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Hardware" sheetId="2" r:id="rId4"/>
    <sheet state="visible" name="Sheet3" sheetId="3" r:id="rId5"/>
    <sheet state="visible" name="AA" sheetId="4" r:id="rId6"/>
    <sheet state="visible" name="HL" sheetId="5" r:id="rId7"/>
    <sheet state="visible" name="github" sheetId="6" r:id="rId8"/>
    <sheet state="visible" name="HL to suppliers" sheetId="7" r:id="rId9"/>
  </sheets>
  <definedNames/>
  <calcPr/>
</workbook>
</file>

<file path=xl/sharedStrings.xml><?xml version="1.0" encoding="utf-8"?>
<sst xmlns="http://schemas.openxmlformats.org/spreadsheetml/2006/main" count="524" uniqueCount="249">
  <si>
    <t>Connecteurs 6 pins XH</t>
  </si>
  <si>
    <t>Panneau laser</t>
  </si>
  <si>
    <t>digikey</t>
  </si>
  <si>
    <t>https://www.digikey.com/product-detail/en/jst-sales-america-inc/XHP-6/455-2218-ND/1651016</t>
  </si>
  <si>
    <t>atelier en ville</t>
  </si>
  <si>
    <t xml:space="preserve">Crimp JST XH </t>
  </si>
  <si>
    <t>https://www.digikey.com/product-detail/en/jst-sales-america-inc/SXH-001T-P0.6/455-1135-1-ND/527370</t>
  </si>
  <si>
    <t>Cable noir 22AWG (m)</t>
  </si>
  <si>
    <t>alimentation</t>
  </si>
  <si>
    <t>Target :</t>
  </si>
  <si>
    <t>amazon</t>
  </si>
  <si>
    <t>leds cree</t>
  </si>
  <si>
    <t>leds cree autre</t>
  </si>
  <si>
    <t>heatsink</t>
  </si>
  <si>
    <t>screws M3 20</t>
  </si>
  <si>
    <t>fan</t>
  </si>
  <si>
    <t>https://www.digikey.com/product-detail/en/cnc-tech/1569-22-1-0500-001-1-TS/CN528B-100-ND/7065746</t>
  </si>
  <si>
    <t>filter</t>
  </si>
  <si>
    <t>???</t>
  </si>
  <si>
    <t>Cable rouge 22AWG (m)</t>
  </si>
  <si>
    <t>cables fan</t>
  </si>
  <si>
    <t>cable leds</t>
  </si>
  <si>
    <t>https://www.digikey.com/product-detail/en/cnc-tech/1569-22-1-0500-004-1-TS/CN531R-100-ND/7065749</t>
  </si>
  <si>
    <t>L alu</t>
  </si>
  <si>
    <t>Rallong barrel 1.5m</t>
  </si>
  <si>
    <t>Wheel</t>
  </si>
  <si>
    <t>farnell</t>
  </si>
  <si>
    <t>radiospare</t>
  </si>
  <si>
    <t>visseuse</t>
  </si>
  <si>
    <t>support led</t>
  </si>
  <si>
    <t>hardware</t>
  </si>
  <si>
    <t>esp32</t>
  </si>
  <si>
    <t>espressif</t>
  </si>
  <si>
    <t>http://fr.farnell.com/multicomp/jr8307-1-5m/rallonge-d-alimentation-cc-2-5mm/dp/1209180</t>
  </si>
  <si>
    <t>3D print</t>
  </si>
  <si>
    <t>pot</t>
  </si>
  <si>
    <t>aimant</t>
  </si>
  <si>
    <t>grillage</t>
  </si>
  <si>
    <t>Type</t>
  </si>
  <si>
    <t>source</t>
  </si>
  <si>
    <t>HT price</t>
  </si>
  <si>
    <t>TTC price</t>
  </si>
  <si>
    <t>QTY</t>
  </si>
  <si>
    <t>TOTAL HT</t>
  </si>
  <si>
    <t>TOTAL TTC</t>
  </si>
  <si>
    <t>notes</t>
  </si>
  <si>
    <t>Screws</t>
  </si>
  <si>
    <t>M3 x 20 100 pack</t>
  </si>
  <si>
    <t>https://fr.rs-online.com/web/p/vis-a-metaux/0560625/</t>
  </si>
  <si>
    <t>Ecrou M3 100 pack</t>
  </si>
  <si>
    <t>https://fr.rs-online.com/web/p/ecrous-hexagonaux/1224400/</t>
  </si>
  <si>
    <t>M3 x 8 autotaraudeuse</t>
  </si>
  <si>
    <t>https://fr.rs-online.com/web/p/vis-auto-perceuses-et-auto-taraudeuses/4827764/</t>
  </si>
  <si>
    <t>https://fr.rs-online.com/web/p/vis-auto-perceuses-et-auto-taraudeuses/4831218/</t>
  </si>
  <si>
    <t>M3 x20 tete plate 100 pack</t>
  </si>
  <si>
    <t>https://fr.rs-online.com/web/p/vis-a-metaux/0553419/</t>
  </si>
  <si>
    <t>roue platine 50mm 40kg</t>
  </si>
  <si>
    <t>https://fr.rs-online.com/web/p/roulettes-sur-platine/0400003/</t>
  </si>
  <si>
    <t>Power supply</t>
  </si>
  <si>
    <t>19V - 100w</t>
  </si>
  <si>
    <t>Amazon</t>
  </si>
  <si>
    <t>Profilés</t>
  </si>
  <si>
    <t>L alu 15*15*2mm 80cm</t>
  </si>
  <si>
    <t>metal habitat</t>
  </si>
  <si>
    <t>Cables</t>
  </si>
  <si>
    <t>6 pins JST</t>
  </si>
  <si>
    <t>M4 cyl 50mm</t>
  </si>
  <si>
    <t>cergy vis</t>
  </si>
  <si>
    <t>dirty PCB ???</t>
  </si>
  <si>
    <t>Connecteur 2 pins XH</t>
  </si>
  <si>
    <t>M5 frais 15mm</t>
  </si>
  <si>
    <t>M4 frais 16mm</t>
  </si>
  <si>
    <t>Ecrou hexagonal M4</t>
  </si>
  <si>
    <t>Insert M5</t>
  </si>
  <si>
    <t>aliexpress</t>
  </si>
  <si>
    <t>Accessoires</t>
  </si>
  <si>
    <t>ikea</t>
  </si>
  <si>
    <t>http://www.ikea.com/fr/fr/catalog/products/20214199/</t>
  </si>
  <si>
    <t>https://www.aliexpress.com/item/100PCS-M5-6-6-MM-Copper-inserts-Injection-nut-embedded-parts-copper-knurl-nut/32619898344.html?spm=a2g0s.9042311.0.0.61TsKC</t>
  </si>
  <si>
    <t>riselant 100*2.5 100 pack</t>
  </si>
  <si>
    <t>radiospares</t>
  </si>
  <si>
    <t>https://www.manomano.fr/visseuse-et-tournevis-electrique/visseuse-48v-800mah-chargeur-220v-6-embouts-69443</t>
  </si>
  <si>
    <t>Clé plate 5.5</t>
  </si>
  <si>
    <t>decoupe laser ?</t>
  </si>
  <si>
    <t>Leds</t>
  </si>
  <si>
    <t>20V/5A</t>
  </si>
  <si>
    <t>CXA1512 5000K</t>
  </si>
  <si>
    <t>https://www.amazon.fr/Minger-Europe-Adaptateur-dalimentation-Lumineuse/dp/B01D2I8Z76/ref=sr_1_1?ie=UTF8&amp;qid=1522081504&amp;sr=8-1&amp;keywords=alimentation+24V+5A</t>
  </si>
  <si>
    <t>https://www.digikey.fr/products/fr?keywords=CXA1512-0000-000F00M40E3</t>
  </si>
  <si>
    <t>CXA1512 3000K</t>
  </si>
  <si>
    <t>https://www.digikey.fr/product-detail/fr/cree-inc/CXA1512-0000-000N00K427G/CXA1512-0000-000N00K427G-ND/</t>
  </si>
  <si>
    <t>led holder molex</t>
  </si>
  <si>
    <t>https://www.digikey.fr/products/fr?keywords=1805600001</t>
  </si>
  <si>
    <t>Heatsink</t>
  </si>
  <si>
    <t>https://www.digikey.fr/product-detail/fr/wakefield-vette/518-95AB/345-1055-ND/340668</t>
  </si>
  <si>
    <t>Flexible 6mm</t>
  </si>
  <si>
    <t>Aliexpress</t>
  </si>
  <si>
    <t>MP3030</t>
  </si>
  <si>
    <t>Digikey</t>
  </si>
  <si>
    <t>PCM IMS</t>
  </si>
  <si>
    <t>Eurocircuits</t>
  </si>
  <si>
    <t>JST XH 2 pins</t>
  </si>
  <si>
    <t>air filter</t>
  </si>
  <si>
    <t>Thermal compound</t>
  </si>
  <si>
    <t>Pieces plastiques</t>
  </si>
  <si>
    <t>impression 3D ?</t>
  </si>
  <si>
    <t>??</t>
  </si>
  <si>
    <t>Blower 24V/0.8 A</t>
  </si>
  <si>
    <t>Fan 12V</t>
  </si>
  <si>
    <t>https://www.digikey.com/product-detail/en/cui-inc/CFM-A238-13-10/102-4027-ND/6194935</t>
  </si>
  <si>
    <t>Fan small 12V</t>
  </si>
  <si>
    <t>https://www.digikey.com/product-detail/en/sunon-fans/EE80251S2-000U-999/259-1462-ND/2021090</t>
  </si>
  <si>
    <t>https://www.aliexpress.com/item/NANILUO-BFB1224HH-12032-24V-0-80A-centrifugal-Excellent-fan-120-120-32mm-Blower-Server-inverter-pc/32814360063.html?spm=a2g0s.9042311.0.0.2Ms8UO</t>
  </si>
  <si>
    <t>Carbon activated 120mm square filter</t>
  </si>
  <si>
    <t>Aimant</t>
  </si>
  <si>
    <t>supermagnet</t>
  </si>
  <si>
    <t>Fan 80mm 24V/0.15</t>
  </si>
  <si>
    <t>Structure</t>
  </si>
  <si>
    <t>devis à 80€/100</t>
  </si>
  <si>
    <t>Panneau MDF 6mm 60*80</t>
  </si>
  <si>
    <t>Leroy merlin</t>
  </si>
  <si>
    <t>Panneau MDF 3mm 60*80</t>
  </si>
  <si>
    <t>Decoupe laser</t>
  </si>
  <si>
    <t>Tech shop</t>
  </si>
  <si>
    <t>L bracket</t>
  </si>
  <si>
    <t>Esp32 devkit C</t>
  </si>
  <si>
    <t>Chronic driver</t>
  </si>
  <si>
    <t>https://fr.aliexpress.com/item/Coin-Supports-Utilis-s-pour-Int-rieure-Coin-Renforcement-de-Droit-Angle-Joints-D-angle-L/32845175507.html?spm=a2g0w.10010108.1000013.1.663d47abpTL9Y0&amp;traffic_analysisId=recommend_2088_1_90158_iswistore&amp;scm=1007.13339.90158.0&amp;pvid=ceaceca5-9315-48dd-92b6-c955330bbd64&amp;tpp=1</t>
  </si>
  <si>
    <t>Magnet</t>
  </si>
  <si>
    <t>colis</t>
  </si>
  <si>
    <t>https://www.aliexpress.com/item/50pcs-pack-12mm-x3mm-Hole-4mm-Ring-Rare-Earth-Strong-Countersunk-Neodymium-Magnets/32781066607.html?spm=2114.search0204.3.127.159a619bfAWZEK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700714e6-101a-4786-b359-c66771129b53-18&amp;algo_pvid=700714e6-101a-4786-b359-c66771129b53&amp;transAbTest=ae803_5&amp;priceBeautifyAB=0</t>
  </si>
  <si>
    <t>3D prints M5</t>
  </si>
  <si>
    <t xml:space="preserve">3D prints </t>
  </si>
  <si>
    <t>MDF 10mm 80*60</t>
  </si>
  <si>
    <t>carton</t>
  </si>
  <si>
    <t>raja ?</t>
  </si>
  <si>
    <t>https://www.leroymerlin.fr/v3/p/produits/predecoupe-medium-mdf-naturel-ep-10-mm-l-80-x-l-60-cm-e105240</t>
  </si>
  <si>
    <t>MDF 3mm 80*60</t>
  </si>
  <si>
    <t>castorama</t>
  </si>
  <si>
    <t>https://www.castorama.fr/plaque-medium-80-x-40-x-3-mm/3760002261911_CAFR.prd</t>
  </si>
  <si>
    <t>MDF 6mm 80*60</t>
  </si>
  <si>
    <t>https://www.leroymerlin.fr/v3/p/produits/predecoupe-medium-mdf-naturel-ep-6-mm-l-80-x-l-60-cm-e105234</t>
  </si>
  <si>
    <t>M4 x 20</t>
  </si>
  <si>
    <t>cergy-vis</t>
  </si>
  <si>
    <t>https://www.cergy-vis.fr/vis-a-metaux/tete-cylindrique/tete-cylindrique-bombee-large-empreinte-pozidrive-tcblz-din-7985/acier-zingue-blanc.html</t>
  </si>
  <si>
    <t>Mechanical perks</t>
  </si>
  <si>
    <t>Ecrou M5 8D</t>
  </si>
  <si>
    <t>https://www.cergy-vis.fr/ecrous/ecrous-hexagonaux/ecrou-hexagonal-hu/ecrou-hu-acier-zingue-blanc-din-934/ecrou-hu-acier-zingue-blanc-classe-8-din-934.html</t>
  </si>
  <si>
    <t xml:space="preserve">wheels </t>
  </si>
  <si>
    <t>https://www.cergy-vis.fr/vis-autotaraudeuses/vis-autoformeuses/tete-fraisee-pozidrive/autoformeuse-tfz-acier-zingue-blanc-din-7500m.html</t>
  </si>
  <si>
    <t>https://www.aliexpress.com/item/Mini-small-casters-diameter-1inch-25mm-TPE-rubber-Super-mute-wheels-bear-20kg-pcs-For-bookcase/32809214700.html?spm=a2g0s.9042311.0.0.2Ms8UO</t>
  </si>
  <si>
    <t xml:space="preserve">Wheel caster </t>
  </si>
  <si>
    <t>Foam 1mm</t>
  </si>
  <si>
    <t>https://www.aliexpress.com/item/EVA-Sponge-Single-sided-tape-Foam-Tape-EVA-tape-Super-sticky-0-5MM-thick-10M/32813953772.html?traffic_analysisId=recommend_3035_null_null_null&amp;scm=1007.13338.98539.000000000000000&amp;pvid=30187287-7e0b-45bb-81bb-4c9c6f63cb8b&amp;tpp=1</t>
  </si>
  <si>
    <t>https://www.aliexpress.com/item/10pcs-lot-EVA-Sponge-Single-sided-tape-tape-Foam-Tape-EVA-tape-1MM-thick-10MM-width/2002893331.html?traffic_analysisId=recommend_3035_null_null_null&amp;scm=1007.13338.98539.000000000000000&amp;pvid=30187287-7e0b-45bb-81bb-4c9c6f63cb8b&amp;tpp=1</t>
  </si>
  <si>
    <t>https://www.aliexpress.com/item/4pcs-KAK-7425-10KG-Universal-Swivel-Casters-1-Wheels-Castor-White-PP-Nylon-Dual-Roller-Wheel/32805552918.html?spm=2114.search0104.3.8.522e45e4jQGFoL&amp;ws_ab_test=searchweb0_0,searchweb201602_3_10152_10151_10065_10344_10068_10342_10343_10340_10341_10696_10084_10083_10618_10305_10304_10307_10306_10302_5711215_10313_10059_10184_10534_100031_10103_10624_10623_10622_10621_10620,searchweb201603_1,ppcSwitch_5&amp;algo_expid=fdad5d81-8ec3-463a-bb7c-b24981955788-1&amp;algo_pvid=fdad5d81-8ec3-463a-bb7c-b24981955788&amp;transAbTest=ae803_5&amp;priceBeautifyAB=0</t>
  </si>
  <si>
    <t>https://www.aliexpress.com/item/4pcs-NED-7425-10Kg-Universal-Swivel-Casters-1-Wheels-Castor-White-PP-Nylon-Dual-Roller-Bearing/32572389926.html?spm=2114.search0104.3.88.2e267cccob4Olh&amp;ws_ab_test=searchweb0_0,searchweb201602_3_10152_10151_10065_10344_10068_10342_10343_10340_10341_10696_10084_10083_10618_10305_10304_10307_10306_10302_5711215_10313_10059_10184_10534_100031_10103_10624_10623_10622_10621_10620,searchweb201603_1,ppcSwitch_5&amp;algo_expid=ce5d3bc0-371b-4d34-9b1b-b91fc56b2b42-13&amp;algo_pvid=ce5d3bc0-371b-4d34-9b1b-b91fc56b2b42&amp;transAbTest=ae803_5&amp;priceBeautifyAB=0</t>
  </si>
  <si>
    <t>PCB</t>
  </si>
  <si>
    <t>eurocircuits</t>
  </si>
  <si>
    <t>Composants</t>
  </si>
  <si>
    <t>6 pins JST housing</t>
  </si>
  <si>
    <t>https://www.aliexpress.com/item/100pcs-Micro-Mini-JST-XH-2-54mm-2-3-4-5-6-7-8-12-pin/32815837668.html?spm=a2g0s.9042311.0.0.FhdWHE</t>
  </si>
  <si>
    <t>https://www.aliexpress.com/item/20PC-YT2010Y-XH-2-54-mm-Spacing-Connector-2P-3P-4P-5P-6P-7P-8P-Horizontal/32827322906.html?spm=a2g0s.13010208.99999999.265.ufMwfw</t>
  </si>
  <si>
    <t>https://www.aliexpress.com/item/100pcs-JST-XH-2-5mm-Female-Crimp-Terminal-28-22-AWG-Connector-Components-Pack/32817356710.html?spm=2114.search0204.3.71.598466d7d4nXe7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51c78d36-2d58-48d9-82be-dfcb954c27c7-10&amp;algo_pvid=51c78d36-2d58-48d9-82be-dfcb954c27c7&amp;transAbTest=ae803_5&amp;priceBeautifyAB=0</t>
  </si>
  <si>
    <t>Cable rouge et noir 22AWG</t>
  </si>
  <si>
    <t>https://www.aliexpress.com/item/100m-lot-2pin-Red-Black-cable-Tinned-copper-20AWG-22AWG-PVC-insulated-wire-Electronic-cable-LED/32824871575.html?spm=a2g0s.9042311.0.0.JfjIIr</t>
  </si>
  <si>
    <t>https://fr.rs-online.com/web/p/vis-a-metaux/0553431/</t>
  </si>
  <si>
    <t>Ecrou hexagonal M4 Frein</t>
  </si>
  <si>
    <t>led holder</t>
  </si>
  <si>
    <t>https://www.aliexpress.com/item/Free-Shipping-Plastic-COB-Led-Holder-For-Cree-CXA1304-CXA1507-CXA1512-COB-Led-Emitter-Lamp-Light/32842990062.html?ws_ab_test=searchweb0_0,searchweb201602_3_10152_10151_10065_10344_10068_10342_10343_10340_10341_10696_10084_10083_10618_10305_10304_10307_10306_10302_5711215_10313_10059_10184_10534_100031_10103_10624_10623_10622_10621_10620,searchweb201603_1,ppcSwitch_5&amp;algo_expid=fad4838e-5713-4685-b6b7-40b6ed6fb491-0&amp;algo_pvid=fad4838e-5713-4685-b6b7-40b6ed6fb491&amp;transAbTest=ae803_5&amp;priceBeautifyAB=0</t>
  </si>
  <si>
    <t>https://fr.rs-online.com/web/p/ecrous-frein/0524304/</t>
  </si>
  <si>
    <t>https://www.aliexpress.com/item/Wholesale-100PCS-Plastic-COB-Led-Holder-For-Cree-CXA1304-CXA1570-CXA1512-COB-Led-Emitter-Lamp-Light/32655760945.html?spm=2114.search0204.3.203.2ab2337cNR6yQP&amp;ws_ab_test=searchweb0_0,searchweb201602_3_10152_10151_10065_10344_10068_10342_10343_10340_10341_10696_10084_10083_10618_10305_10304_10307_10306_10302_5711215_10313_10059_10184_10534_100031_10103_10624_10623_10622_10621_10620,searchweb201603_2,ppcSwitch_5_ppcChannel&amp;algo_expid=7b40877c-1af1-46db-8e03-75994394d086-31&amp;algo_pvid=7b40877c-1af1-46db-8e03-75994394d086&amp;transAbTest=ae803_5&amp;priceBeautifyAB=0</t>
  </si>
  <si>
    <t>Wire manager (m)</t>
  </si>
  <si>
    <t>https://fr.aliexpress.com/item/10mm-10m-rollHose-protection-wire-case-hose-pipe-cable-finishing-line-with-fixed-bundle-of-wire/32817169064.html?spm=a2g0w.search0204.3.217.47875f0bKrDlXS&amp;ws_ab_test=searchweb0_0,searchweb201602_3_10152_10151_10065_10344_10068_10342_10343_10340_10341_10696_10084_10083_10618_10305_10304_10307_10306_10302_5711215_10313_10059_10184_10534_100031_10103_10624_10623_10622_10621_10620,searchweb201603_2,ppcSwitch_5_ppcChannel&amp;algo_expid=051fc45e-8d1e-48ae-836d-80ae8ab1e5db-33&amp;algo_pvid=051fc45e-8d1e-48ae-836d-80ae8ab1e5db&amp;transAbTest=ae803_5&amp;priceBeautifyAB=0</t>
  </si>
  <si>
    <t>Blower 24V 120mm</t>
  </si>
  <si>
    <t>24V/5A</t>
  </si>
  <si>
    <t>https://www.aliexpress.com/item/New-and-Original-D12F-24BS4-12CM-12032-24V-0-70A-turbo-blowers-for-nidec-120-120/32261721124.html?spm=2114.search0204.3.227.14a271bcf7cvx4&amp;ws_ab_test=searchweb0_0,searchweb201602_3_10152_10151_10065_10344_10068_10342_10343_10340_10341_10696_10084_10083_10618_10305_10304_10307_10306_10302_5711215_10313_10059_10184_10534_100031_10103_10624_10623_10622_10621_10620-10152,searchweb201603_1,ppcSwitch_5_ppcChannel&amp;algo_expid=0a0db0aa-7dd3-4a72-94d1-dea065342ac9-36&amp;algo_pvid=0a0db0aa-7dd3-4a72-94d1-dea065342ac9&amp;transAbTest=ae803_5&amp;priceBeautifyAB=0</t>
  </si>
  <si>
    <t>https://www.aliexpress.com/item/BFB1224HH-12032-24V-0-80A-centrifugal-Excellent-fan-120-120-32mm-Blower-Server-inverter-pc/32814360063.html?spm=2114.search0204.3.1.3db5632fAXfynF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c9908550-ad94-49f4-b1c8-f33f420a9e6d-0&amp;algo_pvid=c9908550-ad94-49f4-b1c8-f33f420a9e6d&amp;transAbTest=ae803_5&amp;priceBeautifyAB=0</t>
  </si>
  <si>
    <t>https://www.aliexpress.com/item/The-original-120-120-32-24V-0-53A-BFB1224H-12CM-turbine-drum-cooling-blower-fan/32827148067.html?spm=2114.search0204.3.39.3db5632fAXfynF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c9908550-ad94-49f4-b1c8-f33f420a9e6d-6&amp;algo_pvid=c9908550-ad94-49f4-b1c8-f33f420a9e6d&amp;transAbTest=ae803_5&amp;priceBeautifyAB=0</t>
  </si>
  <si>
    <t>TYPE</t>
  </si>
  <si>
    <t>Fan 24V 80mm</t>
  </si>
  <si>
    <t>LINK</t>
  </si>
  <si>
    <t>https://fr.aliexpress.com/item/80mm-x-25mm-Brushless-DC-24-V-PC-Case-Fan-Cooler-Noir/32852659743.html?spm=a2g0s.13010108.99999999.7.Xph76H</t>
  </si>
  <si>
    <t>US suppliers ?</t>
  </si>
  <si>
    <t>M4 treaded 16MM</t>
  </si>
  <si>
    <t>Intake grille 6cm</t>
  </si>
  <si>
    <t>M4 nut</t>
  </si>
  <si>
    <t xml:space="preserve">M4 Cylinder 40mm </t>
  </si>
  <si>
    <t>M4 cCylinder 25mm</t>
  </si>
  <si>
    <t>https://www.aliexpress.com/item/FAN-COVER-Metal-fence-cover-fan-protection-grille-Material-Metal-iron-plating-SIZE-3CM/32850503754.html?spm=a2g0s.9042311.0.0.DfvJj6</t>
  </si>
  <si>
    <t>Intake carbon filter</t>
  </si>
  <si>
    <t>https://www.aliexpress.com/item/NANILUO-BFB1224HH-12032-24V-0-80A-centrifugal-Excellent-fan-120-120-32mm-Blower-Server-inverter-pc/32814360063.html?spm=a2g0s.9042311.0.0.27424c4djSI1h0</t>
  </si>
  <si>
    <t>https://www.aliexpress.com/item/Generic-Oase-Biotec-Screenmatic-18-36-Replacment-Pond-Blue-Coarse-Foam-Filter-Sponge-Pack-of-4/32466079018.html?spm=2114.search0204.3.92.435852ca4Ju6Hb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bb46cb7d-a33f-4be2-8ebe-151f10f8560b-14&amp;algo_pvid=bb46cb7d-a33f-4be2-8ebe-151f10f8560b&amp;transAbTest=ae803_5&amp;priceBeautifyAB=0</t>
  </si>
  <si>
    <t>Other option</t>
  </si>
  <si>
    <t>120mm dust filter</t>
  </si>
  <si>
    <t>aliespress</t>
  </si>
  <si>
    <t>https://www.aliexpress.com/item/5Pieces-lot-Black-Aluminum-Computer-120MM-AC-DC-Fan-Dustproof-Dust-Filter-Strainer-Fan-Guard/32524874685.html?spm=a2g0s.9042311.0.0.9BvKEP</t>
  </si>
  <si>
    <t>https://www.aliexpress.com/item/80mm-x-25mm-Brushless-DC-24V-PC-Case-Cooler-Fan-Black/32852659743.html?spm=a2g0s.9042311.0.0.7de64c4d0tj3QE</t>
  </si>
  <si>
    <t>https://www.aliexpress.com/item/Free-Shipping-Computer-case-fans-12cm-120mm-Dustproof-Dust-Filter-Fan-Strainer/32322141032.html?spm=a2g0s.9042311.0.0.9BvKEP</t>
  </si>
  <si>
    <t>Drain Rack</t>
  </si>
  <si>
    <t>https://www.aliexpress.com/item/Stainless-steel-chopsticks-tube-tableware-storage-rack-drain-rack-shovel-spoon-bucket-knife-fork-storage-Box/32862303164.html?spm=a2g0s.9042311.0.0.27424c4dOClbGf</t>
  </si>
  <si>
    <t>80mm fan filter</t>
  </si>
  <si>
    <t>Panneau MDF 6mm 40*80</t>
  </si>
  <si>
    <t>https://www.aliexpress.com/item/20PCS-lot-Black-Aluminum-Dustproof-Filter-Dust-Mesh-Strainer-For-80mm-PC-Computer-Cooling-Fan/32526403412.html?spm=2114.search0104.3.56.35ddf9fbpG9Lrx&amp;ws_ab_test=searchweb0_0,searchweb201602_5_10152_10065_10151_10344_10068_5722815_10342_10343_10340_5722915_10341_5722615_10696_10084_10083_10618_10305_10304_10307_10820_10306_10821_10302_5722715_10843_10059_306_100031_10103_524_10624_10623_10622_5722515_10621_10620,searchweb201603_30,ppcSwitch_5&amp;algo_expid=338266b3-7cbc-4782-aabf-0e9e1e97285a-8&amp;algo_pvid=338266b3-7cbc-4782-aabf-0e9e1e97285a&amp;transAbTest=ae803_1&amp;priceBeautifyAB=0</t>
  </si>
  <si>
    <t>Handles</t>
  </si>
  <si>
    <t>https://www.aliexpress.com/item/10PCS-NED-Cabinet-Hidden-Handles-Stainless-Steel-Invisible-Handle-Circle-Drawer-Wardrobe-Knobs-With-Screw-For/32737308146.html?spm=a2g0s.9042311.0.0.27424c4dSP0Vl7</t>
  </si>
  <si>
    <t>https://www.leroymerlin.fr/v3/p/produits/predecoupe-medium-mdf-naturel-ep-6-mm-l-80-x-l-40-cm-e105225</t>
  </si>
  <si>
    <t>https://www.aliexpress.com/item/10pc-Dia6mm-led-gooseneck-Desk-lamp-holder-led-flexible-Metal-tube-10-20-30CM-Soft-Hose/32818477785.html?spm=a2g0s.9042311.0.0.3da24c4druCGRC</t>
  </si>
  <si>
    <t>https://www.aliexpress.com/item/60-pc-NdFeB-Countersunk-Magnet-Dia-12-x-4mm-thick-M4-Screw-Countersunk-Hole-Grade-N42/32635620399.html?spm=a2g0s.9042311.0.0.11ef4c4dvTtc9T</t>
  </si>
  <si>
    <t>Bracket</t>
  </si>
  <si>
    <t>https://www.leroymerlin.fr/v3/p/produits/1-patte-d-assemblage-acier-zingue-l-60-0-mm-e1500708624</t>
  </si>
  <si>
    <t>wheels (4lot)</t>
  </si>
  <si>
    <t>Panneau MDF 10mm 80*40</t>
  </si>
  <si>
    <t>Castorama</t>
  </si>
  <si>
    <t>https://www.aliexpress.com/item/Mini-small-casters-diameter-1inch-25mm-TPE-rubber-Super-mute-wheels-bear-20kg-pcs-For-bookcase/32809214700.html?spm=a2g0s.9042311.0.0.27424c4djSI1h0</t>
  </si>
  <si>
    <t>https://www.castorama.fr/plaque-de-mdf-80-x-40-x-10-mm/3760002261959_CAFR.prd</t>
  </si>
  <si>
    <t>https://www.aliexpress.com/item/50pcs-JST1-25-SMD-SMT-RIGHT-ANGLE-connector-1-25MM-PITCH-MALE-pin-header-2P-3P/32885801957.html?spm=2114.search0104.3.60.507c1369itkyM6&amp;ws_ab_test=searchweb0_0,searchweb201602_5_10152_10065_10151_10344_10068_5722815_10342_10343_10340_5722915_10341_5722615_10696_10084_10083_10618_10305_10304_10307_10820_10306_10821_10302_5722715_10843_10059_306_100031_10103_524_10624_10623_10622_5722515_10621_10620,searchweb201603_30,ppcSwitch_5&amp;algo_expid=afca1d9f-a410-4506-8356-c7a341c9249f-8&amp;algo_pvid=afca1d9f-a410-4506-8356-c7a341c9249f&amp;transAbTest=ae803_1&amp;priceBeautifyAB=0</t>
  </si>
  <si>
    <t>Farnell</t>
  </si>
  <si>
    <t>https://www.aliexpress.com/item/Wholesale-50pcs-Hole-Pitch-96mm-3-78-Length-4-02-Space-aluminum-handle-Kitchen-Furniture-pulls/32384920858.html?spm=a2g0s.9042311.0.0.XT8AUk</t>
  </si>
  <si>
    <t>L alu 25*25*2mm 790mm</t>
  </si>
  <si>
    <t>Tartaix metaux</t>
  </si>
  <si>
    <t>http://fr.farnell.com/abl-heatsinks/515ab0500mb-t03/dissipateur-thermique/dp/253698</t>
  </si>
  <si>
    <t>Samsung 561C</t>
  </si>
  <si>
    <t>https://www.digikey.com/products/en/optoelectronics/led-lighting-white/124?k=561C</t>
  </si>
  <si>
    <t>PCB IMS</t>
  </si>
  <si>
    <t>Rivet ress</t>
  </si>
  <si>
    <t>Print 3D</t>
  </si>
  <si>
    <t>Chronic</t>
  </si>
  <si>
    <t xml:space="preserve">Assembly </t>
  </si>
  <si>
    <t>MDF 6mm 80*45</t>
  </si>
  <si>
    <t>MDF 3mm 80*45</t>
  </si>
  <si>
    <t>TechShop</t>
  </si>
  <si>
    <t>3D prints base</t>
  </si>
  <si>
    <t>48min</t>
  </si>
  <si>
    <t>descritpion</t>
  </si>
  <si>
    <t>main specs</t>
  </si>
  <si>
    <t>link</t>
  </si>
  <si>
    <t>100 pack M4*16mm countersunk Posidrive screws</t>
  </si>
  <si>
    <t>100 pack M4 Stainless Steel self locking nut</t>
  </si>
  <si>
    <t>Invisible metal cabinet handle</t>
  </si>
  <si>
    <t>128mm</t>
  </si>
  <si>
    <t>linked component is ok, possible to modify</t>
  </si>
  <si>
    <t>https://fr.aliexpress.com/item/10PCS-NED-Cabinet-Hidden-Handles-Stainless-Steel-Invisible-Handle-Circle-Drawer-Wardrobe-Knobs-With-Screw-For/32737308146.html?spm=a2g0w.10010108.1000016.1.5c812dd2HJuIFf&amp;isOrigTitle=true</t>
  </si>
  <si>
    <t>S</t>
  </si>
  <si>
    <t>32CFM or more, 30cm cable with JST XH 2.5mm 2 pins  connector</t>
  </si>
  <si>
    <t>FAN 24V 80mm</t>
  </si>
  <si>
    <t>30 CFM or more, 10mm thickness, 1m cable with JST XH 2.5mm 2 pins  connector</t>
  </si>
  <si>
    <t>https://www.aliexpress.com/item/5pcs-Lot-DC-24Volt-2P-8cm-80mm-24v-dc-fan-Ventilation-Cooling-80mmx80mmx10mm-brushless-24v/32258569315.html?spm=a2g0s.9042311.0.0.3d8e4c4d5VcEGW</t>
  </si>
  <si>
    <t>eps32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</si>
</sst>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/>
    <font>
      <sz val="14.0"/>
    </font>
    <font>
      <u/>
      <color rgb="FF0000FF"/>
    </font>
    <font>
      <b/>
    </font>
    <font>
      <b/>
      <color rgb="FF000000"/>
      <name val="Arial"/>
    </font>
    <font>
      <u/>
      <color rgb="FF0000FF"/>
    </font>
    <font>
      <name val="Arial"/>
    </font>
    <font>
      <u/>
      <color rgb="FF1155CC"/>
      <name val="Arial"/>
    </font>
    <font>
      <u/>
      <color rgb="FF1155CC"/>
      <name val="Arial"/>
    </font>
    <font>
      <b/>
      <name val="Arial"/>
    </font>
    <font>
      <u/>
      <color rgb="FF0000FF"/>
    </font>
    <font>
      <sz val="14.0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1" numFmtId="0" xfId="0" applyFont="1"/>
    <xf borderId="0" fillId="5" fontId="4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5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1" fillId="0" fontId="8" numFmtId="0" xfId="0" applyAlignment="1" applyBorder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7" fontId="7" numFmtId="0" xfId="0" applyAlignment="1" applyFill="1" applyFont="1">
      <alignment vertical="bottom"/>
    </xf>
    <xf borderId="0" fillId="7" fontId="7" numFmtId="0" xfId="0" applyAlignment="1" applyFont="1">
      <alignment horizontal="right" vertical="bottom"/>
    </xf>
    <xf borderId="0" fillId="7" fontId="7" numFmtId="0" xfId="0" applyAlignment="1" applyFont="1">
      <alignment horizontal="right" vertical="bottom"/>
    </xf>
    <xf borderId="0" fillId="7" fontId="7" numFmtId="0" xfId="0" applyAlignment="1" applyFont="1">
      <alignment horizontal="right" readingOrder="0" vertical="bottom"/>
    </xf>
    <xf borderId="1" fillId="7" fontId="9" numFmtId="0" xfId="0" applyAlignment="1" applyBorder="1" applyFont="1">
      <alignment shrinkToFit="0" vertical="bottom" wrapText="0"/>
    </xf>
    <xf borderId="1" fillId="7" fontId="7" numFmtId="0" xfId="0" applyAlignment="1" applyBorder="1" applyFont="1">
      <alignment vertical="bottom"/>
    </xf>
    <xf borderId="0" fillId="7" fontId="7" numFmtId="0" xfId="0" applyAlignment="1" applyFont="1">
      <alignment vertical="bottom"/>
    </xf>
    <xf borderId="0" fillId="0" fontId="4" numFmtId="0" xfId="0" applyAlignment="1" applyFont="1">
      <alignment readingOrder="0"/>
    </xf>
    <xf borderId="0" fillId="5" fontId="10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1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4" fontId="12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5" fontId="7" numFmtId="0" xfId="0" applyAlignment="1" applyFont="1">
      <alignment horizontal="center" readingOrder="0" vertical="bottom"/>
    </xf>
    <xf borderId="0" fillId="5" fontId="7" numFmtId="0" xfId="0" applyAlignment="1" applyFont="1">
      <alignment horizontal="center" vertical="bottom"/>
    </xf>
    <xf borderId="0" fillId="5" fontId="10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9" fontId="7" numFmtId="0" xfId="0" applyAlignment="1" applyFill="1" applyFont="1">
      <alignment vertical="bottom"/>
    </xf>
    <xf borderId="0" fillId="9" fontId="7" numFmtId="0" xfId="0" applyAlignment="1" applyFont="1">
      <alignment readingOrder="0" vertical="bottom"/>
    </xf>
    <xf borderId="0" fillId="9" fontId="7" numFmtId="0" xfId="0" applyAlignment="1" applyFont="1">
      <alignment horizontal="right" vertical="bottom"/>
    </xf>
    <xf borderId="0" fillId="9" fontId="7" numFmtId="0" xfId="0" applyAlignment="1" applyFont="1">
      <alignment horizontal="right" readingOrder="0" vertical="bottom"/>
    </xf>
    <xf borderId="0" fillId="9" fontId="13" numFmtId="0" xfId="0" applyAlignment="1" applyFont="1">
      <alignment readingOrder="0" vertical="bottom"/>
    </xf>
    <xf borderId="0" fillId="0" fontId="14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7" fontId="1" numFmtId="0" xfId="0" applyFont="1"/>
    <xf borderId="0" fillId="0" fontId="7" numFmtId="2" xfId="0" applyAlignment="1" applyFont="1" applyNumberFormat="1">
      <alignment horizontal="right" vertical="bottom"/>
    </xf>
    <xf borderId="0" fillId="7" fontId="15" numFmtId="0" xfId="0" applyAlignment="1" applyFont="1">
      <alignment readingOrder="0"/>
    </xf>
    <xf borderId="0" fillId="5" fontId="10" numFmtId="0" xfId="0" applyAlignment="1" applyFont="1">
      <alignment horizontal="center" readingOrder="0" vertical="bottom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0" fontId="7" numFmtId="0" xfId="0" applyAlignment="1" applyFont="1">
      <alignment horizontal="center" readingOrder="0" vertical="bottom"/>
    </xf>
    <xf borderId="0" fillId="0" fontId="16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7" fontId="18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9" fontId="1" numFmtId="0" xfId="0" applyAlignment="1" applyFont="1">
      <alignment readingOrder="0"/>
    </xf>
    <xf borderId="0" fillId="9" fontId="1" numFmtId="0" xfId="0" applyFont="1"/>
    <xf borderId="0" fillId="4" fontId="12" numFmtId="0" xfId="0" applyAlignment="1" applyFont="1">
      <alignment horizontal="center" readingOrder="0" vertical="bottom"/>
    </xf>
    <xf borderId="0" fillId="4" fontId="1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fr.farnell.com/multicomp/jr8307-1-5m/rallonge-d-alimentation-cc-2-5mm/dp/1209180" TargetMode="External"/><Relationship Id="rId10" Type="http://schemas.openxmlformats.org/officeDocument/2006/relationships/hyperlink" Target="https://www.digikey.com/product-detail/en/cnc-tech/1569-22-1-0500-004-1-TS/CN531R-100-ND/7065749" TargetMode="External"/><Relationship Id="rId13" Type="http://schemas.openxmlformats.org/officeDocument/2006/relationships/hyperlink" Target="https://www.manomano.fr/visseuse-et-tournevis-electrique/visseuse-48v-800mah-chargeur-220v-6-embouts-69443" TargetMode="External"/><Relationship Id="rId12" Type="http://schemas.openxmlformats.org/officeDocument/2006/relationships/hyperlink" Target="http://www.ikea.com/fr/fr/catalog/products/20214199/" TargetMode="External"/><Relationship Id="rId1" Type="http://schemas.openxmlformats.org/officeDocument/2006/relationships/hyperlink" Target="https://fr.rs-online.com/web/p/vis-a-metaux/0560625/" TargetMode="External"/><Relationship Id="rId2" Type="http://schemas.openxmlformats.org/officeDocument/2006/relationships/hyperlink" Target="https://fr.rs-online.com/web/p/ecrous-hexagonaux/1224400/" TargetMode="External"/><Relationship Id="rId3" Type="http://schemas.openxmlformats.org/officeDocument/2006/relationships/hyperlink" Target="https://fr.rs-online.com/web/p/vis-auto-perceuses-et-auto-taraudeuses/4827764/" TargetMode="External"/><Relationship Id="rId4" Type="http://schemas.openxmlformats.org/officeDocument/2006/relationships/hyperlink" Target="https://fr.rs-online.com/web/p/vis-auto-perceuses-et-auto-taraudeuses/4831218/" TargetMode="External"/><Relationship Id="rId9" Type="http://schemas.openxmlformats.org/officeDocument/2006/relationships/hyperlink" Target="https://www.digikey.com/product-detail/en/cnc-tech/1569-22-1-0500-001-1-TS/CN528B-100-ND/7065746" TargetMode="External"/><Relationship Id="rId15" Type="http://schemas.openxmlformats.org/officeDocument/2006/relationships/hyperlink" Target="https://www.digikey.fr/product-detail/fr/cree-inc/CXA1512-0000-000N00K427G/CXA1512-0000-000N00K427G-ND/" TargetMode="External"/><Relationship Id="rId14" Type="http://schemas.openxmlformats.org/officeDocument/2006/relationships/hyperlink" Target="https://www.digikey.fr/products/fr?keywords=CXA1512-0000-000F00M40E3" TargetMode="External"/><Relationship Id="rId17" Type="http://schemas.openxmlformats.org/officeDocument/2006/relationships/hyperlink" Target="https://www.digikey.fr/product-detail/fr/wakefield-vette/518-95AB/345-1055-ND/340668" TargetMode="External"/><Relationship Id="rId16" Type="http://schemas.openxmlformats.org/officeDocument/2006/relationships/hyperlink" Target="https://www.digikey.fr/products/fr?keywords=1805600001" TargetMode="External"/><Relationship Id="rId5" Type="http://schemas.openxmlformats.org/officeDocument/2006/relationships/hyperlink" Target="https://fr.rs-online.com/web/p/vis-a-metaux/0553419/" TargetMode="External"/><Relationship Id="rId19" Type="http://schemas.openxmlformats.org/officeDocument/2006/relationships/hyperlink" Target="https://www.digikey.com/product-detail/en/sunon-fans/EE80251S2-000U-999/259-1462-ND/2021090" TargetMode="External"/><Relationship Id="rId6" Type="http://schemas.openxmlformats.org/officeDocument/2006/relationships/hyperlink" Target="https://fr.rs-online.com/web/p/roulettes-sur-platine/0400003/" TargetMode="External"/><Relationship Id="rId18" Type="http://schemas.openxmlformats.org/officeDocument/2006/relationships/hyperlink" Target="https://www.digikey.com/product-detail/en/cui-inc/CFM-A238-13-10/102-4027-ND/6194935" TargetMode="External"/><Relationship Id="rId7" Type="http://schemas.openxmlformats.org/officeDocument/2006/relationships/hyperlink" Target="https://www.digikey.com/product-detail/en/jst-sales-america-inc/XHP-6/455-2218-ND/1651016" TargetMode="External"/><Relationship Id="rId8" Type="http://schemas.openxmlformats.org/officeDocument/2006/relationships/hyperlink" Target="https://www.digikey.com/product-detail/en/jst-sales-america-inc/SXH-001T-P0.6/455-1135-1-ND/52737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jst-sales-america-inc/XHP-6/455-2218-ND/1651016" TargetMode="External"/><Relationship Id="rId2" Type="http://schemas.openxmlformats.org/officeDocument/2006/relationships/hyperlink" Target="https://www.digikey.com/product-detail/en/jst-sales-america-inc/SXH-001T-P0.6/455-1135-1-ND/527370" TargetMode="External"/><Relationship Id="rId3" Type="http://schemas.openxmlformats.org/officeDocument/2006/relationships/hyperlink" Target="https://www.digikey.com/product-detail/en/cnc-tech/1569-22-1-0500-001-1-TS/CN528B-100-ND/7065746" TargetMode="External"/><Relationship Id="rId4" Type="http://schemas.openxmlformats.org/officeDocument/2006/relationships/hyperlink" Target="https://www.digikey.com/product-detail/en/cnc-tech/1569-22-1-0500-004-1-TS/CN531R-100-ND/7065749" TargetMode="External"/><Relationship Id="rId5" Type="http://schemas.openxmlformats.org/officeDocument/2006/relationships/hyperlink" Target="http://fr.farnell.com/multicomp/jr8307-1-5m/rallonge-d-alimentation-cc-2-5mm/dp/1209180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liexpress.com/item/The-original-120-120-32-24V-0-53A-BFB1224H-12CM-turbine-drum-cooling-blower-fan/32827148067.html?spm=2114.search0204.3.39.3db5632fAXfynF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c9908550-ad94-49f4-b1c8-f33f420a9e6d-6&amp;algo_pvid=c9908550-ad94-49f4-b1c8-f33f420a9e6d&amp;transAbTest=ae803_5&amp;priceBeautifyAB=0" TargetMode="External"/><Relationship Id="rId22" Type="http://schemas.openxmlformats.org/officeDocument/2006/relationships/hyperlink" Target="https://fr.aliexpress.com/item/80mm-x-25mm-Brushless-DC-24-V-PC-Case-Fan-Cooler-Noir/32852659743.html?spm=a2g0s.13010108.99999999.7.Xph76H" TargetMode="External"/><Relationship Id="rId21" Type="http://schemas.openxmlformats.org/officeDocument/2006/relationships/hyperlink" Target="https://www.aliexpress.com/item/The-original-120-120-32-24V-0-53A-BFB1224H-12CM-turbine-drum-cooling-blower-fan/32827148067.html?spm=2114.search0204.3.39.3db5632fAXfynF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c9908550-ad94-49f4-b1c8-f33f420a9e6d-6&amp;algo_pvid=c9908550-ad94-49f4-b1c8-f33f420a9e6d&amp;transAbTest=ae803_5&amp;priceBeautifyAB=0" TargetMode="External"/><Relationship Id="rId24" Type="http://schemas.openxmlformats.org/officeDocument/2006/relationships/hyperlink" Target="https://www.aliexpress.com/item/Generic-Oase-Biotec-Screenmatic-18-36-Replacment-Pond-Blue-Coarse-Foam-Filter-Sponge-Pack-of-4/32466079018.html?spm=2114.search0204.3.92.435852ca4Ju6Hb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bb46cb7d-a33f-4be2-8ebe-151f10f8560b-14&amp;algo_pvid=bb46cb7d-a33f-4be2-8ebe-151f10f8560b&amp;transAbTest=ae803_5&amp;priceBeautifyAB=0" TargetMode="External"/><Relationship Id="rId23" Type="http://schemas.openxmlformats.org/officeDocument/2006/relationships/hyperlink" Target="https://www.aliexpress.com/item/FAN-COVER-Metal-fence-cover-fan-protection-grille-Material-Metal-iron-plating-SIZE-3CM/32850503754.html?spm=a2g0s.9042311.0.0.DfvJj6" TargetMode="External"/><Relationship Id="rId1" Type="http://schemas.openxmlformats.org/officeDocument/2006/relationships/hyperlink" Target="https://www.cergy-vis.fr/vis-a-metaux/tete-cylindrique/tete-cylindrique-bombee-large-empreinte-pozidrive-tcblz-din-7985/acier-zingue-blanc.html" TargetMode="External"/><Relationship Id="rId2" Type="http://schemas.openxmlformats.org/officeDocument/2006/relationships/hyperlink" Target="https://www.cergy-vis.fr/ecrous/ecrous-hexagonaux/ecrou-hexagonal-hu/ecrou-hu-acier-zingue-blanc-din-934/ecrou-hu-acier-zingue-blanc-classe-8-din-934.html" TargetMode="External"/><Relationship Id="rId3" Type="http://schemas.openxmlformats.org/officeDocument/2006/relationships/hyperlink" Target="https://www.cergy-vis.fr/vis-autotaraudeuses/vis-autoformeuses/tete-fraisee-pozidrive/autoformeuse-tfz-acier-zingue-blanc-din-7500m.html" TargetMode="External"/><Relationship Id="rId4" Type="http://schemas.openxmlformats.org/officeDocument/2006/relationships/hyperlink" Target="https://www.aliexpress.com/item/4pcs-KAK-7425-10KG-Universal-Swivel-Casters-1-Wheels-Castor-White-PP-Nylon-Dual-Roller-Wheel/32805552918.html?spm=2114.search0104.3.8.522e45e4jQGFoL&amp;ws_ab_test=searchweb0_0,searchweb201602_3_10152_10151_10065_10344_10068_10342_10343_10340_10341_10696_10084_10083_10618_10305_10304_10307_10306_10302_5711215_10313_10059_10184_10534_100031_10103_10624_10623_10622_10621_10620,searchweb201603_1,ppcSwitch_5&amp;algo_expid=fdad5d81-8ec3-463a-bb7c-b24981955788-1&amp;algo_pvid=fdad5d81-8ec3-463a-bb7c-b24981955788&amp;transAbTest=ae803_5&amp;priceBeautifyAB=0" TargetMode="External"/><Relationship Id="rId9" Type="http://schemas.openxmlformats.org/officeDocument/2006/relationships/hyperlink" Target="https://www.aliexpress.com/item/20PC-YT2010Y-XH-2-54-mm-Spacing-Connector-2P-3P-4P-5P-6P-7P-8P-Horizontal/32827322906.html?spm=a2g0s.13010208.99999999.265.ufMwfw" TargetMode="External"/><Relationship Id="rId26" Type="http://schemas.openxmlformats.org/officeDocument/2006/relationships/hyperlink" Target="https://www.aliexpress.com/item/Free-Shipping-Computer-case-fans-12cm-120mm-Dustproof-Dust-Filter-Fan-Strainer/32322141032.html?spm=a2g0s.9042311.0.0.9BvKEP" TargetMode="External"/><Relationship Id="rId25" Type="http://schemas.openxmlformats.org/officeDocument/2006/relationships/hyperlink" Target="https://www.aliexpress.com/item/5Pieces-lot-Black-Aluminum-Computer-120MM-AC-DC-Fan-Dustproof-Dust-Filter-Strainer-Fan-Guard/32524874685.html?spm=a2g0s.9042311.0.0.9BvKEP" TargetMode="External"/><Relationship Id="rId28" Type="http://schemas.openxmlformats.org/officeDocument/2006/relationships/hyperlink" Target="https://www.castorama.fr/plaque-medium-80-x-40-x-3-mm/3760002261911_CAFR.prd" TargetMode="External"/><Relationship Id="rId27" Type="http://schemas.openxmlformats.org/officeDocument/2006/relationships/hyperlink" Target="https://www.leroymerlin.fr/v3/p/produits/predecoupe-medium-mdf-naturel-ep-6-mm-l-80-x-l-40-cm-e105225" TargetMode="External"/><Relationship Id="rId5" Type="http://schemas.openxmlformats.org/officeDocument/2006/relationships/hyperlink" Target="https://www.aliexpress.com/item/4pcs-NED-7425-10Kg-Universal-Swivel-Casters-1-Wheels-Castor-White-PP-Nylon-Dual-Roller-Bearing/32572389926.html?spm=2114.search0104.3.88.2e267cccob4Olh&amp;ws_ab_test=searchweb0_0,searchweb201602_3_10152_10151_10065_10344_10068_10342_10343_10340_10341_10696_10084_10083_10618_10305_10304_10307_10306_10302_5711215_10313_10059_10184_10534_100031_10103_10624_10623_10622_10621_10620,searchweb201603_1,ppcSwitch_5&amp;algo_expid=ce5d3bc0-371b-4d34-9b1b-b91fc56b2b42-13&amp;algo_pvid=ce5d3bc0-371b-4d34-9b1b-b91fc56b2b42&amp;transAbTest=ae803_5&amp;priceBeautifyAB=0" TargetMode="External"/><Relationship Id="rId6" Type="http://schemas.openxmlformats.org/officeDocument/2006/relationships/hyperlink" Target="https://www.amazon.fr/Minger-Europe-Adaptateur-dalimentation-Lumineuse/dp/B01D2I8Z76/ref=sr_1_1?ie=UTF8&amp;qid=1522081504&amp;sr=8-1&amp;keywords=alimentation+24V+5A" TargetMode="External"/><Relationship Id="rId29" Type="http://schemas.openxmlformats.org/officeDocument/2006/relationships/hyperlink" Target="https://www.castorama.fr/plaque-de-mdf-80-x-40-x-10-mm/3760002261959_CAFR.prd" TargetMode="External"/><Relationship Id="rId7" Type="http://schemas.openxmlformats.org/officeDocument/2006/relationships/hyperlink" Target="https://www.aliexpress.com/item/100pcs-Micro-Mini-JST-XH-2-54mm-2-3-4-5-6-7-8-12-pin/32815837668.html?spm=a2g0s.9042311.0.0.FhdWHE" TargetMode="External"/><Relationship Id="rId8" Type="http://schemas.openxmlformats.org/officeDocument/2006/relationships/hyperlink" Target="https://www.aliexpress.com/item/20PC-YT2010Y-XH-2-54-mm-Spacing-Connector-2P-3P-4P-5P-6P-7P-8P-Horizontal/32827322906.html?spm=a2g0s.13010208.99999999.265.ufMwfw" TargetMode="External"/><Relationship Id="rId31" Type="http://schemas.openxmlformats.org/officeDocument/2006/relationships/hyperlink" Target="https://fr.aliexpress.com/item/Coin-Supports-Utilis-s-pour-Int-rieure-Coin-Renforcement-de-Droit-Angle-Joints-D-angle-L/32845175507.html?spm=a2g0w.10010108.1000013.1.663d47abpTL9Y0&amp;traffic_analysisId=recommend_2088_1_90158_iswistore&amp;scm=1007.13339.90158.0&amp;pvid=ceaceca5-9315-48dd-92b6-c955330bbd64&amp;tpp=1" TargetMode="External"/><Relationship Id="rId30" Type="http://schemas.openxmlformats.org/officeDocument/2006/relationships/hyperlink" Target="https://www.aliexpress.com/item/50pcs-pack-12mm-x3mm-Hole-4mm-Ring-Rare-Earth-Strong-Countersunk-Neodymium-Magnets/32781066607.html?spm=2114.search0204.3.127.159a619bfAWZEK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700714e6-101a-4786-b359-c66771129b53-18&amp;algo_pvid=700714e6-101a-4786-b359-c66771129b53&amp;transAbTest=ae803_5&amp;priceBeautifyAB=0" TargetMode="External"/><Relationship Id="rId11" Type="http://schemas.openxmlformats.org/officeDocument/2006/relationships/hyperlink" Target="https://www.aliexpress.com/item/100m-lot-2pin-Red-Black-cable-Tinned-copper-20AWG-22AWG-PVC-insulated-wire-Electronic-cable-LED/32824871575.html?spm=a2g0s.9042311.0.0.JfjIIr" TargetMode="External"/><Relationship Id="rId33" Type="http://schemas.openxmlformats.org/officeDocument/2006/relationships/hyperlink" Target="https://www.aliexpress.com/item/EVA-Sponge-Single-sided-tape-Foam-Tape-EVA-tape-Super-sticky-0-5MM-thick-10M/32813953772.html?traffic_analysisId=recommend_3035_null_null_null&amp;scm=1007.13338.98539.000000000000000&amp;pvid=30187287-7e0b-45bb-81bb-4c9c6f63cb8b&amp;tpp=1" TargetMode="External"/><Relationship Id="rId10" Type="http://schemas.openxmlformats.org/officeDocument/2006/relationships/hyperlink" Target="https://www.aliexpress.com/item/100pcs-JST-XH-2-5mm-Female-Crimp-Terminal-28-22-AWG-Connector-Components-Pack/32817356710.html?spm=2114.search0204.3.71.598466d7d4nXe7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51c78d36-2d58-48d9-82be-dfcb954c27c7-10&amp;algo_pvid=51c78d36-2d58-48d9-82be-dfcb954c27c7&amp;transAbTest=ae803_5&amp;priceBeautifyAB=0" TargetMode="External"/><Relationship Id="rId32" Type="http://schemas.openxmlformats.org/officeDocument/2006/relationships/hyperlink" Target="https://www.aliexpress.com/item/Wholesale-50pcs-Hole-Pitch-96mm-3-78-Length-4-02-Space-aluminum-handle-Kitchen-Furniture-pulls/32384920858.html?spm=a2g0s.9042311.0.0.XT8AUk" TargetMode="External"/><Relationship Id="rId13" Type="http://schemas.openxmlformats.org/officeDocument/2006/relationships/hyperlink" Target="https://www.digikey.fr/products/fr?keywords=CXA1512-0000-000F00M40E3" TargetMode="External"/><Relationship Id="rId35" Type="http://schemas.openxmlformats.org/officeDocument/2006/relationships/drawing" Target="../drawings/drawing3.xml"/><Relationship Id="rId12" Type="http://schemas.openxmlformats.org/officeDocument/2006/relationships/hyperlink" Target="http://fr.farnell.com/multicomp/jr8307-1-5m/rallonge-d-alimentation-cc-2-5mm/dp/1209180" TargetMode="External"/><Relationship Id="rId34" Type="http://schemas.openxmlformats.org/officeDocument/2006/relationships/hyperlink" Target="https://www.aliexpress.com/item/10pcs-lot-EVA-Sponge-Single-sided-tape-tape-Foam-Tape-EVA-tape-1MM-thick-10MM-width/2002893331.html?traffic_analysisId=recommend_3035_null_null_null&amp;scm=1007.13338.98539.000000000000000&amp;pvid=30187287-7e0b-45bb-81bb-4c9c6f63cb8b&amp;tpp=1" TargetMode="External"/><Relationship Id="rId15" Type="http://schemas.openxmlformats.org/officeDocument/2006/relationships/hyperlink" Target="https://www.aliexpress.com/item/Free-Shipping-Plastic-COB-Led-Holder-For-Cree-CXA1304-CXA1507-CXA1512-COB-Led-Emitter-Lamp-Light/32842990062.html?ws_ab_test=searchweb0_0,searchweb201602_3_10152_10151_10065_10344_10068_10342_10343_10340_10341_10696_10084_10083_10618_10305_10304_10307_10306_10302_5711215_10313_10059_10184_10534_100031_10103_10624_10623_10622_10621_10620,searchweb201603_1,ppcSwitch_5&amp;algo_expid=fad4838e-5713-4685-b6b7-40b6ed6fb491-0&amp;algo_pvid=fad4838e-5713-4685-b6b7-40b6ed6fb491&amp;transAbTest=ae803_5&amp;priceBeautifyAB=0" TargetMode="External"/><Relationship Id="rId14" Type="http://schemas.openxmlformats.org/officeDocument/2006/relationships/hyperlink" Target="https://www.digikey.fr/product-detail/fr/cree-inc/CXA1512-0000-000N00K427G/CXA1512-0000-000N00K427G-ND/" TargetMode="External"/><Relationship Id="rId17" Type="http://schemas.openxmlformats.org/officeDocument/2006/relationships/hyperlink" Target="https://fr.aliexpress.com/item/10mm-10m-rollHose-protection-wire-case-hose-pipe-cable-finishing-line-with-fixed-bundle-of-wire/32817169064.html?spm=a2g0w.search0204.3.217.47875f0bKrDlXS&amp;ws_ab_test=searchweb0_0,searchweb201602_3_10152_10151_10065_10344_10068_10342_10343_10340_10341_10696_10084_10083_10618_10305_10304_10307_10306_10302_5711215_10313_10059_10184_10534_100031_10103_10624_10623_10622_10621_10620,searchweb201603_2,ppcSwitch_5_ppcChannel&amp;algo_expid=051fc45e-8d1e-48ae-836d-80ae8ab1e5db-33&amp;algo_pvid=051fc45e-8d1e-48ae-836d-80ae8ab1e5db&amp;transAbTest=ae803_5&amp;priceBeautifyAB=0" TargetMode="External"/><Relationship Id="rId16" Type="http://schemas.openxmlformats.org/officeDocument/2006/relationships/hyperlink" Target="https://www.aliexpress.com/item/Wholesale-100PCS-Plastic-COB-Led-Holder-For-Cree-CXA1304-CXA1570-CXA1512-COB-Led-Emitter-Lamp-Light/32655760945.html?spm=2114.search0204.3.203.2ab2337cNR6yQP&amp;ws_ab_test=searchweb0_0,searchweb201602_3_10152_10151_10065_10344_10068_10342_10343_10340_10341_10696_10084_10083_10618_10305_10304_10307_10306_10302_5711215_10313_10059_10184_10534_100031_10103_10624_10623_10622_10621_10620,searchweb201603_2,ppcSwitch_5_ppcChannel&amp;algo_expid=7b40877c-1af1-46db-8e03-75994394d086-31&amp;algo_pvid=7b40877c-1af1-46db-8e03-75994394d086&amp;transAbTest=ae803_5&amp;priceBeautifyAB=0" TargetMode="External"/><Relationship Id="rId19" Type="http://schemas.openxmlformats.org/officeDocument/2006/relationships/hyperlink" Target="https://www.aliexpress.com/item/BFB1224HH-12032-24V-0-80A-centrifugal-Excellent-fan-120-120-32mm-Blower-Server-inverter-pc/32814360063.html?spm=2114.search0204.3.1.3db5632fAXfynF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c9908550-ad94-49f4-b1c8-f33f420a9e6d-0&amp;algo_pvid=c9908550-ad94-49f4-b1c8-f33f420a9e6d&amp;transAbTest=ae803_5&amp;priceBeautifyAB=0" TargetMode="External"/><Relationship Id="rId18" Type="http://schemas.openxmlformats.org/officeDocument/2006/relationships/hyperlink" Target="https://www.aliexpress.com/item/New-and-Original-D12F-24BS4-12CM-12032-24V-0-70A-turbo-blowers-for-nidec-120-120/32261721124.html?spm=2114.search0204.3.227.14a271bcf7cvx4&amp;ws_ab_test=searchweb0_0,searchweb201602_3_10152_10151_10065_10344_10068_10342_10343_10340_10341_10696_10084_10083_10618_10305_10304_10307_10306_10302_5711215_10313_10059_10184_10534_100031_10103_10624_10623_10622_10621_10620-10152,searchweb201603_1,ppcSwitch_5_ppcChannel&amp;algo_expid=0a0db0aa-7dd3-4a72-94d1-dea065342ac9-36&amp;algo_pvid=0a0db0aa-7dd3-4a72-94d1-dea065342ac9&amp;transAbTest=ae803_5&amp;priceBeautifyAB=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item/100PCS-M5-6-6-MM-Copper-inserts-Injection-nut-embedded-parts-copper-knurl-nut/32619898344.html?spm=a2g0s.9042311.0.0.61TsKC" TargetMode="External"/><Relationship Id="rId2" Type="http://schemas.openxmlformats.org/officeDocument/2006/relationships/hyperlink" Target="https://www.amazon.fr/Minger-Europe-Adaptateur-dalimentation-Lumineuse/dp/B01D2I8Z76/ref=sr_1_1?ie=UTF8&amp;qid=1522081504&amp;sr=8-1&amp;keywords=alimentation+24V+5A" TargetMode="External"/><Relationship Id="rId3" Type="http://schemas.openxmlformats.org/officeDocument/2006/relationships/hyperlink" Target="http://fr.farnell.com/multicomp/jr8307-1-5m/rallonge-d-alimentation-cc-2-5mm/dp/1209180" TargetMode="External"/><Relationship Id="rId4" Type="http://schemas.openxmlformats.org/officeDocument/2006/relationships/hyperlink" Target="https://www.aliexpress.com/item/NANILUO-BFB1224HH-12032-24V-0-80A-centrifugal-Excellent-fan-120-120-32mm-Blower-Server-inverter-pc/32814360063.html?spm=a2g0s.9042311.0.0.2Ms8UO" TargetMode="External"/><Relationship Id="rId9" Type="http://schemas.openxmlformats.org/officeDocument/2006/relationships/hyperlink" Target="https://www.leroymerlin.fr/v3/p/produits/predecoupe-medium-mdf-naturel-ep-6-mm-l-80-x-l-60-cm-e105234" TargetMode="External"/><Relationship Id="rId5" Type="http://schemas.openxmlformats.org/officeDocument/2006/relationships/hyperlink" Target="https://fr.aliexpress.com/item/Coin-Supports-Utilis-s-pour-Int-rieure-Coin-Renforcement-de-Droit-Angle-Joints-D-angle-L/32845175507.html?spm=a2g0w.10010108.1000013.1.663d47abpTL9Y0&amp;traffic_analysisId=recommend_2088_1_90158_iswistore&amp;scm=1007.13339.90158.0&amp;pvid=ceaceca5-9315-48dd-92b6-c955330bbd64&amp;tpp=1" TargetMode="External"/><Relationship Id="rId6" Type="http://schemas.openxmlformats.org/officeDocument/2006/relationships/hyperlink" Target="https://www.aliexpress.com/item/50pcs-pack-12mm-x3mm-Hole-4mm-Ring-Rare-Earth-Strong-Countersunk-Neodymium-Magnets/32781066607.html?spm=2114.search0204.3.127.159a619bfAWZEK&amp;ws_ab_test=searchweb0_0,searchweb201602_3_10152_10151_10065_10344_10068_10342_10343_10340_10341_10696_10084_10083_10618_10305_10304_10307_10306_10302_5711215_10313_10059_10184_10534_100031_10103_10624_10623_10622_10621_10620,searchweb201603_1,ppcSwitch_5_ppcChannel&amp;algo_expid=700714e6-101a-4786-b359-c66771129b53-18&amp;algo_pvid=700714e6-101a-4786-b359-c66771129b53&amp;transAbTest=ae803_5&amp;priceBeautifyAB=0" TargetMode="External"/><Relationship Id="rId7" Type="http://schemas.openxmlformats.org/officeDocument/2006/relationships/hyperlink" Target="https://www.leroymerlin.fr/v3/p/produits/predecoupe-medium-mdf-naturel-ep-10-mm-l-80-x-l-60-cm-e105240" TargetMode="External"/><Relationship Id="rId8" Type="http://schemas.openxmlformats.org/officeDocument/2006/relationships/hyperlink" Target="https://www.castorama.fr/plaque-medium-80-x-40-x-3-mm/3760002261911_CAFR.prd" TargetMode="External"/><Relationship Id="rId11" Type="http://schemas.openxmlformats.org/officeDocument/2006/relationships/hyperlink" Target="https://www.aliexpress.com/item/EVA-Sponge-Single-sided-tape-Foam-Tape-EVA-tape-Super-sticky-0-5MM-thick-10M/32813953772.html?traffic_analysisId=recommend_3035_null_null_null&amp;scm=1007.13338.98539.000000000000000&amp;pvid=30187287-7e0b-45bb-81bb-4c9c6f63cb8b&amp;tpp=1" TargetMode="External"/><Relationship Id="rId10" Type="http://schemas.openxmlformats.org/officeDocument/2006/relationships/hyperlink" Target="http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www.aliexpress.com/item/10pcs-lot-EVA-Sponge-Single-sided-tape-tape-Foam-Tape-EVA-tape-1MM-thick-10MM-width/2002893331.html?traffic_analysisId=recommend_3035_null_null_null&amp;scm=1007.13338.98539.000000000000000&amp;pvid=30187287-7e0b-45bb-81bb-4c9c6f63cb8b&amp;tpp=1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fr.rs-online.com/web/p/vis-a-metaux/0553431/" TargetMode="External"/><Relationship Id="rId2" Type="http://schemas.openxmlformats.org/officeDocument/2006/relationships/hyperlink" Target="https://fr.rs-online.com/web/p/ecrous-frein/0524304/" TargetMode="External"/><Relationship Id="rId3" Type="http://schemas.openxmlformats.org/officeDocument/2006/relationships/hyperlink" Target="https://www.amazon.fr/Minger-Europe-Adaptateur-dalimentation-Lumineuse/dp/B01D2I8Z76/ref=sr_1_1?ie=UTF8&amp;qid=1522081504&amp;sr=8-1&amp;keywords=alimentation+24V+5A" TargetMode="External"/><Relationship Id="rId4" Type="http://schemas.openxmlformats.org/officeDocument/2006/relationships/hyperlink" Target="http://fr.farnell.com/multicomp/jr8307-1-5m/rallonge-d-alimentation-cc-2-5mm/dp/1209180" TargetMode="External"/><Relationship Id="rId9" Type="http://schemas.openxmlformats.org/officeDocument/2006/relationships/hyperlink" Target="https://www.aliexpress.com/item/NANILUO-BFB1224HH-12032-24V-0-80A-centrifugal-Excellent-fan-120-120-32mm-Blower-Server-inverter-pc/32814360063.html?spm=a2g0s.9042311.0.0.27424c4djSI1h0" TargetMode="External"/><Relationship Id="rId5" Type="http://schemas.openxmlformats.org/officeDocument/2006/relationships/hyperlink" Target="https://www.aliexpress.com/item/10pc-Dia6mm-led-gooseneck-Desk-lamp-holder-led-flexible-Metal-tube-10-20-30CM-Soft-Hose/32818477785.html?spm=a2g0s.9042311.0.0.3da24c4druCGRC" TargetMode="External"/><Relationship Id="rId6" Type="http://schemas.openxmlformats.org/officeDocument/2006/relationships/hyperlink" Target="https://www.aliexpress.com/item/50pcs-JST1-25-SMD-SMT-RIGHT-ANGLE-connector-1-25MM-PITCH-MALE-pin-header-2P-3P/32885801957.html?spm=2114.search0104.3.60.507c1369itkyM6&amp;ws_ab_test=searchweb0_0,searchweb201602_5_10152_10065_10151_10344_10068_5722815_10342_10343_10340_5722915_10341_5722615_10696_10084_10083_10618_10305_10304_10307_10820_10306_10821_10302_5722715_10843_10059_306_100031_10103_524_10624_10623_10622_5722515_10621_10620,searchweb201603_30,ppcSwitch_5&amp;algo_expid=afca1d9f-a410-4506-8356-c7a341c9249f-8&amp;algo_pvid=afca1d9f-a410-4506-8356-c7a341c9249f&amp;transAbTest=ae803_1&amp;priceBeautifyAB=0" TargetMode="External"/><Relationship Id="rId7" Type="http://schemas.openxmlformats.org/officeDocument/2006/relationships/hyperlink" Target="http://fr.farnell.com/abl-heatsinks/515ab0500mb-t03/dissipateur-thermique/dp/253698" TargetMode="External"/><Relationship Id="rId8" Type="http://schemas.openxmlformats.org/officeDocument/2006/relationships/hyperlink" Target="https://www.digikey.com/products/en/optoelectronics/led-lighting-white/124?k=561C" TargetMode="External"/><Relationship Id="rId11" Type="http://schemas.openxmlformats.org/officeDocument/2006/relationships/hyperlink" Target="https://www.aliexpress.com/item/Stainless-steel-chopsticks-tube-tableware-storage-rack-drain-rack-shovel-spoon-bucket-knife-fork-storage-Box/32862303164.html?spm=a2g0s.9042311.0.0.27424c4dOClbGf" TargetMode="External"/><Relationship Id="rId10" Type="http://schemas.openxmlformats.org/officeDocument/2006/relationships/hyperlink" Target="https://www.aliexpress.com/item/80mm-x-25mm-Brushless-DC-24V-PC-Case-Cooler-Fan-Black/32852659743.html?spm=a2g0s.9042311.0.0.7de64c4d0tj3QE" TargetMode="External"/><Relationship Id="rId13" Type="http://schemas.openxmlformats.org/officeDocument/2006/relationships/hyperlink" Target="https://www.aliexpress.com/item/10PCS-NED-Cabinet-Hidden-Handles-Stainless-Steel-Invisible-Handle-Circle-Drawer-Wardrobe-Knobs-With-Screw-For/32737308146.html?spm=a2g0s.9042311.0.0.27424c4dSP0Vl7" TargetMode="External"/><Relationship Id="rId12" Type="http://schemas.openxmlformats.org/officeDocument/2006/relationships/hyperlink" Target="https://www.aliexpress.com/item/20PCS-lot-Black-Aluminum-Dustproof-Filter-Dust-Mesh-Strainer-For-80mm-PC-Computer-Cooling-Fan/32526403412.html?spm=2114.search0104.3.56.35ddf9fbpG9Lrx&amp;ws_ab_test=searchweb0_0,searchweb201602_5_10152_10065_10151_10344_10068_5722815_10342_10343_10340_5722915_10341_5722615_10696_10084_10083_10618_10305_10304_10307_10820_10306_10821_10302_5722715_10843_10059_306_100031_10103_524_10624_10623_10622_5722515_10621_10620,searchweb201603_30,ppcSwitch_5&amp;algo_expid=338266b3-7cbc-4782-aabf-0e9e1e97285a-8&amp;algo_pvid=338266b3-7cbc-4782-aabf-0e9e1e97285a&amp;transAbTest=ae803_1&amp;priceBeautifyAB=0" TargetMode="External"/><Relationship Id="rId15" Type="http://schemas.openxmlformats.org/officeDocument/2006/relationships/hyperlink" Target="https://www.leroymerlin.fr/v3/p/produits/1-patte-d-assemblage-acier-zingue-l-60-0-mm-e1500708624" TargetMode="External"/><Relationship Id="rId14" Type="http://schemas.openxmlformats.org/officeDocument/2006/relationships/hyperlink" Target="https://www.aliexpress.com/item/60-pc-NdFeB-Countersunk-Magnet-Dia-12-x-4mm-thick-M4-Screw-Countersunk-Hole-Grade-N42/32635620399.html?spm=a2g0s.9042311.0.0.11ef4c4dvTtc9T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www.aliexpress.com/item/Mini-small-casters-diameter-1inch-25mm-TPE-rubber-Super-mute-wheels-bear-20kg-pcs-For-bookcase/32809214700.html?spm=a2g0s.9042311.0.0.27424c4djSI1h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fr/Minger-Europe-Adaptateur-dalimentation-Lumineuse/dp/B01D2I8Z76/ref=sr_1_1?ie=UTF8&amp;qid=1522081504&amp;sr=8-1&amp;keywords=alimentation+24V+5A" TargetMode="External"/><Relationship Id="rId2" Type="http://schemas.openxmlformats.org/officeDocument/2006/relationships/hyperlink" Target="http://fr.farnell.com/multicomp/jr8307-1-5m/rallonge-d-alimentation-cc-2-5mm/dp/1209180" TargetMode="External"/><Relationship Id="rId3" Type="http://schemas.openxmlformats.org/officeDocument/2006/relationships/hyperlink" Target="https://www.aliexpress.com/item/NANILUO-BFB1224HH-12032-24V-0-80A-centrifugal-Excellent-fan-120-120-32mm-Blower-Server-inverter-pc/32814360063.html?spm=a2g0s.9042311.0.0.27424c4djSI1h0" TargetMode="External"/><Relationship Id="rId4" Type="http://schemas.openxmlformats.org/officeDocument/2006/relationships/hyperlink" Target="https://www.aliexpress.com/item/80mm-x-25mm-Brushless-DC-24V-PC-Case-Cooler-Fan-Black/32852659743.html?spm=a2g0s.9042311.0.0.7de64c4d0tj3QE" TargetMode="External"/><Relationship Id="rId9" Type="http://schemas.openxmlformats.org/officeDocument/2006/relationships/hyperlink" Target="https://www.leroymerlin.fr/v3/p/produits/1-patte-d-assemblage-acier-zingue-l-60-0-mm-e1500708624" TargetMode="External"/><Relationship Id="rId5" Type="http://schemas.openxmlformats.org/officeDocument/2006/relationships/hyperlink" Target="https://www.aliexpress.com/item/Stainless-steel-chopsticks-tube-tableware-storage-rack-drain-rack-shovel-spoon-bucket-knife-fork-storage-Box/32862303164.html?spm=a2g0s.9042311.0.0.27424c4dOClbGf" TargetMode="External"/><Relationship Id="rId6" Type="http://schemas.openxmlformats.org/officeDocument/2006/relationships/hyperlink" Target="https://www.aliexpress.com/item/20PCS-lot-Black-Aluminum-Dustproof-Filter-Dust-Mesh-Strainer-For-80mm-PC-Computer-Cooling-Fan/32526403412.html?spm=2114.search0104.3.56.35ddf9fbpG9Lrx&amp;ws_ab_test=searchweb0_0,searchweb201602_5_10152_10065_10151_10344_10068_5722815_10342_10343_10340_5722915_10341_5722615_10696_10084_10083_10618_10305_10304_10307_10820_10306_10821_10302_5722715_10843_10059_306_100031_10103_524_10624_10623_10622_5722515_10621_10620,searchweb201603_30,ppcSwitch_5&amp;algo_expid=338266b3-7cbc-4782-aabf-0e9e1e97285a-8&amp;algo_pvid=338266b3-7cbc-4782-aabf-0e9e1e97285a&amp;transAbTest=ae803_1&amp;priceBeautifyAB=0" TargetMode="External"/><Relationship Id="rId7" Type="http://schemas.openxmlformats.org/officeDocument/2006/relationships/hyperlink" Target="https://www.aliexpress.com/item/10PCS-NED-Cabinet-Hidden-Handles-Stainless-Steel-Invisible-Handle-Circle-Drawer-Wardrobe-Knobs-With-Screw-For/32737308146.html?spm=a2g0s.9042311.0.0.27424c4dSP0Vl7" TargetMode="External"/><Relationship Id="rId8" Type="http://schemas.openxmlformats.org/officeDocument/2006/relationships/hyperlink" Target="https://www.aliexpress.com/item/60-pc-NdFeB-Countersunk-Magnet-Dia-12-x-4mm-thick-M4-Screw-Countersunk-Hole-Grade-N42/32635620399.html?spm=a2g0s.9042311.0.0.11ef4c4dvTtc9T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www.aliexpress.com/item/Mini-small-casters-diameter-1inch-25mm-TPE-rubber-Super-mute-wheels-bear-20kg-pcs-For-bookcase/32809214700.html?spm=a2g0s.9042311.0.0.27424c4djSI1h0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fr.aliexpress.com/item/10PCS-NED-Cabinet-Hidden-Handles-Stainless-Steel-Invisible-Handle-Circle-Drawer-Wardrobe-Knobs-With-Screw-For/32737308146.html?spm=a2g0w.10010108.1000016.1.5c812dd2HJuIFf&amp;isOrigTitle=true" TargetMode="External"/><Relationship Id="rId2" Type="http://schemas.openxmlformats.org/officeDocument/2006/relationships/hyperlink" Target="https://www.aliexpress.com/item/NANILUO-BFB1224HH-12032-24V-0-80A-centrifugal-Excellent-fan-120-120-32mm-Blower-Server-inverter-pc/32814360063.html?spm=a2g0s.9042311.0.0.27424c4djSI1h0" TargetMode="External"/><Relationship Id="rId3" Type="http://schemas.openxmlformats.org/officeDocument/2006/relationships/hyperlink" Target="https://www.aliexpress.com/item/5pcs-Lot-DC-24Volt-2P-8cm-80mm-24v-dc-fan-Ventilation-Cooling-80mmx80mmx10mm-brushless-24v/32258569315.html?spm=a2g0s.9042311.0.0.3d8e4c4d5VcEGW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19.0"/>
    <col customWidth="1" min="6" max="6" width="15.57"/>
    <col customWidth="1" min="7" max="7" width="16.29"/>
  </cols>
  <sheetData>
    <row r="1">
      <c r="F1">
        <f>sum(E2:E21)</f>
        <v>389.5</v>
      </c>
    </row>
    <row r="2">
      <c r="A2" s="3" t="s">
        <v>1</v>
      </c>
      <c r="B2" s="3" t="s">
        <v>4</v>
      </c>
      <c r="C2" s="3">
        <v>163.0</v>
      </c>
      <c r="D2" s="3">
        <v>1.0</v>
      </c>
      <c r="E2" s="5">
        <f t="shared" ref="E2:E21" si="1">D2*C2</f>
        <v>163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>
      <c r="A3" s="7" t="s">
        <v>8</v>
      </c>
      <c r="B3" s="7" t="s">
        <v>10</v>
      </c>
      <c r="C3" s="7">
        <v>16.0</v>
      </c>
      <c r="D3" s="7">
        <v>1.0</v>
      </c>
      <c r="E3" s="8">
        <f t="shared" si="1"/>
        <v>16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>
      <c r="A4" s="1" t="s">
        <v>11</v>
      </c>
      <c r="B4" s="1" t="s">
        <v>2</v>
      </c>
      <c r="C4" s="1">
        <v>3.0</v>
      </c>
      <c r="D4" s="1">
        <v>3.0</v>
      </c>
      <c r="E4">
        <f t="shared" si="1"/>
        <v>9</v>
      </c>
    </row>
    <row r="5">
      <c r="A5" s="1" t="s">
        <v>12</v>
      </c>
      <c r="B5" s="1" t="s">
        <v>2</v>
      </c>
      <c r="C5" s="1">
        <v>3.5</v>
      </c>
      <c r="D5" s="1">
        <v>3.0</v>
      </c>
      <c r="E5">
        <f t="shared" si="1"/>
        <v>10.5</v>
      </c>
    </row>
    <row r="6">
      <c r="A6" s="1" t="s">
        <v>13</v>
      </c>
      <c r="B6" s="1" t="s">
        <v>2</v>
      </c>
      <c r="C6" s="1">
        <v>4.0</v>
      </c>
      <c r="D6" s="1">
        <v>6.0</v>
      </c>
      <c r="E6">
        <f t="shared" si="1"/>
        <v>24</v>
      </c>
    </row>
    <row r="7">
      <c r="A7" s="1" t="s">
        <v>14</v>
      </c>
      <c r="B7" s="1" t="s">
        <v>10</v>
      </c>
      <c r="C7" s="1">
        <v>0.1</v>
      </c>
      <c r="D7" s="1">
        <v>100.0</v>
      </c>
      <c r="E7">
        <f t="shared" si="1"/>
        <v>10</v>
      </c>
    </row>
    <row r="8">
      <c r="A8" s="1" t="s">
        <v>15</v>
      </c>
      <c r="B8" s="1" t="s">
        <v>2</v>
      </c>
      <c r="C8" s="1">
        <v>11.0</v>
      </c>
      <c r="D8" s="1">
        <v>1.0</v>
      </c>
      <c r="E8">
        <f t="shared" si="1"/>
        <v>11</v>
      </c>
    </row>
    <row r="9">
      <c r="A9" s="1" t="s">
        <v>17</v>
      </c>
      <c r="B9" s="1" t="s">
        <v>18</v>
      </c>
      <c r="C9" s="1">
        <v>5.0</v>
      </c>
      <c r="D9" s="1">
        <v>1.0</v>
      </c>
      <c r="E9">
        <f t="shared" si="1"/>
        <v>5</v>
      </c>
    </row>
    <row r="10">
      <c r="A10" s="1" t="s">
        <v>20</v>
      </c>
      <c r="B10" s="1" t="s">
        <v>18</v>
      </c>
      <c r="C10" s="1">
        <v>1.0</v>
      </c>
      <c r="D10" s="1">
        <v>1.0</v>
      </c>
      <c r="E10">
        <f t="shared" si="1"/>
        <v>1</v>
      </c>
    </row>
    <row r="11">
      <c r="A11" s="1" t="s">
        <v>21</v>
      </c>
      <c r="B11" s="1" t="s">
        <v>18</v>
      </c>
      <c r="C11" s="1">
        <v>1.0</v>
      </c>
      <c r="D11" s="1">
        <v>6.0</v>
      </c>
      <c r="E11">
        <f t="shared" si="1"/>
        <v>6</v>
      </c>
    </row>
    <row r="12">
      <c r="A12" s="1" t="s">
        <v>23</v>
      </c>
      <c r="B12" s="1" t="s">
        <v>18</v>
      </c>
      <c r="C12" s="1">
        <v>5.0</v>
      </c>
      <c r="D12" s="1">
        <v>4.0</v>
      </c>
      <c r="E12">
        <f t="shared" si="1"/>
        <v>20</v>
      </c>
    </row>
    <row r="13">
      <c r="A13" s="1" t="s">
        <v>25</v>
      </c>
      <c r="B13" s="1" t="s">
        <v>27</v>
      </c>
      <c r="C13" s="1">
        <v>4.0</v>
      </c>
      <c r="D13" s="1">
        <v>4.0</v>
      </c>
      <c r="E13">
        <f t="shared" si="1"/>
        <v>16</v>
      </c>
    </row>
    <row r="14">
      <c r="A14" s="1" t="s">
        <v>28</v>
      </c>
      <c r="B14" s="1" t="s">
        <v>18</v>
      </c>
      <c r="C14" s="1">
        <v>10.0</v>
      </c>
      <c r="D14" s="1">
        <v>1.0</v>
      </c>
      <c r="E14">
        <f t="shared" si="1"/>
        <v>10</v>
      </c>
    </row>
    <row r="15">
      <c r="A15" s="1" t="s">
        <v>29</v>
      </c>
      <c r="B15" s="1" t="s">
        <v>2</v>
      </c>
      <c r="C15" s="1">
        <v>2.0</v>
      </c>
      <c r="D15" s="1">
        <v>6.0</v>
      </c>
      <c r="E15">
        <f t="shared" si="1"/>
        <v>12</v>
      </c>
    </row>
    <row r="16">
      <c r="A16" s="1" t="s">
        <v>30</v>
      </c>
      <c r="B16" s="1" t="s">
        <v>18</v>
      </c>
      <c r="C16" s="1">
        <v>30.0</v>
      </c>
      <c r="D16" s="1">
        <v>1.0</v>
      </c>
      <c r="E16">
        <f t="shared" si="1"/>
        <v>30</v>
      </c>
    </row>
    <row r="17">
      <c r="A17" s="1" t="s">
        <v>31</v>
      </c>
      <c r="B17" s="1" t="s">
        <v>32</v>
      </c>
      <c r="C17" s="1">
        <v>10.0</v>
      </c>
      <c r="D17" s="1">
        <v>1.0</v>
      </c>
      <c r="E17">
        <f t="shared" si="1"/>
        <v>10</v>
      </c>
    </row>
    <row r="18">
      <c r="A18" s="1" t="s">
        <v>34</v>
      </c>
      <c r="B18" s="1" t="s">
        <v>18</v>
      </c>
      <c r="C18" s="1">
        <v>2.0</v>
      </c>
      <c r="D18" s="1">
        <v>10.0</v>
      </c>
      <c r="E18">
        <f t="shared" si="1"/>
        <v>20</v>
      </c>
    </row>
    <row r="19">
      <c r="A19" s="1" t="s">
        <v>35</v>
      </c>
      <c r="B19" s="1" t="s">
        <v>18</v>
      </c>
      <c r="C19" s="1">
        <v>5.0</v>
      </c>
      <c r="D19" s="1">
        <v>1.0</v>
      </c>
      <c r="E19">
        <f t="shared" si="1"/>
        <v>5</v>
      </c>
    </row>
    <row r="20">
      <c r="A20" s="1" t="s">
        <v>36</v>
      </c>
      <c r="B20" s="1" t="s">
        <v>18</v>
      </c>
      <c r="C20" s="1">
        <v>0.5</v>
      </c>
      <c r="D20" s="1">
        <v>16.0</v>
      </c>
      <c r="E20">
        <f t="shared" si="1"/>
        <v>8</v>
      </c>
    </row>
    <row r="21">
      <c r="A21" s="1" t="s">
        <v>37</v>
      </c>
      <c r="B21" s="1" t="s">
        <v>18</v>
      </c>
      <c r="C21" s="1">
        <v>3.0</v>
      </c>
      <c r="D21" s="1">
        <v>1.0</v>
      </c>
      <c r="E21">
        <f t="shared" si="1"/>
        <v>3</v>
      </c>
    </row>
    <row r="24">
      <c r="A24" s="9" t="s">
        <v>38</v>
      </c>
      <c r="B24" s="9" t="s">
        <v>39</v>
      </c>
      <c r="C24" s="9" t="s">
        <v>40</v>
      </c>
      <c r="D24" s="9" t="s">
        <v>41</v>
      </c>
      <c r="E24" s="9" t="s">
        <v>42</v>
      </c>
      <c r="F24" s="9" t="s">
        <v>43</v>
      </c>
      <c r="G24" s="10" t="s">
        <v>44</v>
      </c>
      <c r="H24" s="10" t="s">
        <v>45</v>
      </c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>
      <c r="A25" s="12" t="s">
        <v>46</v>
      </c>
      <c r="B25" s="13"/>
      <c r="C25" s="13"/>
      <c r="D25" s="13"/>
      <c r="E25" s="13"/>
      <c r="F25" s="14"/>
      <c r="G25" s="13">
        <f>sum(G26:G29)</f>
        <v>13.626</v>
      </c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>
      <c r="A26" s="1" t="s">
        <v>47</v>
      </c>
      <c r="B26" s="1" t="s">
        <v>27</v>
      </c>
      <c r="C26" s="1">
        <v>3.94</v>
      </c>
      <c r="D26" s="1">
        <v>4.73</v>
      </c>
      <c r="E26" s="1">
        <v>1.0</v>
      </c>
      <c r="F26">
        <f t="shared" ref="F26:F28" si="2">C26*E26</f>
        <v>3.94</v>
      </c>
      <c r="G26">
        <f t="shared" ref="G26:G28" si="3">D26*E26</f>
        <v>4.73</v>
      </c>
      <c r="H26" s="4" t="s">
        <v>48</v>
      </c>
      <c r="I26" s="1"/>
    </row>
    <row r="27">
      <c r="A27" s="1" t="s">
        <v>49</v>
      </c>
      <c r="B27" s="1" t="s">
        <v>27</v>
      </c>
      <c r="C27" s="1">
        <v>2.73</v>
      </c>
      <c r="D27" s="1">
        <v>3.28</v>
      </c>
      <c r="E27" s="1">
        <v>1.0</v>
      </c>
      <c r="F27">
        <f t="shared" si="2"/>
        <v>2.73</v>
      </c>
      <c r="G27">
        <f t="shared" si="3"/>
        <v>3.28</v>
      </c>
      <c r="H27" s="4" t="s">
        <v>50</v>
      </c>
      <c r="I27" s="1"/>
    </row>
    <row r="28">
      <c r="A28" s="1" t="s">
        <v>51</v>
      </c>
      <c r="B28" s="1" t="s">
        <v>27</v>
      </c>
      <c r="C28" s="1">
        <v>0.046</v>
      </c>
      <c r="D28" s="1">
        <v>0.0552</v>
      </c>
      <c r="E28" s="1">
        <v>30.0</v>
      </c>
      <c r="F28">
        <f t="shared" si="2"/>
        <v>1.38</v>
      </c>
      <c r="G28">
        <f t="shared" si="3"/>
        <v>1.656</v>
      </c>
      <c r="H28" s="4" t="s">
        <v>52</v>
      </c>
      <c r="I28" s="4" t="s">
        <v>53</v>
      </c>
    </row>
    <row r="29">
      <c r="A29" s="1" t="s">
        <v>54</v>
      </c>
      <c r="B29" s="1" t="s">
        <v>27</v>
      </c>
      <c r="C29" s="1">
        <v>3.3</v>
      </c>
      <c r="D29" s="1">
        <v>3.96</v>
      </c>
      <c r="E29" s="1">
        <v>1.0</v>
      </c>
      <c r="F29">
        <f>E29*C29</f>
        <v>3.3</v>
      </c>
      <c r="G29">
        <f>E29*D29</f>
        <v>3.96</v>
      </c>
      <c r="H29" s="4" t="s">
        <v>55</v>
      </c>
    </row>
    <row r="30">
      <c r="A30" s="15" t="s">
        <v>25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>
        <f>sum(G26:G55)</f>
        <v>189.614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>
      <c r="A31" s="16" t="s">
        <v>56</v>
      </c>
      <c r="B31" s="16" t="s">
        <v>27</v>
      </c>
      <c r="C31" s="16">
        <v>3.93</v>
      </c>
      <c r="D31" s="16">
        <v>4.72</v>
      </c>
      <c r="E31" s="16">
        <v>4.0</v>
      </c>
      <c r="F31" s="17">
        <f>C31*E31</f>
        <v>15.72</v>
      </c>
      <c r="G31" s="17">
        <f>D31*E31</f>
        <v>18.88</v>
      </c>
      <c r="H31" s="18" t="s">
        <v>57</v>
      </c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3">
      <c r="A33" s="12" t="s">
        <v>58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>
      <c r="A34" s="16" t="s">
        <v>59</v>
      </c>
      <c r="B34" s="16" t="s">
        <v>60</v>
      </c>
      <c r="C34" s="17"/>
      <c r="D34" s="16">
        <v>16.0</v>
      </c>
      <c r="E34" s="16">
        <v>1.0</v>
      </c>
      <c r="F34" s="17">
        <f>C34*E34</f>
        <v>0</v>
      </c>
      <c r="G34" s="17">
        <f>D34*E34</f>
        <v>16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6">
      <c r="A36" s="12" t="s">
        <v>61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>
      <c r="A37" s="16" t="s">
        <v>62</v>
      </c>
      <c r="B37" s="16" t="s">
        <v>63</v>
      </c>
      <c r="C37" s="17"/>
      <c r="D37" s="16">
        <v>2.85</v>
      </c>
      <c r="E37" s="16">
        <v>4.0</v>
      </c>
      <c r="F37" s="17">
        <f>C37*E37</f>
        <v>0</v>
      </c>
      <c r="G37" s="17">
        <f>D37*E37</f>
        <v>11.4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9">
      <c r="A39" s="12" t="s">
        <v>64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>
      <c r="A40" s="16" t="s">
        <v>65</v>
      </c>
      <c r="B40" s="17"/>
      <c r="C40" s="16">
        <v>0.88</v>
      </c>
      <c r="D40" s="17"/>
      <c r="E40" s="16">
        <v>2.0</v>
      </c>
      <c r="F40" s="17">
        <f>C40*E40</f>
        <v>1.76</v>
      </c>
      <c r="G40" s="17">
        <f>F40*1.2</f>
        <v>2.112</v>
      </c>
      <c r="H40" s="16" t="s">
        <v>68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>
      <c r="A41" s="1" t="s">
        <v>69</v>
      </c>
      <c r="B41" s="1" t="s">
        <v>2</v>
      </c>
      <c r="C41" s="1">
        <v>0.1</v>
      </c>
      <c r="E41" s="1">
        <v>4.0</v>
      </c>
      <c r="F41">
        <f t="shared" ref="F41:F45" si="4">E41*C41</f>
        <v>0.4</v>
      </c>
      <c r="H41" s="1"/>
    </row>
    <row r="42">
      <c r="A42" s="1" t="s">
        <v>0</v>
      </c>
      <c r="B42" s="1" t="s">
        <v>2</v>
      </c>
      <c r="C42" s="1">
        <v>0.14</v>
      </c>
      <c r="E42" s="1">
        <v>2.0</v>
      </c>
      <c r="F42">
        <f t="shared" si="4"/>
        <v>0.28</v>
      </c>
      <c r="H42" s="4" t="s">
        <v>3</v>
      </c>
    </row>
    <row r="43">
      <c r="A43" s="1" t="s">
        <v>5</v>
      </c>
      <c r="B43" s="1" t="s">
        <v>2</v>
      </c>
      <c r="C43" s="1">
        <v>0.044</v>
      </c>
      <c r="E43" s="1">
        <v>25.0</v>
      </c>
      <c r="F43">
        <f t="shared" si="4"/>
        <v>1.1</v>
      </c>
      <c r="H43" s="4" t="s">
        <v>6</v>
      </c>
    </row>
    <row r="44">
      <c r="A44" s="1" t="s">
        <v>7</v>
      </c>
      <c r="B44" s="1" t="s">
        <v>2</v>
      </c>
      <c r="C44" s="1">
        <f t="shared" ref="C44:C45" si="5">17.79/30</f>
        <v>0.593</v>
      </c>
      <c r="E44" s="1">
        <v>5.0</v>
      </c>
      <c r="F44">
        <f t="shared" si="4"/>
        <v>2.965</v>
      </c>
      <c r="H44" s="4" t="s">
        <v>16</v>
      </c>
    </row>
    <row r="45">
      <c r="A45" s="1" t="s">
        <v>19</v>
      </c>
      <c r="B45" s="1" t="s">
        <v>2</v>
      </c>
      <c r="C45" s="1">
        <f t="shared" si="5"/>
        <v>0.593</v>
      </c>
      <c r="E45" s="1">
        <v>5.0</v>
      </c>
      <c r="F45">
        <f t="shared" si="4"/>
        <v>2.965</v>
      </c>
      <c r="H45" s="4" t="s">
        <v>22</v>
      </c>
    </row>
    <row r="46">
      <c r="A46" s="1" t="s">
        <v>24</v>
      </c>
      <c r="B46" s="1" t="s">
        <v>26</v>
      </c>
      <c r="C46" s="1">
        <v>1.19</v>
      </c>
      <c r="E46" s="1">
        <v>1.0</v>
      </c>
      <c r="F46">
        <f>C41:C46</f>
        <v>1.19</v>
      </c>
      <c r="H46" s="4" t="s">
        <v>33</v>
      </c>
    </row>
    <row r="47">
      <c r="A47" s="12" t="s">
        <v>75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>
      <c r="A48" s="16" t="s">
        <v>28</v>
      </c>
      <c r="B48" s="16" t="s">
        <v>76</v>
      </c>
      <c r="C48" s="17"/>
      <c r="D48" s="16">
        <v>9.9</v>
      </c>
      <c r="E48" s="16">
        <v>1.0</v>
      </c>
      <c r="F48" s="17"/>
      <c r="G48" s="17">
        <f t="shared" ref="G48:G49" si="6">D48*E48</f>
        <v>9.9</v>
      </c>
      <c r="H48" s="18" t="s">
        <v>77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</row>
    <row r="49">
      <c r="A49" s="1" t="s">
        <v>79</v>
      </c>
      <c r="B49" s="1" t="s">
        <v>80</v>
      </c>
      <c r="C49" s="1">
        <v>1.1</v>
      </c>
      <c r="D49" s="1">
        <v>1.32</v>
      </c>
      <c r="E49" s="1">
        <v>1.0</v>
      </c>
      <c r="F49">
        <f>C49*E49</f>
        <v>1.1</v>
      </c>
      <c r="G49">
        <f t="shared" si="6"/>
        <v>1.32</v>
      </c>
      <c r="H49" s="4" t="s">
        <v>81</v>
      </c>
    </row>
    <row r="50">
      <c r="A50" s="1" t="s">
        <v>82</v>
      </c>
      <c r="B50" s="1" t="s">
        <v>83</v>
      </c>
      <c r="C50" s="1"/>
      <c r="D50" s="1"/>
      <c r="E50" s="1"/>
      <c r="H50" s="1"/>
    </row>
    <row r="51">
      <c r="A51" s="12" t="s">
        <v>84</v>
      </c>
      <c r="B51" s="14"/>
      <c r="C51" s="14"/>
      <c r="D51" s="14"/>
      <c r="E51" s="14"/>
      <c r="F51" s="14">
        <f t="shared" ref="F51:G51" si="7">sum(F52:F58)</f>
        <v>53.32</v>
      </c>
      <c r="G51" s="14">
        <f t="shared" si="7"/>
        <v>63.984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>
      <c r="A52" s="1" t="s">
        <v>86</v>
      </c>
      <c r="B52" s="1" t="s">
        <v>2</v>
      </c>
      <c r="C52" s="1">
        <v>1.7</v>
      </c>
      <c r="E52" s="1">
        <v>4.0</v>
      </c>
      <c r="F52">
        <f t="shared" ref="F52:F56" si="8">C52*E52</f>
        <v>6.8</v>
      </c>
      <c r="G52">
        <f t="shared" ref="G52:G56" si="9">F52*1.2</f>
        <v>8.16</v>
      </c>
      <c r="H52" s="4" t="s">
        <v>88</v>
      </c>
    </row>
    <row r="53">
      <c r="A53" s="1" t="s">
        <v>89</v>
      </c>
      <c r="B53" s="1" t="s">
        <v>2</v>
      </c>
      <c r="C53" s="1">
        <v>2.38</v>
      </c>
      <c r="E53" s="1">
        <v>2.0</v>
      </c>
      <c r="F53">
        <f t="shared" si="8"/>
        <v>4.76</v>
      </c>
      <c r="G53">
        <f t="shared" si="9"/>
        <v>5.712</v>
      </c>
      <c r="H53" s="4" t="s">
        <v>90</v>
      </c>
    </row>
    <row r="54">
      <c r="A54" s="1" t="s">
        <v>91</v>
      </c>
      <c r="B54" s="1" t="s">
        <v>2</v>
      </c>
      <c r="C54" s="1">
        <v>1.8</v>
      </c>
      <c r="E54" s="1">
        <v>6.0</v>
      </c>
      <c r="F54" s="8">
        <f t="shared" si="8"/>
        <v>10.8</v>
      </c>
      <c r="G54">
        <f t="shared" si="9"/>
        <v>12.96</v>
      </c>
      <c r="H54" s="4" t="s">
        <v>92</v>
      </c>
    </row>
    <row r="55">
      <c r="A55" s="1" t="s">
        <v>93</v>
      </c>
      <c r="B55" s="1" t="s">
        <v>2</v>
      </c>
      <c r="C55" s="1">
        <v>3.55</v>
      </c>
      <c r="E55" s="1">
        <v>6.0</v>
      </c>
      <c r="F55" s="8">
        <f t="shared" si="8"/>
        <v>21.3</v>
      </c>
      <c r="G55">
        <f t="shared" si="9"/>
        <v>25.56</v>
      </c>
      <c r="H55" s="4" t="s">
        <v>94</v>
      </c>
    </row>
    <row r="56">
      <c r="A56" s="23" t="s">
        <v>95</v>
      </c>
      <c r="B56" s="23" t="s">
        <v>96</v>
      </c>
      <c r="C56" s="24">
        <v>1.61</v>
      </c>
      <c r="D56" s="25"/>
      <c r="E56" s="26">
        <v>6.0</v>
      </c>
      <c r="F56" s="8">
        <f t="shared" si="8"/>
        <v>9.66</v>
      </c>
      <c r="G56">
        <f t="shared" si="9"/>
        <v>11.592</v>
      </c>
      <c r="H56" s="24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7"/>
      <c r="U56" s="28"/>
      <c r="V56" s="28"/>
      <c r="W56" s="28"/>
      <c r="X56" s="28"/>
      <c r="Y56" s="28"/>
      <c r="Z56" s="28"/>
      <c r="AA56" s="28"/>
      <c r="AB56" s="28"/>
      <c r="AC56" s="28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</row>
    <row r="57">
      <c r="A57" s="1" t="s">
        <v>103</v>
      </c>
      <c r="B57" s="1" t="s">
        <v>18</v>
      </c>
    </row>
    <row r="58">
      <c r="A58" s="1" t="s">
        <v>104</v>
      </c>
      <c r="B58" s="1" t="s">
        <v>105</v>
      </c>
      <c r="C58" s="1" t="s">
        <v>106</v>
      </c>
      <c r="E58" s="1" t="s">
        <v>106</v>
      </c>
    </row>
    <row r="60">
      <c r="A60" s="12" t="s">
        <v>102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>
      <c r="A61" s="1" t="s">
        <v>108</v>
      </c>
      <c r="B61" s="1" t="s">
        <v>2</v>
      </c>
      <c r="C61" s="1">
        <v>14.93</v>
      </c>
      <c r="E61" s="1">
        <v>1.0</v>
      </c>
      <c r="F61">
        <f t="shared" ref="F61:F62" si="10">E61*C61</f>
        <v>14.93</v>
      </c>
      <c r="H61" s="4" t="s">
        <v>109</v>
      </c>
    </row>
    <row r="62">
      <c r="A62" s="1" t="s">
        <v>110</v>
      </c>
      <c r="B62" s="1" t="s">
        <v>2</v>
      </c>
      <c r="C62" s="1">
        <v>3.5</v>
      </c>
      <c r="E62" s="1">
        <v>2.0</v>
      </c>
      <c r="F62">
        <f t="shared" si="10"/>
        <v>7</v>
      </c>
      <c r="H62" s="4" t="s">
        <v>111</v>
      </c>
    </row>
    <row r="63">
      <c r="A63" s="1" t="s">
        <v>113</v>
      </c>
      <c r="B63" s="1" t="s">
        <v>18</v>
      </c>
    </row>
    <row r="65">
      <c r="A65" s="1" t="s">
        <v>114</v>
      </c>
      <c r="B65" s="1" t="s">
        <v>115</v>
      </c>
      <c r="C65" s="1">
        <v>0.4</v>
      </c>
      <c r="E65" s="1">
        <v>16.0</v>
      </c>
      <c r="F65">
        <f>E65*C65</f>
        <v>6.4</v>
      </c>
    </row>
    <row r="67">
      <c r="A67" s="12" t="s">
        <v>117</v>
      </c>
      <c r="B67" s="14"/>
      <c r="C67" s="14"/>
      <c r="D67" s="14"/>
      <c r="E67" s="14"/>
      <c r="F67" s="14"/>
      <c r="G67" s="14">
        <f>sum(G68:G70)</f>
        <v>63.3</v>
      </c>
      <c r="H67" s="13" t="s">
        <v>118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>
      <c r="A68" s="1" t="s">
        <v>119</v>
      </c>
      <c r="B68" s="1" t="s">
        <v>120</v>
      </c>
      <c r="D68" s="1">
        <v>4.9</v>
      </c>
      <c r="E68" s="1">
        <v>7.0</v>
      </c>
      <c r="G68">
        <f t="shared" ref="G68:G70" si="11">E68*D68</f>
        <v>34.3</v>
      </c>
    </row>
    <row r="69">
      <c r="A69" s="1" t="s">
        <v>121</v>
      </c>
      <c r="B69" s="1" t="s">
        <v>120</v>
      </c>
      <c r="D69" s="1">
        <v>3.5</v>
      </c>
      <c r="E69" s="1">
        <v>4.0</v>
      </c>
      <c r="G69">
        <f t="shared" si="11"/>
        <v>14</v>
      </c>
    </row>
    <row r="70">
      <c r="A70" s="1" t="s">
        <v>122</v>
      </c>
      <c r="B70" s="1" t="s">
        <v>123</v>
      </c>
      <c r="D70" s="1">
        <v>15.0</v>
      </c>
      <c r="E70" s="1">
        <v>1.0</v>
      </c>
      <c r="G70">
        <f t="shared" si="11"/>
        <v>15</v>
      </c>
    </row>
    <row r="72">
      <c r="A72" s="12" t="s">
        <v>30</v>
      </c>
      <c r="B72" s="14"/>
      <c r="C72" s="14"/>
      <c r="D72" s="14"/>
      <c r="E72" s="14"/>
      <c r="F72" s="14"/>
      <c r="G72" s="14">
        <f>sum(G73:G75)</f>
        <v>46</v>
      </c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>
      <c r="A73" s="1" t="s">
        <v>125</v>
      </c>
      <c r="D73" s="1">
        <v>10.0</v>
      </c>
      <c r="E73" s="1">
        <v>1.0</v>
      </c>
      <c r="G73">
        <f>E73*D73</f>
        <v>10</v>
      </c>
    </row>
    <row r="74">
      <c r="A74" s="1" t="s">
        <v>126</v>
      </c>
      <c r="C74" s="1">
        <v>30.0</v>
      </c>
      <c r="E74" s="1">
        <v>1.0</v>
      </c>
      <c r="G74">
        <f>E74*C74*1.2</f>
        <v>36</v>
      </c>
    </row>
    <row r="75">
      <c r="M75">
        <f>sum(G72,G67,F65,F62,F61,F55,F54,F53,F52,F49,G48,F46,F45,F44,F43,F42,F41,F40,G37,G34,F31,F29,F28,F27,F26)</f>
        <v>257.42</v>
      </c>
    </row>
    <row r="76">
      <c r="A76" s="31" t="s">
        <v>129</v>
      </c>
      <c r="B76" s="32"/>
      <c r="C76" s="32"/>
      <c r="D76" s="32"/>
      <c r="E76" s="32"/>
      <c r="F76" s="32"/>
      <c r="G76" s="33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>
      <c r="A77" s="1" t="s">
        <v>134</v>
      </c>
      <c r="B77" s="1" t="s">
        <v>135</v>
      </c>
      <c r="D77" s="1">
        <v>8.0</v>
      </c>
      <c r="E77" s="1">
        <v>1.0</v>
      </c>
    </row>
  </sheetData>
  <hyperlinks>
    <hyperlink r:id="rId1" ref="H26"/>
    <hyperlink r:id="rId2" ref="H27"/>
    <hyperlink r:id="rId3" ref="H28"/>
    <hyperlink r:id="rId4" ref="I28"/>
    <hyperlink r:id="rId5" ref="H29"/>
    <hyperlink r:id="rId6" ref="H31"/>
    <hyperlink r:id="rId7" ref="H42"/>
    <hyperlink r:id="rId8" ref="H43"/>
    <hyperlink r:id="rId9" ref="H44"/>
    <hyperlink r:id="rId10" ref="H45"/>
    <hyperlink r:id="rId11" ref="H46"/>
    <hyperlink r:id="rId12" ref="H48"/>
    <hyperlink r:id="rId13" ref="H49"/>
    <hyperlink r:id="rId14" ref="H52"/>
    <hyperlink r:id="rId15" ref="H53"/>
    <hyperlink r:id="rId16" ref="H54"/>
    <hyperlink r:id="rId17" ref="H55"/>
    <hyperlink r:id="rId18" ref="H61"/>
    <hyperlink r:id="rId19" ref="H62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2</v>
      </c>
      <c r="C2" s="1">
        <v>0.14</v>
      </c>
      <c r="E2" s="1">
        <v>2.0</v>
      </c>
      <c r="F2">
        <f t="shared" ref="F2:F5" si="1">E2*C2</f>
        <v>0.28</v>
      </c>
      <c r="H2" s="4" t="s">
        <v>3</v>
      </c>
    </row>
    <row r="3">
      <c r="A3" s="1" t="s">
        <v>5</v>
      </c>
      <c r="B3" s="1" t="s">
        <v>2</v>
      </c>
      <c r="C3" s="1">
        <v>0.044</v>
      </c>
      <c r="E3" s="1">
        <v>25.0</v>
      </c>
      <c r="F3">
        <f t="shared" si="1"/>
        <v>1.1</v>
      </c>
      <c r="H3" s="4" t="s">
        <v>6</v>
      </c>
    </row>
    <row r="4">
      <c r="A4" s="1" t="s">
        <v>7</v>
      </c>
      <c r="B4" s="1" t="s">
        <v>2</v>
      </c>
      <c r="C4" s="1">
        <f t="shared" ref="C4:C5" si="2">17.79/30</f>
        <v>0.593</v>
      </c>
      <c r="E4" s="1">
        <v>5.0</v>
      </c>
      <c r="F4">
        <f t="shared" si="1"/>
        <v>2.965</v>
      </c>
      <c r="H4" s="4" t="s">
        <v>16</v>
      </c>
    </row>
    <row r="5">
      <c r="A5" s="1" t="s">
        <v>19</v>
      </c>
      <c r="B5" s="1" t="s">
        <v>2</v>
      </c>
      <c r="C5" s="1">
        <f t="shared" si="2"/>
        <v>0.593</v>
      </c>
      <c r="E5" s="1">
        <v>5.0</v>
      </c>
      <c r="F5">
        <f t="shared" si="1"/>
        <v>2.965</v>
      </c>
      <c r="H5" s="4" t="s">
        <v>22</v>
      </c>
    </row>
    <row r="6">
      <c r="A6" s="1" t="s">
        <v>24</v>
      </c>
      <c r="B6" s="1" t="s">
        <v>26</v>
      </c>
      <c r="C6" s="1">
        <v>1.19</v>
      </c>
      <c r="E6" s="1">
        <v>1.0</v>
      </c>
      <c r="F6">
        <f>C1:C6</f>
        <v>1.19</v>
      </c>
      <c r="H6" s="4" t="s">
        <v>33</v>
      </c>
    </row>
  </sheetData>
  <hyperlinks>
    <hyperlink r:id="rId1" ref="H2"/>
    <hyperlink r:id="rId2" ref="H3"/>
    <hyperlink r:id="rId3" ref="H4"/>
    <hyperlink r:id="rId4" ref="H5"/>
    <hyperlink r:id="rId5" ref="H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</cols>
  <sheetData>
    <row r="1">
      <c r="A1" s="2"/>
      <c r="B1" s="2"/>
      <c r="C1" s="2"/>
      <c r="D1" s="2"/>
      <c r="E1" s="2"/>
      <c r="F1" s="2">
        <f t="shared" ref="F1:G1" si="1">sum(F56,F52,F41,F32,F24,F13,F11,F8,F3,F46)</f>
        <v>120.6746</v>
      </c>
      <c r="G1" s="2">
        <f t="shared" si="1"/>
        <v>144.813</v>
      </c>
      <c r="H1" s="6"/>
      <c r="I1" s="6" t="s">
        <v>9</v>
      </c>
      <c r="J1" s="6">
        <v>175.0</v>
      </c>
      <c r="K1" s="6">
        <f>J1*1.2</f>
        <v>210</v>
      </c>
    </row>
    <row r="2">
      <c r="A2" s="9" t="s">
        <v>38</v>
      </c>
      <c r="B2" s="9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10" t="s">
        <v>44</v>
      </c>
      <c r="H2" s="10" t="s">
        <v>45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46</v>
      </c>
      <c r="B3" s="13"/>
      <c r="C3" s="13"/>
      <c r="D3" s="13"/>
      <c r="E3" s="13"/>
      <c r="F3" s="13">
        <f t="shared" ref="F3:G3" si="2">sum(F4:F7)</f>
        <v>2.1756</v>
      </c>
      <c r="G3" s="13">
        <f t="shared" si="2"/>
        <v>2.6142</v>
      </c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9" t="s">
        <v>142</v>
      </c>
      <c r="B4" s="34" t="s">
        <v>143</v>
      </c>
      <c r="C4" s="22">
        <v>0.0354</v>
      </c>
      <c r="D4" s="22">
        <v>0.0425</v>
      </c>
      <c r="E4" s="22">
        <v>50.0</v>
      </c>
      <c r="F4" s="35">
        <f t="shared" ref="F4:F6" si="3">C4*E4</f>
        <v>1.77</v>
      </c>
      <c r="G4" s="35">
        <f t="shared" ref="G4:G6" si="4">D4*E4</f>
        <v>2.125</v>
      </c>
      <c r="H4" s="21" t="s">
        <v>144</v>
      </c>
      <c r="I4" s="1"/>
    </row>
    <row r="5">
      <c r="A5" s="34" t="s">
        <v>146</v>
      </c>
      <c r="B5" s="34" t="s">
        <v>143</v>
      </c>
      <c r="C5" s="22">
        <v>0.0048</v>
      </c>
      <c r="D5" s="22">
        <v>0.0058</v>
      </c>
      <c r="E5" s="22">
        <v>50.0</v>
      </c>
      <c r="F5" s="35">
        <f t="shared" si="3"/>
        <v>0.24</v>
      </c>
      <c r="G5" s="35">
        <f t="shared" si="4"/>
        <v>0.29</v>
      </c>
      <c r="H5" s="21" t="s">
        <v>147</v>
      </c>
      <c r="I5" s="1"/>
    </row>
    <row r="6">
      <c r="A6" s="1" t="s">
        <v>51</v>
      </c>
      <c r="B6" s="34" t="s">
        <v>143</v>
      </c>
      <c r="C6" s="1">
        <v>0.0138</v>
      </c>
      <c r="D6" s="1">
        <v>0.0166</v>
      </c>
      <c r="E6" s="1">
        <v>12.0</v>
      </c>
      <c r="F6" s="35">
        <f t="shared" si="3"/>
        <v>0.1656</v>
      </c>
      <c r="G6" s="35">
        <f t="shared" si="4"/>
        <v>0.1992</v>
      </c>
      <c r="H6" s="4" t="s">
        <v>149</v>
      </c>
      <c r="I6" s="1"/>
    </row>
    <row r="7">
      <c r="A7" s="1" t="s">
        <v>54</v>
      </c>
      <c r="B7" s="1" t="s">
        <v>27</v>
      </c>
      <c r="C7" s="1"/>
      <c r="D7" s="1"/>
      <c r="E7" s="1"/>
      <c r="H7" s="1"/>
    </row>
    <row r="8">
      <c r="A8" s="15" t="s">
        <v>25</v>
      </c>
      <c r="B8" s="14"/>
      <c r="C8" s="14"/>
      <c r="D8" s="14"/>
      <c r="E8" s="14"/>
      <c r="F8" s="14">
        <f t="shared" ref="F8:G8" si="5">F9</f>
        <v>2.4</v>
      </c>
      <c r="G8" s="14">
        <f t="shared" si="5"/>
        <v>2.88</v>
      </c>
      <c r="H8" s="14"/>
      <c r="I8" s="14"/>
      <c r="J8" s="14"/>
      <c r="K8" s="14"/>
      <c r="L8" s="14"/>
      <c r="M8" s="14">
        <f>sum(G4:G28)</f>
        <v>96.3862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36" t="s">
        <v>151</v>
      </c>
      <c r="B9" s="36" t="s">
        <v>96</v>
      </c>
      <c r="C9" s="36">
        <v>0.6</v>
      </c>
      <c r="D9" s="36"/>
      <c r="E9" s="36">
        <v>4.0</v>
      </c>
      <c r="F9" s="37">
        <f>E9*C9</f>
        <v>2.4</v>
      </c>
      <c r="G9" s="37">
        <f>F9*1.2</f>
        <v>2.88</v>
      </c>
      <c r="H9" s="38" t="s">
        <v>155</v>
      </c>
      <c r="I9" s="38" t="s">
        <v>156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1">
      <c r="A11" s="12" t="s">
        <v>58</v>
      </c>
      <c r="B11" s="14"/>
      <c r="C11" s="14"/>
      <c r="D11" s="14"/>
      <c r="E11" s="14"/>
      <c r="F11" s="14">
        <f t="shared" ref="F11:G11" si="6">F12</f>
        <v>12.49166667</v>
      </c>
      <c r="G11" s="14">
        <f t="shared" si="6"/>
        <v>14.99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" t="s">
        <v>85</v>
      </c>
      <c r="B12" s="1" t="s">
        <v>85</v>
      </c>
      <c r="D12" s="1">
        <v>14.99</v>
      </c>
      <c r="E12" s="1">
        <v>1.0</v>
      </c>
      <c r="F12">
        <f>G12/1.2</f>
        <v>12.49166667</v>
      </c>
      <c r="G12">
        <f>E12*D12</f>
        <v>14.99</v>
      </c>
      <c r="H12" s="4" t="s">
        <v>87</v>
      </c>
    </row>
    <row r="13">
      <c r="A13" s="12" t="s">
        <v>64</v>
      </c>
      <c r="B13" s="14"/>
      <c r="C13" s="14"/>
      <c r="D13" s="14"/>
      <c r="E13" s="14"/>
      <c r="F13" s="14">
        <f t="shared" ref="F13:G13" si="7">sum(F14:F19)</f>
        <v>2.99</v>
      </c>
      <c r="G13" s="14">
        <f t="shared" si="7"/>
        <v>3.588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36" t="s">
        <v>160</v>
      </c>
      <c r="B14" s="36" t="s">
        <v>74</v>
      </c>
      <c r="C14" s="36">
        <v>0.05</v>
      </c>
      <c r="D14" s="37"/>
      <c r="E14" s="36">
        <v>2.0</v>
      </c>
      <c r="F14" s="37">
        <f t="shared" ref="F14:F18" si="8">C14*E14</f>
        <v>0.1</v>
      </c>
      <c r="G14" s="37">
        <f t="shared" ref="G14:G19" si="9">F14*1.2</f>
        <v>0.12</v>
      </c>
      <c r="H14" s="38" t="s">
        <v>161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>
      <c r="A15" s="36" t="s">
        <v>69</v>
      </c>
      <c r="B15" s="36" t="s">
        <v>74</v>
      </c>
      <c r="C15" s="36">
        <v>0.05</v>
      </c>
      <c r="D15" s="37"/>
      <c r="E15" s="36">
        <v>6.0</v>
      </c>
      <c r="F15" s="37">
        <f t="shared" si="8"/>
        <v>0.3</v>
      </c>
      <c r="G15" s="37">
        <f t="shared" si="9"/>
        <v>0.36</v>
      </c>
      <c r="H15" s="38" t="s">
        <v>162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>
      <c r="A16" s="36" t="s">
        <v>0</v>
      </c>
      <c r="B16" s="36" t="s">
        <v>74</v>
      </c>
      <c r="C16" s="36">
        <v>0.07</v>
      </c>
      <c r="D16" s="37"/>
      <c r="E16" s="36">
        <v>2.0</v>
      </c>
      <c r="F16" s="37">
        <f t="shared" si="8"/>
        <v>0.14</v>
      </c>
      <c r="G16" s="37">
        <f t="shared" si="9"/>
        <v>0.168</v>
      </c>
      <c r="H16" s="38" t="s">
        <v>162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>
      <c r="A17" s="36" t="s">
        <v>5</v>
      </c>
      <c r="B17" s="36" t="s">
        <v>74</v>
      </c>
      <c r="C17" s="36">
        <f>1.3/100</f>
        <v>0.013</v>
      </c>
      <c r="D17" s="37"/>
      <c r="E17" s="36">
        <v>20.0</v>
      </c>
      <c r="F17" s="37">
        <f t="shared" si="8"/>
        <v>0.26</v>
      </c>
      <c r="G17" s="37">
        <f t="shared" si="9"/>
        <v>0.312</v>
      </c>
      <c r="H17" s="38" t="s">
        <v>163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>
      <c r="A18" s="36" t="s">
        <v>164</v>
      </c>
      <c r="B18" s="36" t="s">
        <v>74</v>
      </c>
      <c r="C18" s="36">
        <v>0.2</v>
      </c>
      <c r="D18" s="37"/>
      <c r="E18" s="36">
        <v>5.0</v>
      </c>
      <c r="F18" s="37">
        <f t="shared" si="8"/>
        <v>1</v>
      </c>
      <c r="G18" s="37">
        <f t="shared" si="9"/>
        <v>1.2</v>
      </c>
      <c r="H18" s="38" t="s">
        <v>165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>
      <c r="A19" s="1" t="s">
        <v>24</v>
      </c>
      <c r="B19" s="1" t="s">
        <v>26</v>
      </c>
      <c r="C19" s="1">
        <v>1.19</v>
      </c>
      <c r="E19" s="1">
        <v>1.0</v>
      </c>
      <c r="F19">
        <f>C14:C19</f>
        <v>1.19</v>
      </c>
      <c r="G19">
        <f t="shared" si="9"/>
        <v>1.428</v>
      </c>
      <c r="H19" s="4" t="s">
        <v>33</v>
      </c>
    </row>
    <row r="20">
      <c r="A20" s="12" t="s">
        <v>75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" t="s">
        <v>28</v>
      </c>
      <c r="B21" s="1"/>
      <c r="D21" s="1"/>
      <c r="E21" s="1"/>
      <c r="H21" s="1"/>
    </row>
    <row r="22">
      <c r="A22" s="1" t="s">
        <v>79</v>
      </c>
      <c r="B22" s="1"/>
      <c r="C22" s="1"/>
      <c r="D22" s="1"/>
      <c r="E22" s="1"/>
      <c r="H22" s="1"/>
    </row>
    <row r="23">
      <c r="A23" s="1" t="s">
        <v>82</v>
      </c>
      <c r="B23" s="1"/>
      <c r="C23" s="1"/>
      <c r="D23" s="1"/>
      <c r="E23" s="1"/>
      <c r="H23" s="1"/>
    </row>
    <row r="24">
      <c r="A24" s="12" t="s">
        <v>84</v>
      </c>
      <c r="B24" s="14"/>
      <c r="C24" s="14"/>
      <c r="D24" s="14"/>
      <c r="E24" s="14"/>
      <c r="F24" s="14">
        <f t="shared" ref="F24:G24" si="10">sum(F25:F31)</f>
        <v>21.49</v>
      </c>
      <c r="G24" s="14">
        <f t="shared" si="10"/>
        <v>25.788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" t="s">
        <v>86</v>
      </c>
      <c r="B25" s="1" t="s">
        <v>2</v>
      </c>
      <c r="C25" s="1">
        <v>1.7</v>
      </c>
      <c r="E25" s="1">
        <v>4.0</v>
      </c>
      <c r="F25">
        <f t="shared" ref="F25:F29" si="11">C25*E25</f>
        <v>6.8</v>
      </c>
      <c r="G25">
        <f t="shared" ref="G25:G29" si="12">F25*1.2</f>
        <v>8.16</v>
      </c>
      <c r="H25" s="4" t="s">
        <v>88</v>
      </c>
    </row>
    <row r="26">
      <c r="A26" s="1" t="s">
        <v>89</v>
      </c>
      <c r="B26" s="1" t="s">
        <v>2</v>
      </c>
      <c r="C26" s="1">
        <v>2.38</v>
      </c>
      <c r="E26" s="1">
        <v>2.0</v>
      </c>
      <c r="F26">
        <f t="shared" si="11"/>
        <v>4.76</v>
      </c>
      <c r="G26">
        <f t="shared" si="12"/>
        <v>5.712</v>
      </c>
      <c r="H26" s="4" t="s">
        <v>90</v>
      </c>
    </row>
    <row r="27">
      <c r="A27" s="1" t="s">
        <v>93</v>
      </c>
      <c r="B27" s="1" t="s">
        <v>96</v>
      </c>
      <c r="C27" s="1">
        <f>2.51/2</f>
        <v>1.255</v>
      </c>
      <c r="E27" s="1">
        <v>6.0</v>
      </c>
      <c r="F27">
        <f t="shared" si="11"/>
        <v>7.53</v>
      </c>
      <c r="G27">
        <f t="shared" si="12"/>
        <v>9.036</v>
      </c>
      <c r="H27" s="1"/>
    </row>
    <row r="28">
      <c r="A28" s="36" t="s">
        <v>168</v>
      </c>
      <c r="B28" s="36" t="s">
        <v>96</v>
      </c>
      <c r="C28" s="36">
        <v>0.3</v>
      </c>
      <c r="D28" s="37"/>
      <c r="E28" s="36">
        <v>6.0</v>
      </c>
      <c r="F28" s="37">
        <f t="shared" si="11"/>
        <v>1.8</v>
      </c>
      <c r="G28" s="37">
        <f t="shared" si="12"/>
        <v>2.16</v>
      </c>
      <c r="H28" s="38" t="s">
        <v>169</v>
      </c>
      <c r="I28" s="38" t="s">
        <v>171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>
      <c r="A29" s="36" t="s">
        <v>172</v>
      </c>
      <c r="B29" s="36" t="s">
        <v>96</v>
      </c>
      <c r="C29" s="36">
        <v>0.3</v>
      </c>
      <c r="D29" s="37"/>
      <c r="E29" s="36">
        <v>2.0</v>
      </c>
      <c r="F29" s="37">
        <f t="shared" si="11"/>
        <v>0.6</v>
      </c>
      <c r="G29" s="37">
        <f t="shared" si="12"/>
        <v>0.72</v>
      </c>
      <c r="H29" s="38" t="s">
        <v>173</v>
      </c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>
      <c r="A30" s="1" t="s">
        <v>103</v>
      </c>
      <c r="B30" s="1"/>
    </row>
    <row r="31">
      <c r="A31" s="1" t="s">
        <v>104</v>
      </c>
      <c r="B31" s="1"/>
      <c r="C31" s="1"/>
      <c r="E31" s="1"/>
    </row>
    <row r="32">
      <c r="A32" s="12" t="s">
        <v>102</v>
      </c>
      <c r="B32" s="14"/>
      <c r="C32" s="14"/>
      <c r="D32" s="14"/>
      <c r="E32" s="14"/>
      <c r="F32" s="14">
        <f t="shared" ref="F32:G32" si="13">sum(F33:F37)</f>
        <v>24.80733333</v>
      </c>
      <c r="G32" s="14">
        <f t="shared" si="13"/>
        <v>29.7688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53" t="s">
        <v>174</v>
      </c>
      <c r="B33" s="53" t="s">
        <v>74</v>
      </c>
      <c r="C33" s="53">
        <v>10.0</v>
      </c>
      <c r="D33" s="54"/>
      <c r="E33" s="53">
        <v>1.0</v>
      </c>
      <c r="F33" s="54">
        <f t="shared" ref="F33:F37" si="14">E33*C33</f>
        <v>10</v>
      </c>
      <c r="G33" s="54">
        <f t="shared" ref="G33:G37" si="15">F33*1.2</f>
        <v>12</v>
      </c>
      <c r="H33" s="56" t="s">
        <v>176</v>
      </c>
      <c r="I33" s="56" t="s">
        <v>177</v>
      </c>
      <c r="J33" s="56" t="s">
        <v>178</v>
      </c>
      <c r="K33" s="56" t="s">
        <v>178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</row>
    <row r="34">
      <c r="A34" s="53" t="s">
        <v>180</v>
      </c>
      <c r="B34" s="53" t="s">
        <v>74</v>
      </c>
      <c r="C34" s="53">
        <v>1.5</v>
      </c>
      <c r="D34" s="54"/>
      <c r="E34" s="53">
        <v>2.0</v>
      </c>
      <c r="F34" s="54">
        <f t="shared" si="14"/>
        <v>3</v>
      </c>
      <c r="G34" s="54">
        <f t="shared" si="15"/>
        <v>3.6</v>
      </c>
      <c r="H34" s="56" t="s">
        <v>182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</row>
    <row r="35">
      <c r="A35" s="58" t="s">
        <v>113</v>
      </c>
      <c r="B35" s="58" t="s">
        <v>183</v>
      </c>
      <c r="C35" s="58">
        <v>10.0</v>
      </c>
      <c r="D35" s="59"/>
      <c r="E35" s="58">
        <v>1.0</v>
      </c>
      <c r="F35" s="59">
        <f t="shared" si="14"/>
        <v>10</v>
      </c>
      <c r="G35" s="59">
        <f t="shared" si="15"/>
        <v>12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</row>
    <row r="36">
      <c r="A36" s="53" t="s">
        <v>185</v>
      </c>
      <c r="B36" s="53" t="s">
        <v>74</v>
      </c>
      <c r="C36" s="53">
        <f>11.21/30</f>
        <v>0.3736666667</v>
      </c>
      <c r="D36" s="54"/>
      <c r="E36" s="53">
        <v>2.0</v>
      </c>
      <c r="F36" s="54">
        <f t="shared" si="14"/>
        <v>0.7473333333</v>
      </c>
      <c r="G36" s="54">
        <f t="shared" si="15"/>
        <v>0.8968</v>
      </c>
      <c r="H36" s="56" t="s">
        <v>189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</row>
    <row r="37">
      <c r="A37" s="53" t="s">
        <v>190</v>
      </c>
      <c r="B37" s="53" t="s">
        <v>74</v>
      </c>
      <c r="C37" s="53">
        <f>26.5/25</f>
        <v>1.06</v>
      </c>
      <c r="D37" s="54"/>
      <c r="E37" s="53">
        <v>1.0</v>
      </c>
      <c r="F37" s="54">
        <f t="shared" si="14"/>
        <v>1.06</v>
      </c>
      <c r="G37" s="54">
        <f t="shared" si="15"/>
        <v>1.272</v>
      </c>
      <c r="H37" s="56" t="s">
        <v>192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</row>
    <row r="38">
      <c r="A38" s="30" t="s">
        <v>193</v>
      </c>
      <c r="B38" s="1"/>
      <c r="C38" s="1"/>
      <c r="E38" s="1"/>
      <c r="H38" s="1"/>
    </row>
    <row r="39">
      <c r="A39" s="1" t="s">
        <v>194</v>
      </c>
      <c r="B39" s="1" t="s">
        <v>195</v>
      </c>
      <c r="C39" s="1">
        <v>3.65</v>
      </c>
      <c r="E39" s="1">
        <v>2.0</v>
      </c>
      <c r="F39">
        <f>E39*C39</f>
        <v>7.3</v>
      </c>
      <c r="H39" s="4" t="s">
        <v>196</v>
      </c>
      <c r="I39" s="4" t="s">
        <v>198</v>
      </c>
    </row>
    <row r="40">
      <c r="A40" s="1"/>
      <c r="B40" s="1"/>
      <c r="C40" s="1"/>
      <c r="E40" s="1"/>
      <c r="H40" s="1"/>
    </row>
    <row r="41">
      <c r="A41" s="12" t="s">
        <v>117</v>
      </c>
      <c r="B41" s="14"/>
      <c r="C41" s="14"/>
      <c r="D41" s="14"/>
      <c r="E41" s="14"/>
      <c r="F41" s="14">
        <f t="shared" ref="F41:G41" si="16">sum(F42:F45)</f>
        <v>40</v>
      </c>
      <c r="G41" s="14">
        <f t="shared" si="16"/>
        <v>48</v>
      </c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" t="s">
        <v>202</v>
      </c>
      <c r="B42" s="1" t="s">
        <v>120</v>
      </c>
      <c r="D42" s="1">
        <v>3.4</v>
      </c>
      <c r="E42" s="1">
        <f>4+2</f>
        <v>6</v>
      </c>
      <c r="F42">
        <f t="shared" ref="F42:F45" si="17">G42/1.2</f>
        <v>17</v>
      </c>
      <c r="G42">
        <f t="shared" ref="G42:G45" si="18">E42*D42</f>
        <v>20.4</v>
      </c>
      <c r="H42" s="4" t="s">
        <v>206</v>
      </c>
    </row>
    <row r="43">
      <c r="A43" s="1" t="s">
        <v>121</v>
      </c>
      <c r="B43" s="1" t="s">
        <v>138</v>
      </c>
      <c r="D43" s="1">
        <v>2.45</v>
      </c>
      <c r="E43" s="1">
        <v>4.0</v>
      </c>
      <c r="F43">
        <f t="shared" si="17"/>
        <v>8.166666667</v>
      </c>
      <c r="G43">
        <f t="shared" si="18"/>
        <v>9.8</v>
      </c>
      <c r="H43" s="4" t="s">
        <v>139</v>
      </c>
    </row>
    <row r="44">
      <c r="A44" s="1" t="s">
        <v>212</v>
      </c>
      <c r="B44" s="1" t="s">
        <v>213</v>
      </c>
      <c r="D44" s="1">
        <v>5.6</v>
      </c>
      <c r="E44" s="1">
        <v>0.5</v>
      </c>
      <c r="F44">
        <f t="shared" si="17"/>
        <v>2.333333333</v>
      </c>
      <c r="G44">
        <f t="shared" si="18"/>
        <v>2.8</v>
      </c>
      <c r="H44" s="4" t="s">
        <v>215</v>
      </c>
    </row>
    <row r="45">
      <c r="A45" s="1" t="s">
        <v>122</v>
      </c>
      <c r="B45" s="1" t="s">
        <v>123</v>
      </c>
      <c r="D45" s="1">
        <v>15.0</v>
      </c>
      <c r="E45" s="1">
        <v>1.0</v>
      </c>
      <c r="F45">
        <f t="shared" si="17"/>
        <v>12.5</v>
      </c>
      <c r="G45">
        <f t="shared" si="18"/>
        <v>15</v>
      </c>
    </row>
    <row r="46">
      <c r="A46" s="12" t="s">
        <v>145</v>
      </c>
      <c r="B46" s="14"/>
      <c r="C46" s="14"/>
      <c r="D46" s="14"/>
      <c r="E46" s="14"/>
      <c r="F46" s="14">
        <f t="shared" ref="F46:G46" si="19">sum(F47:F50)</f>
        <v>14.32</v>
      </c>
      <c r="G46" s="14">
        <f t="shared" si="19"/>
        <v>17.184</v>
      </c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53" t="s">
        <v>128</v>
      </c>
      <c r="B47" s="53" t="s">
        <v>96</v>
      </c>
      <c r="C47" s="53">
        <v>0.19</v>
      </c>
      <c r="D47" s="53"/>
      <c r="E47" s="53">
        <v>8.0</v>
      </c>
      <c r="F47" s="54">
        <f t="shared" ref="F47:F51" si="20">E47*C47</f>
        <v>1.52</v>
      </c>
      <c r="G47" s="54">
        <f t="shared" ref="G47:G51" si="21">F47*1.2</f>
        <v>1.824</v>
      </c>
      <c r="H47" s="56" t="s">
        <v>130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</row>
    <row r="48">
      <c r="A48" s="53" t="s">
        <v>124</v>
      </c>
      <c r="B48" s="53" t="s">
        <v>96</v>
      </c>
      <c r="C48" s="53">
        <v>0.2</v>
      </c>
      <c r="D48" s="53"/>
      <c r="E48" s="53">
        <v>8.0</v>
      </c>
      <c r="F48" s="54">
        <f t="shared" si="20"/>
        <v>1.6</v>
      </c>
      <c r="G48" s="54">
        <f t="shared" si="21"/>
        <v>1.92</v>
      </c>
      <c r="H48" s="56" t="s">
        <v>127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</row>
    <row r="49">
      <c r="A49" s="53" t="s">
        <v>204</v>
      </c>
      <c r="B49" s="53" t="s">
        <v>96</v>
      </c>
      <c r="C49" s="54">
        <f>40/50</f>
        <v>0.8</v>
      </c>
      <c r="D49" s="54"/>
      <c r="E49" s="53">
        <v>4.0</v>
      </c>
      <c r="F49" s="54">
        <f t="shared" si="20"/>
        <v>3.2</v>
      </c>
      <c r="G49" s="54">
        <f t="shared" si="21"/>
        <v>3.84</v>
      </c>
      <c r="H49" s="56" t="s">
        <v>218</v>
      </c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</row>
    <row r="50">
      <c r="A50" s="68" t="s">
        <v>219</v>
      </c>
      <c r="B50" s="68" t="s">
        <v>220</v>
      </c>
      <c r="C50" s="68">
        <v>2.0</v>
      </c>
      <c r="D50" s="68"/>
      <c r="E50" s="68">
        <v>4.0</v>
      </c>
      <c r="F50" s="69">
        <f t="shared" si="20"/>
        <v>8</v>
      </c>
      <c r="G50" s="69">
        <f t="shared" si="21"/>
        <v>9.6</v>
      </c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53" t="s">
        <v>152</v>
      </c>
      <c r="B51" s="53" t="s">
        <v>96</v>
      </c>
      <c r="C51" s="53">
        <v>0.6</v>
      </c>
      <c r="D51" s="53"/>
      <c r="E51" s="53">
        <v>1.0</v>
      </c>
      <c r="F51" s="54">
        <f t="shared" si="20"/>
        <v>0.6</v>
      </c>
      <c r="G51" s="54">
        <f t="shared" si="21"/>
        <v>0.72</v>
      </c>
      <c r="H51" s="56" t="s">
        <v>153</v>
      </c>
      <c r="I51" s="56" t="s">
        <v>154</v>
      </c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</row>
    <row r="52">
      <c r="A52" s="12" t="s">
        <v>30</v>
      </c>
      <c r="B52" s="14"/>
      <c r="C52" s="14"/>
      <c r="D52" s="14"/>
      <c r="E52" s="14"/>
      <c r="F52" s="14"/>
      <c r="G52" s="14">
        <f>sum(G53:G55)</f>
        <v>0</v>
      </c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" t="s">
        <v>125</v>
      </c>
      <c r="D53" s="1"/>
      <c r="E53" s="1"/>
    </row>
    <row r="54">
      <c r="A54" s="1" t="s">
        <v>126</v>
      </c>
      <c r="C54" s="1"/>
      <c r="E54" s="1"/>
    </row>
    <row r="56">
      <c r="A56" s="31" t="s">
        <v>129</v>
      </c>
      <c r="B56" s="32"/>
      <c r="C56" s="32"/>
      <c r="D56" s="32"/>
      <c r="E56" s="32"/>
      <c r="F56" s="32"/>
      <c r="G56" s="33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>
      <c r="A57" s="1" t="s">
        <v>134</v>
      </c>
      <c r="B57" s="1" t="s">
        <v>135</v>
      </c>
      <c r="D57" s="1">
        <v>8.0</v>
      </c>
      <c r="E57" s="1">
        <v>1.0</v>
      </c>
    </row>
  </sheetData>
  <hyperlinks>
    <hyperlink r:id="rId1" ref="H4"/>
    <hyperlink r:id="rId2" ref="H5"/>
    <hyperlink r:id="rId3" ref="H6"/>
    <hyperlink r:id="rId4" ref="H9"/>
    <hyperlink r:id="rId5" ref="I9"/>
    <hyperlink r:id="rId6" ref="H12"/>
    <hyperlink r:id="rId7" ref="H14"/>
    <hyperlink r:id="rId8" ref="H15"/>
    <hyperlink r:id="rId9" ref="H16"/>
    <hyperlink r:id="rId10" ref="H17"/>
    <hyperlink r:id="rId11" ref="H18"/>
    <hyperlink r:id="rId12" ref="H19"/>
    <hyperlink r:id="rId13" ref="H25"/>
    <hyperlink r:id="rId14" ref="H26"/>
    <hyperlink r:id="rId15" ref="H28"/>
    <hyperlink r:id="rId16" ref="I28"/>
    <hyperlink r:id="rId17" ref="H29"/>
    <hyperlink r:id="rId18" ref="H33"/>
    <hyperlink r:id="rId19" ref="I33"/>
    <hyperlink r:id="rId20" ref="J33"/>
    <hyperlink r:id="rId21" ref="K33"/>
    <hyperlink r:id="rId22" ref="H34"/>
    <hyperlink r:id="rId23" ref="H36"/>
    <hyperlink r:id="rId24" ref="H37"/>
    <hyperlink r:id="rId25" ref="H39"/>
    <hyperlink r:id="rId26" ref="I39"/>
    <hyperlink r:id="rId27" ref="H42"/>
    <hyperlink r:id="rId28" ref="H43"/>
    <hyperlink r:id="rId29" ref="H44"/>
    <hyperlink r:id="rId30" ref="H47"/>
    <hyperlink r:id="rId31" ref="H48"/>
    <hyperlink r:id="rId32" ref="H49"/>
    <hyperlink r:id="rId33" ref="H51"/>
    <hyperlink r:id="rId34" ref="I51"/>
  </hyperlinks>
  <drawing r:id="rId3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2"/>
      <c r="B1" s="2"/>
      <c r="C1" s="2"/>
      <c r="D1" s="2"/>
      <c r="E1" s="2"/>
      <c r="F1" s="2">
        <f t="shared" ref="F1:G1" si="1">sum(F3,F12,F14,F21,F25,F33,F41,F52,F59,F63)</f>
        <v>163.1598</v>
      </c>
      <c r="G1" s="2">
        <f t="shared" si="1"/>
        <v>196.6062</v>
      </c>
      <c r="H1" s="6"/>
      <c r="I1" s="6" t="s">
        <v>9</v>
      </c>
      <c r="J1" s="6">
        <v>175.0</v>
      </c>
      <c r="K1" s="6">
        <f>J1*1.2</f>
        <v>210</v>
      </c>
    </row>
    <row r="2" ht="16.5" customHeight="1">
      <c r="A2" s="9" t="s">
        <v>38</v>
      </c>
      <c r="B2" s="9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10" t="s">
        <v>44</v>
      </c>
      <c r="H2" s="10" t="s">
        <v>45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46</v>
      </c>
      <c r="B3" s="13"/>
      <c r="C3" s="13"/>
      <c r="D3" s="13"/>
      <c r="E3" s="13"/>
      <c r="F3" s="13">
        <f t="shared" ref="F3:G3" si="2">sum(F4:F7)</f>
        <v>1.7148</v>
      </c>
      <c r="G3" s="13">
        <f t="shared" si="2"/>
        <v>2.0562</v>
      </c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9" t="s">
        <v>66</v>
      </c>
      <c r="B4" s="19" t="s">
        <v>67</v>
      </c>
      <c r="C4" s="20">
        <v>0.0612</v>
      </c>
      <c r="D4" s="20">
        <v>0.0734</v>
      </c>
      <c r="E4" s="20">
        <v>23.0</v>
      </c>
      <c r="F4">
        <f t="shared" ref="F4:F11" si="3">C4*E4</f>
        <v>1.4076</v>
      </c>
      <c r="G4">
        <f t="shared" ref="G4:G11" si="4">D4*E4</f>
        <v>1.6882</v>
      </c>
      <c r="H4" s="21"/>
      <c r="I4" s="1"/>
    </row>
    <row r="5">
      <c r="A5" s="1" t="s">
        <v>70</v>
      </c>
      <c r="B5" s="1" t="s">
        <v>67</v>
      </c>
      <c r="C5" s="1">
        <v>0.0192</v>
      </c>
      <c r="D5" s="1">
        <v>0.023</v>
      </c>
      <c r="E5" s="1">
        <v>16.0</v>
      </c>
      <c r="F5">
        <f t="shared" si="3"/>
        <v>0.3072</v>
      </c>
      <c r="G5">
        <f t="shared" si="4"/>
        <v>0.368</v>
      </c>
    </row>
    <row r="6">
      <c r="A6" s="1" t="s">
        <v>71</v>
      </c>
      <c r="B6" s="1" t="s">
        <v>67</v>
      </c>
      <c r="C6" s="1"/>
      <c r="D6" s="1"/>
      <c r="E6" s="1">
        <v>64.0</v>
      </c>
      <c r="F6">
        <f t="shared" si="3"/>
        <v>0</v>
      </c>
      <c r="G6">
        <f t="shared" si="4"/>
        <v>0</v>
      </c>
      <c r="H6" s="1"/>
      <c r="I6" s="1"/>
    </row>
    <row r="7">
      <c r="A7" s="1"/>
      <c r="B7" s="1"/>
      <c r="C7" s="1"/>
      <c r="D7" s="1"/>
      <c r="E7" s="1"/>
      <c r="F7">
        <f t="shared" si="3"/>
        <v>0</v>
      </c>
      <c r="G7">
        <f t="shared" si="4"/>
        <v>0</v>
      </c>
      <c r="H7" s="1"/>
    </row>
    <row r="8">
      <c r="A8" s="1"/>
      <c r="B8" s="1"/>
      <c r="C8" s="1"/>
      <c r="D8" s="1"/>
      <c r="E8" s="1"/>
      <c r="F8">
        <f t="shared" si="3"/>
        <v>0</v>
      </c>
      <c r="G8">
        <f t="shared" si="4"/>
        <v>0</v>
      </c>
      <c r="H8" s="1"/>
    </row>
    <row r="9">
      <c r="A9" s="19" t="s">
        <v>72</v>
      </c>
      <c r="B9" s="19" t="s">
        <v>67</v>
      </c>
      <c r="C9" s="20">
        <v>0.0048</v>
      </c>
      <c r="D9" s="20">
        <v>0.0058</v>
      </c>
      <c r="E9" s="22">
        <f>E4+E6</f>
        <v>87</v>
      </c>
      <c r="F9">
        <f t="shared" si="3"/>
        <v>0.4176</v>
      </c>
      <c r="G9">
        <f t="shared" si="4"/>
        <v>0.5046</v>
      </c>
      <c r="H9" s="21"/>
      <c r="I9" s="1"/>
    </row>
    <row r="10">
      <c r="A10" s="1" t="s">
        <v>73</v>
      </c>
      <c r="B10" s="1" t="s">
        <v>74</v>
      </c>
      <c r="C10" s="1">
        <v>0.04</v>
      </c>
      <c r="D10" s="1">
        <f>C10*1.2</f>
        <v>0.048</v>
      </c>
      <c r="E10" s="1">
        <f>E5</f>
        <v>16</v>
      </c>
      <c r="F10">
        <f t="shared" si="3"/>
        <v>0.64</v>
      </c>
      <c r="G10">
        <f t="shared" si="4"/>
        <v>0.768</v>
      </c>
      <c r="H10" s="4" t="s">
        <v>78</v>
      </c>
      <c r="I10" s="1"/>
    </row>
    <row r="11">
      <c r="F11">
        <f t="shared" si="3"/>
        <v>0</v>
      </c>
      <c r="G11">
        <f t="shared" si="4"/>
        <v>0</v>
      </c>
    </row>
    <row r="12">
      <c r="A12" s="12" t="s">
        <v>58</v>
      </c>
      <c r="B12" s="14"/>
      <c r="C12" s="14"/>
      <c r="D12" s="14"/>
      <c r="E12" s="14"/>
      <c r="F12" s="14">
        <f t="shared" ref="F12:G12" si="5">F13</f>
        <v>12.49166667</v>
      </c>
      <c r="G12" s="14">
        <f t="shared" si="5"/>
        <v>14.99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" t="s">
        <v>85</v>
      </c>
      <c r="B13" s="1" t="s">
        <v>10</v>
      </c>
      <c r="C13">
        <f>D13/1.2</f>
        <v>12.49166667</v>
      </c>
      <c r="D13" s="1">
        <v>14.99</v>
      </c>
      <c r="E13" s="1">
        <v>1.0</v>
      </c>
      <c r="F13">
        <f>G13/1.2</f>
        <v>12.49166667</v>
      </c>
      <c r="G13">
        <f>E13*D13</f>
        <v>14.99</v>
      </c>
      <c r="H13" s="4" t="s">
        <v>87</v>
      </c>
    </row>
    <row r="14">
      <c r="A14" s="12" t="s">
        <v>64</v>
      </c>
      <c r="B14" s="14"/>
      <c r="C14" s="14"/>
      <c r="D14" s="14"/>
      <c r="E14" s="14"/>
      <c r="F14" s="14">
        <f t="shared" ref="F14:G14" si="6">sum(F15:F20)</f>
        <v>1.19</v>
      </c>
      <c r="G14" s="14">
        <f t="shared" si="6"/>
        <v>1.428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" t="s">
        <v>24</v>
      </c>
      <c r="B15" s="1" t="s">
        <v>26</v>
      </c>
      <c r="C15" s="1">
        <v>1.19</v>
      </c>
      <c r="E15" s="1">
        <v>1.0</v>
      </c>
      <c r="F15">
        <f>C10:C15</f>
        <v>1.19</v>
      </c>
      <c r="G15">
        <f>F15*1.2</f>
        <v>1.428</v>
      </c>
      <c r="H15" s="4" t="s">
        <v>33</v>
      </c>
    </row>
    <row r="16">
      <c r="A16" s="1"/>
      <c r="B16" s="1"/>
      <c r="C16" s="1"/>
      <c r="E16" s="1"/>
      <c r="H16" s="1"/>
    </row>
    <row r="17">
      <c r="A17" s="1"/>
      <c r="B17" s="1"/>
      <c r="C17" s="1"/>
      <c r="E17" s="1"/>
      <c r="H17" s="1"/>
    </row>
    <row r="18">
      <c r="A18" s="1"/>
      <c r="B18" s="1"/>
      <c r="C18" s="1"/>
      <c r="E18" s="1"/>
      <c r="H18" s="1"/>
    </row>
    <row r="19">
      <c r="A19" s="1"/>
      <c r="B19" s="1"/>
      <c r="C19" s="1"/>
      <c r="E19" s="1"/>
      <c r="H19" s="1"/>
    </row>
    <row r="20">
      <c r="A20" s="1"/>
      <c r="B20" s="1"/>
      <c r="C20" s="1"/>
      <c r="E20" s="1"/>
      <c r="H20" s="1"/>
    </row>
    <row r="21">
      <c r="A21" s="12" t="s">
        <v>75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"/>
      <c r="B22" s="1"/>
      <c r="D22" s="1"/>
      <c r="E22" s="1"/>
      <c r="H22" s="1"/>
    </row>
    <row r="23">
      <c r="A23" s="1"/>
      <c r="B23" s="1"/>
      <c r="C23" s="1"/>
      <c r="D23" s="1"/>
      <c r="E23" s="1"/>
      <c r="H23" s="1"/>
    </row>
    <row r="24">
      <c r="A24" s="1"/>
      <c r="B24" s="1"/>
      <c r="C24" s="1"/>
      <c r="D24" s="1"/>
      <c r="E24" s="1"/>
      <c r="H24" s="1"/>
    </row>
    <row r="25">
      <c r="A25" s="12" t="s">
        <v>84</v>
      </c>
      <c r="B25" s="14"/>
      <c r="C25" s="14"/>
      <c r="D25" s="14"/>
      <c r="E25" s="14"/>
      <c r="F25" s="14">
        <f t="shared" ref="F25:G25" si="7">sum(F26:F32)</f>
        <v>30.72</v>
      </c>
      <c r="G25" s="14">
        <f t="shared" si="7"/>
        <v>36.864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" t="s">
        <v>97</v>
      </c>
      <c r="B26" s="1" t="s">
        <v>98</v>
      </c>
      <c r="C26" s="1">
        <v>0.18</v>
      </c>
      <c r="D26">
        <f t="shared" ref="D26:D27" si="8">C26*1.2</f>
        <v>0.216</v>
      </c>
      <c r="E26" s="1">
        <f>4*18</f>
        <v>72</v>
      </c>
      <c r="F26">
        <f t="shared" ref="F26:F27" si="9">C26*E26</f>
        <v>12.96</v>
      </c>
      <c r="G26">
        <f t="shared" ref="G26:G27" si="10">D26*E26</f>
        <v>15.552</v>
      </c>
      <c r="H26" s="1"/>
    </row>
    <row r="27">
      <c r="A27" s="1" t="s">
        <v>99</v>
      </c>
      <c r="B27" s="1" t="s">
        <v>100</v>
      </c>
      <c r="C27" s="1">
        <v>4.44</v>
      </c>
      <c r="D27">
        <f t="shared" si="8"/>
        <v>5.328</v>
      </c>
      <c r="E27" s="1">
        <v>4.0</v>
      </c>
      <c r="F27">
        <f t="shared" si="9"/>
        <v>17.76</v>
      </c>
      <c r="G27">
        <f t="shared" si="10"/>
        <v>21.312</v>
      </c>
      <c r="H27" s="1"/>
    </row>
    <row r="28">
      <c r="A28" s="1" t="s">
        <v>101</v>
      </c>
      <c r="B28" s="1" t="s">
        <v>96</v>
      </c>
      <c r="C28" s="1"/>
      <c r="E28" s="1">
        <v>4.0</v>
      </c>
      <c r="H28" s="1"/>
    </row>
    <row r="29">
      <c r="A29" s="1"/>
      <c r="B29" s="1"/>
      <c r="C29" s="1"/>
      <c r="E29" s="1"/>
      <c r="H29" s="1"/>
      <c r="I29" s="1"/>
    </row>
    <row r="30">
      <c r="A30" s="1"/>
      <c r="B30" s="1"/>
      <c r="C30" s="1"/>
      <c r="E30" s="1"/>
      <c r="H30" s="1"/>
      <c r="I30" s="1"/>
    </row>
    <row r="31">
      <c r="A31" s="1"/>
      <c r="B31" s="1"/>
    </row>
    <row r="32">
      <c r="A32" s="1"/>
      <c r="B32" s="1"/>
      <c r="C32" s="1"/>
      <c r="E32" s="1"/>
    </row>
    <row r="33">
      <c r="A33" s="12" t="s">
        <v>102</v>
      </c>
      <c r="B33" s="14"/>
      <c r="C33" s="14"/>
      <c r="D33" s="14"/>
      <c r="E33" s="14"/>
      <c r="F33" s="14">
        <f t="shared" ref="F33:G33" si="11">sum(F34:F40)</f>
        <v>14.28</v>
      </c>
      <c r="G33" s="14">
        <f t="shared" si="11"/>
        <v>17.136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" t="s">
        <v>107</v>
      </c>
      <c r="B34" s="1" t="s">
        <v>96</v>
      </c>
      <c r="C34" s="1">
        <v>10.28</v>
      </c>
      <c r="D34">
        <f t="shared" ref="D34:D35" si="12">C34*1.2</f>
        <v>12.336</v>
      </c>
      <c r="E34" s="1">
        <v>1.0</v>
      </c>
      <c r="F34">
        <f t="shared" ref="F34:F35" si="13">E34*C34</f>
        <v>10.28</v>
      </c>
      <c r="G34">
        <f t="shared" ref="G34:G35" si="14">F34*1.2</f>
        <v>12.336</v>
      </c>
      <c r="H34" s="4" t="s">
        <v>112</v>
      </c>
      <c r="I34" s="1"/>
      <c r="J34" s="1"/>
      <c r="K34" s="1"/>
    </row>
    <row r="35">
      <c r="A35" s="1" t="s">
        <v>116</v>
      </c>
      <c r="B35" s="1" t="s">
        <v>96</v>
      </c>
      <c r="C35" s="1">
        <v>2.0</v>
      </c>
      <c r="D35">
        <f t="shared" si="12"/>
        <v>2.4</v>
      </c>
      <c r="E35" s="1">
        <v>2.0</v>
      </c>
      <c r="F35">
        <f t="shared" si="13"/>
        <v>4</v>
      </c>
      <c r="G35">
        <f t="shared" si="14"/>
        <v>4.8</v>
      </c>
      <c r="H35" s="1"/>
    </row>
    <row r="36">
      <c r="A36" s="1"/>
      <c r="B36" s="1"/>
      <c r="C36" s="1"/>
      <c r="E36" s="1"/>
      <c r="H36" s="1"/>
    </row>
    <row r="37">
      <c r="A37" s="1"/>
      <c r="B37" s="1"/>
      <c r="C37" s="1"/>
      <c r="E37" s="1"/>
      <c r="H37" s="1"/>
    </row>
    <row r="38">
      <c r="A38" s="30"/>
      <c r="B38" s="1"/>
      <c r="C38" s="1"/>
      <c r="E38" s="1"/>
      <c r="H38" s="1"/>
    </row>
    <row r="39">
      <c r="A39" s="1"/>
      <c r="B39" s="1"/>
      <c r="C39" s="1"/>
      <c r="E39" s="1"/>
      <c r="H39" s="1"/>
      <c r="I39" s="1"/>
    </row>
    <row r="40">
      <c r="A40" s="1"/>
      <c r="B40" s="1"/>
      <c r="C40" s="1"/>
      <c r="E40" s="1"/>
      <c r="H40" s="1"/>
    </row>
    <row r="41">
      <c r="A41" s="12" t="s">
        <v>117</v>
      </c>
      <c r="B41" s="14"/>
      <c r="C41" s="14"/>
      <c r="D41" s="14"/>
      <c r="E41" s="14"/>
      <c r="F41" s="14">
        <f t="shared" ref="F41:G41" si="15">sum(F42:F51)</f>
        <v>43.33333333</v>
      </c>
      <c r="G41" s="14">
        <f t="shared" si="15"/>
        <v>52</v>
      </c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" t="s">
        <v>124</v>
      </c>
      <c r="B42" s="1" t="s">
        <v>96</v>
      </c>
      <c r="C42" s="1">
        <v>0.23</v>
      </c>
      <c r="D42" s="1">
        <f t="shared" ref="D42:D43" si="16">C42*1.2</f>
        <v>0.276</v>
      </c>
      <c r="E42" s="1">
        <v>16.0</v>
      </c>
      <c r="F42">
        <f t="shared" ref="F42:F51" si="17">E42*C42</f>
        <v>3.68</v>
      </c>
      <c r="G42">
        <f t="shared" ref="G42:G51" si="18">D42*E42</f>
        <v>4.416</v>
      </c>
      <c r="H42" s="4" t="s">
        <v>127</v>
      </c>
    </row>
    <row r="43">
      <c r="A43" s="1" t="s">
        <v>128</v>
      </c>
      <c r="B43" s="1" t="s">
        <v>96</v>
      </c>
      <c r="C43" s="1">
        <v>0.19</v>
      </c>
      <c r="D43" s="1">
        <f t="shared" si="16"/>
        <v>0.228</v>
      </c>
      <c r="E43" s="1">
        <v>8.0</v>
      </c>
      <c r="F43">
        <f t="shared" si="17"/>
        <v>1.52</v>
      </c>
      <c r="G43">
        <f t="shared" si="18"/>
        <v>1.824</v>
      </c>
      <c r="H43" s="4" t="s">
        <v>130</v>
      </c>
    </row>
    <row r="44">
      <c r="A44" s="1"/>
      <c r="B44" s="1"/>
      <c r="D44" s="1"/>
      <c r="E44" s="1"/>
      <c r="F44">
        <f t="shared" si="17"/>
        <v>0</v>
      </c>
      <c r="G44">
        <f t="shared" si="18"/>
        <v>0</v>
      </c>
      <c r="H44" s="1"/>
    </row>
    <row r="45">
      <c r="A45" s="1" t="s">
        <v>131</v>
      </c>
      <c r="B45" s="1"/>
      <c r="D45" s="1"/>
      <c r="E45" s="1"/>
      <c r="F45">
        <f t="shared" si="17"/>
        <v>0</v>
      </c>
      <c r="G45">
        <f t="shared" si="18"/>
        <v>0</v>
      </c>
    </row>
    <row r="46">
      <c r="A46" s="1" t="s">
        <v>132</v>
      </c>
      <c r="B46" s="1"/>
      <c r="D46" s="1"/>
      <c r="E46" s="1"/>
      <c r="F46">
        <f t="shared" si="17"/>
        <v>0</v>
      </c>
      <c r="G46">
        <f t="shared" si="18"/>
        <v>0</v>
      </c>
    </row>
    <row r="47">
      <c r="A47" s="1"/>
      <c r="B47" s="1"/>
      <c r="D47" s="1"/>
      <c r="E47" s="1"/>
      <c r="F47">
        <f t="shared" si="17"/>
        <v>0</v>
      </c>
      <c r="G47">
        <f t="shared" si="18"/>
        <v>0</v>
      </c>
    </row>
    <row r="48">
      <c r="A48" s="1" t="s">
        <v>133</v>
      </c>
      <c r="B48" s="1" t="s">
        <v>120</v>
      </c>
      <c r="C48">
        <f t="shared" ref="C48:C51" si="19">D48/1.2</f>
        <v>4.991666667</v>
      </c>
      <c r="D48" s="1">
        <v>5.99</v>
      </c>
      <c r="E48" s="1">
        <v>1.0</v>
      </c>
      <c r="F48">
        <f t="shared" si="17"/>
        <v>4.991666667</v>
      </c>
      <c r="G48">
        <f t="shared" si="18"/>
        <v>5.99</v>
      </c>
      <c r="H48" s="4" t="s">
        <v>136</v>
      </c>
    </row>
    <row r="49">
      <c r="A49" s="1" t="s">
        <v>137</v>
      </c>
      <c r="B49" s="1" t="s">
        <v>138</v>
      </c>
      <c r="C49">
        <f t="shared" si="19"/>
        <v>2.041666667</v>
      </c>
      <c r="D49" s="1">
        <v>2.45</v>
      </c>
      <c r="E49" s="1">
        <v>4.0</v>
      </c>
      <c r="F49">
        <f t="shared" si="17"/>
        <v>8.166666667</v>
      </c>
      <c r="G49">
        <f t="shared" si="18"/>
        <v>9.8</v>
      </c>
      <c r="H49" s="4" t="s">
        <v>139</v>
      </c>
    </row>
    <row r="50">
      <c r="A50" s="1" t="s">
        <v>140</v>
      </c>
      <c r="B50" s="1" t="s">
        <v>120</v>
      </c>
      <c r="C50">
        <f t="shared" si="19"/>
        <v>4.158333333</v>
      </c>
      <c r="D50" s="1">
        <v>4.99</v>
      </c>
      <c r="E50" s="1">
        <v>3.0</v>
      </c>
      <c r="F50">
        <f t="shared" si="17"/>
        <v>12.475</v>
      </c>
      <c r="G50">
        <f t="shared" si="18"/>
        <v>14.97</v>
      </c>
      <c r="H50" s="4" t="s">
        <v>141</v>
      </c>
    </row>
    <row r="51">
      <c r="A51" s="1" t="s">
        <v>122</v>
      </c>
      <c r="B51" s="1" t="s">
        <v>123</v>
      </c>
      <c r="C51">
        <f t="shared" si="19"/>
        <v>12.5</v>
      </c>
      <c r="D51" s="1">
        <v>15.0</v>
      </c>
      <c r="E51" s="1">
        <v>1.0</v>
      </c>
      <c r="F51">
        <f t="shared" si="17"/>
        <v>12.5</v>
      </c>
      <c r="G51">
        <f t="shared" si="18"/>
        <v>15</v>
      </c>
      <c r="H51" s="1"/>
    </row>
    <row r="52">
      <c r="A52" s="12" t="s">
        <v>145</v>
      </c>
      <c r="B52" s="14"/>
      <c r="C52" s="14"/>
      <c r="D52" s="14"/>
      <c r="E52" s="14"/>
      <c r="F52" s="14">
        <f t="shared" ref="F52:G52" si="20">sum(F53:F58)</f>
        <v>8.63</v>
      </c>
      <c r="G52" s="14">
        <f t="shared" si="20"/>
        <v>10.356</v>
      </c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" t="s">
        <v>148</v>
      </c>
      <c r="C53" s="1">
        <v>7.63</v>
      </c>
      <c r="D53" s="1">
        <f t="shared" ref="D53:D54" si="21">C53*1.2</f>
        <v>9.156</v>
      </c>
      <c r="E53" s="1">
        <v>1.0</v>
      </c>
      <c r="F53">
        <f t="shared" ref="F53:F54" si="22">E53*C53</f>
        <v>7.63</v>
      </c>
      <c r="G53">
        <f t="shared" ref="G53:G54" si="23">F53*1.2</f>
        <v>9.156</v>
      </c>
      <c r="H53" s="4" t="s">
        <v>150</v>
      </c>
    </row>
    <row r="54">
      <c r="A54" s="1" t="s">
        <v>152</v>
      </c>
      <c r="B54" s="1" t="s">
        <v>96</v>
      </c>
      <c r="C54" s="1">
        <v>1.0</v>
      </c>
      <c r="D54" s="1">
        <f t="shared" si="21"/>
        <v>1.2</v>
      </c>
      <c r="E54" s="1">
        <v>1.0</v>
      </c>
      <c r="F54">
        <f t="shared" si="22"/>
        <v>1</v>
      </c>
      <c r="G54">
        <f t="shared" si="23"/>
        <v>1.2</v>
      </c>
      <c r="H54" s="4" t="s">
        <v>153</v>
      </c>
      <c r="I54" s="4" t="s">
        <v>154</v>
      </c>
    </row>
    <row r="55">
      <c r="A55" s="1"/>
      <c r="B55" s="1"/>
      <c r="E55" s="1"/>
      <c r="H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  <c r="H57" s="1"/>
      <c r="I57" s="1"/>
    </row>
    <row r="58">
      <c r="A58" s="1"/>
      <c r="B58" s="1"/>
      <c r="C58" s="1"/>
      <c r="D58" s="1"/>
      <c r="E58" s="1"/>
      <c r="H58" s="1"/>
      <c r="I58" s="1"/>
    </row>
    <row r="59">
      <c r="A59" s="12" t="s">
        <v>30</v>
      </c>
      <c r="B59" s="14"/>
      <c r="C59" s="14"/>
      <c r="D59" s="14"/>
      <c r="E59" s="14"/>
      <c r="F59" s="14">
        <f t="shared" ref="F59:G59" si="24">sum(F60:F62)</f>
        <v>40.8</v>
      </c>
      <c r="G59" s="14">
        <f t="shared" si="24"/>
        <v>49.776</v>
      </c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" t="s">
        <v>157</v>
      </c>
      <c r="B60" s="1" t="s">
        <v>158</v>
      </c>
      <c r="C60" s="1">
        <v>22.8</v>
      </c>
      <c r="D60" s="1">
        <f t="shared" ref="D60:D61" si="25">C60*1.22</f>
        <v>27.816</v>
      </c>
      <c r="E60" s="1">
        <v>1.0</v>
      </c>
      <c r="F60">
        <f t="shared" ref="F60:F61" si="26">E60*C60</f>
        <v>22.8</v>
      </c>
      <c r="G60">
        <f t="shared" ref="G60:G61" si="27">E60*D60</f>
        <v>27.816</v>
      </c>
    </row>
    <row r="61">
      <c r="A61" s="1" t="s">
        <v>159</v>
      </c>
      <c r="B61" s="1" t="s">
        <v>2</v>
      </c>
      <c r="C61" s="1">
        <v>18.0</v>
      </c>
      <c r="D61" s="1">
        <f t="shared" si="25"/>
        <v>21.96</v>
      </c>
      <c r="E61" s="1">
        <v>1.0</v>
      </c>
      <c r="F61">
        <f t="shared" si="26"/>
        <v>18</v>
      </c>
      <c r="G61">
        <f t="shared" si="27"/>
        <v>21.96</v>
      </c>
    </row>
    <row r="63">
      <c r="A63" s="31" t="s">
        <v>129</v>
      </c>
      <c r="B63" s="32"/>
      <c r="C63" s="32"/>
      <c r="D63" s="32"/>
      <c r="E63" s="32"/>
      <c r="F63" s="33">
        <f t="shared" ref="F63:G63" si="28">sum(F64)</f>
        <v>10</v>
      </c>
      <c r="G63" s="33">
        <f t="shared" si="28"/>
        <v>12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>
      <c r="A64" s="1" t="s">
        <v>134</v>
      </c>
      <c r="B64" s="1" t="s">
        <v>135</v>
      </c>
      <c r="C64" s="1">
        <v>10.0</v>
      </c>
      <c r="D64" s="1">
        <f>C64*1.2</f>
        <v>12</v>
      </c>
      <c r="E64" s="1">
        <v>1.0</v>
      </c>
      <c r="F64">
        <f>E64*C64</f>
        <v>10</v>
      </c>
      <c r="G64">
        <f>E64*D64</f>
        <v>12</v>
      </c>
    </row>
  </sheetData>
  <hyperlinks>
    <hyperlink r:id="rId1" ref="H10"/>
    <hyperlink r:id="rId2" ref="H13"/>
    <hyperlink r:id="rId3" ref="H15"/>
    <hyperlink r:id="rId4" ref="H34"/>
    <hyperlink r:id="rId5" ref="H42"/>
    <hyperlink r:id="rId6" ref="H43"/>
    <hyperlink r:id="rId7" ref="H48"/>
    <hyperlink r:id="rId8" ref="H49"/>
    <hyperlink r:id="rId9" ref="H50"/>
    <hyperlink r:id="rId10" ref="H53"/>
    <hyperlink r:id="rId11" ref="H54"/>
    <hyperlink r:id="rId12" ref="I54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4.29"/>
    <col customWidth="1" min="3" max="19" width="7.29"/>
  </cols>
  <sheetData>
    <row r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>
        <f>sum(L4,L13,L15,L22,L26,L35,L43,L54,L61,L65)</f>
        <v>383.8876667</v>
      </c>
      <c r="M1" s="39"/>
      <c r="N1" s="39"/>
      <c r="O1" s="39"/>
      <c r="P1" s="39">
        <f t="shared" ref="P1:S1" si="1">sum(P4,P13,P15,P22,P26,P35,P43,P54,P61,P65)</f>
        <v>463.86</v>
      </c>
      <c r="Q1" s="39">
        <f t="shared" si="1"/>
        <v>118.766</v>
      </c>
      <c r="R1" s="39">
        <f t="shared" si="1"/>
        <v>59.1744</v>
      </c>
      <c r="S1" s="39">
        <f t="shared" si="1"/>
        <v>55.6608</v>
      </c>
      <c r="T1" s="39"/>
      <c r="U1" s="39" t="s">
        <v>9</v>
      </c>
      <c r="V1" s="39">
        <v>175.0</v>
      </c>
      <c r="W1" s="39">
        <f>V1*1.2</f>
        <v>210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</row>
    <row r="2">
      <c r="A2" s="40" t="s">
        <v>38</v>
      </c>
      <c r="B2" s="40" t="s">
        <v>39</v>
      </c>
      <c r="C2" s="40" t="s">
        <v>40</v>
      </c>
      <c r="G2" s="40" t="s">
        <v>41</v>
      </c>
      <c r="K2" s="40" t="s">
        <v>42</v>
      </c>
      <c r="L2" s="40" t="s">
        <v>43</v>
      </c>
      <c r="P2" s="40" t="s">
        <v>44</v>
      </c>
      <c r="T2" s="41" t="s">
        <v>45</v>
      </c>
      <c r="U2" s="41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>
      <c r="A3" s="32"/>
      <c r="B3" s="32"/>
      <c r="C3" s="43">
        <v>1.0</v>
      </c>
      <c r="D3" s="43">
        <v>10.0</v>
      </c>
      <c r="E3" s="43">
        <v>100.0</v>
      </c>
      <c r="F3" s="43">
        <v>1000.0</v>
      </c>
      <c r="G3" s="43">
        <v>1.0</v>
      </c>
      <c r="H3" s="43">
        <v>10.0</v>
      </c>
      <c r="I3" s="43">
        <v>100.0</v>
      </c>
      <c r="J3" s="43">
        <v>1000.0</v>
      </c>
      <c r="K3" s="44"/>
      <c r="L3" s="43">
        <v>1.0</v>
      </c>
      <c r="M3" s="43">
        <v>10.0</v>
      </c>
      <c r="N3" s="43">
        <v>100.0</v>
      </c>
      <c r="O3" s="43">
        <v>1000.0</v>
      </c>
      <c r="P3" s="43">
        <v>1.0</v>
      </c>
      <c r="Q3" s="43">
        <v>10.0</v>
      </c>
      <c r="R3" s="43">
        <v>100.0</v>
      </c>
      <c r="S3" s="43">
        <v>1000.0</v>
      </c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4">
      <c r="A4" s="45" t="s">
        <v>46</v>
      </c>
      <c r="B4" s="32"/>
      <c r="C4" s="46"/>
      <c r="D4" s="46"/>
      <c r="E4" s="46"/>
      <c r="F4" s="46"/>
      <c r="G4" s="46"/>
      <c r="H4" s="46"/>
      <c r="I4" s="46"/>
      <c r="J4" s="46"/>
      <c r="K4" s="32"/>
      <c r="L4" s="33">
        <f>sum(L5:L8)</f>
        <v>9.07</v>
      </c>
      <c r="M4" s="33"/>
      <c r="N4" s="33"/>
      <c r="O4" s="33"/>
      <c r="P4" s="33">
        <f>sum(P5:P8)</f>
        <v>10.89</v>
      </c>
      <c r="Q4" s="33"/>
      <c r="R4" s="33"/>
      <c r="S4" s="33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</row>
    <row r="5">
      <c r="A5" s="39"/>
      <c r="B5" s="39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>
      <c r="A6" s="39"/>
      <c r="B6" s="39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>
      <c r="A7" s="47" t="s">
        <v>71</v>
      </c>
      <c r="B7" s="48" t="s">
        <v>27</v>
      </c>
      <c r="C7" s="48">
        <v>0.0126</v>
      </c>
      <c r="D7" s="48"/>
      <c r="E7" s="48"/>
      <c r="F7" s="48"/>
      <c r="G7" s="48">
        <v>0.0151</v>
      </c>
      <c r="H7" s="48"/>
      <c r="I7" s="48"/>
      <c r="J7" s="48"/>
      <c r="K7" s="49">
        <f>(8+2+4+4)*4</f>
        <v>72</v>
      </c>
      <c r="L7" s="50">
        <v>3.58</v>
      </c>
      <c r="M7" s="50"/>
      <c r="N7" s="50"/>
      <c r="O7" s="50"/>
      <c r="P7" s="50">
        <v>4.3</v>
      </c>
      <c r="Q7" s="50"/>
      <c r="R7" s="50"/>
      <c r="S7" s="50"/>
      <c r="T7" s="51" t="s">
        <v>166</v>
      </c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</row>
    <row r="8">
      <c r="A8" s="48" t="s">
        <v>167</v>
      </c>
      <c r="B8" s="48" t="s">
        <v>27</v>
      </c>
      <c r="C8" s="48">
        <v>0.0108</v>
      </c>
      <c r="D8" s="48"/>
      <c r="E8" s="48"/>
      <c r="F8" s="48"/>
      <c r="G8" s="48">
        <v>0.013</v>
      </c>
      <c r="H8" s="48"/>
      <c r="I8" s="48"/>
      <c r="J8" s="48"/>
      <c r="K8" s="47">
        <f>(8+2+4)*4</f>
        <v>56</v>
      </c>
      <c r="L8" s="50">
        <v>5.49</v>
      </c>
      <c r="M8" s="50"/>
      <c r="N8" s="50"/>
      <c r="O8" s="50"/>
      <c r="P8" s="50">
        <v>6.59</v>
      </c>
      <c r="Q8" s="50"/>
      <c r="R8" s="50"/>
      <c r="S8" s="50"/>
      <c r="T8" s="51" t="s">
        <v>170</v>
      </c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</row>
    <row r="9">
      <c r="B9" s="39"/>
      <c r="C9" s="39"/>
      <c r="D9" s="39"/>
      <c r="E9" s="39"/>
      <c r="F9" s="39"/>
      <c r="G9" s="39"/>
      <c r="H9" s="39"/>
      <c r="I9" s="39"/>
      <c r="J9" s="39"/>
      <c r="K9" s="39"/>
      <c r="L9" s="35"/>
      <c r="M9" s="35"/>
      <c r="N9" s="35"/>
      <c r="O9" s="35"/>
      <c r="P9" s="35"/>
      <c r="Q9" s="35"/>
      <c r="R9" s="35"/>
      <c r="S9" s="35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</row>
    <row r="10">
      <c r="B10" s="39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</row>
    <row r="11">
      <c r="A11" s="39"/>
      <c r="B11" s="39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5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5"/>
      <c r="M12" s="35"/>
      <c r="N12" s="35"/>
      <c r="O12" s="35"/>
      <c r="P12" s="35"/>
      <c r="Q12" s="35"/>
      <c r="R12" s="35"/>
      <c r="S12" s="35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>
      <c r="A13" s="45" t="s">
        <v>58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3">
        <f>L14</f>
        <v>12.49166667</v>
      </c>
      <c r="M13" s="33"/>
      <c r="N13" s="33"/>
      <c r="O13" s="33"/>
      <c r="P13" s="33">
        <f t="shared" ref="P13:S13" si="2">P14</f>
        <v>14.99</v>
      </c>
      <c r="Q13" s="33">
        <f t="shared" si="2"/>
        <v>14.99</v>
      </c>
      <c r="R13" s="33" t="str">
        <f t="shared" si="2"/>
        <v/>
      </c>
      <c r="S13" s="33" t="str">
        <f t="shared" si="2"/>
        <v/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>
      <c r="A14" s="19" t="s">
        <v>175</v>
      </c>
      <c r="B14" s="39" t="s">
        <v>10</v>
      </c>
      <c r="C14" s="55">
        <f t="shared" ref="C14:D14" si="3">G14/1.2</f>
        <v>12.49166667</v>
      </c>
      <c r="D14" s="55">
        <f t="shared" si="3"/>
        <v>12.49166667</v>
      </c>
      <c r="E14" s="35"/>
      <c r="F14" s="35"/>
      <c r="G14" s="35">
        <v>14.99</v>
      </c>
      <c r="H14" s="35">
        <v>14.99</v>
      </c>
      <c r="I14" s="35"/>
      <c r="J14" s="35"/>
      <c r="K14" s="35">
        <v>1.0</v>
      </c>
      <c r="L14" s="35">
        <f t="shared" ref="L14:M14" si="4">P14/1.2</f>
        <v>12.49166667</v>
      </c>
      <c r="M14" s="35">
        <f t="shared" si="4"/>
        <v>12.49166667</v>
      </c>
      <c r="N14" s="35"/>
      <c r="O14" s="35"/>
      <c r="P14" s="35">
        <f>K14*G14</f>
        <v>14.99</v>
      </c>
      <c r="Q14" s="35">
        <f>$K14*H14</f>
        <v>14.99</v>
      </c>
      <c r="R14" s="35"/>
      <c r="S14" s="35"/>
      <c r="T14" s="52" t="s">
        <v>87</v>
      </c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>
      <c r="A15" s="45" t="s">
        <v>64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3">
        <f>sum(L16:L21)</f>
        <v>1.19</v>
      </c>
      <c r="M15" s="33"/>
      <c r="N15" s="33"/>
      <c r="O15" s="33"/>
      <c r="P15" s="33">
        <f>sum(P16:P21)</f>
        <v>1.428</v>
      </c>
      <c r="Q15" s="33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</row>
    <row r="16">
      <c r="A16" s="39" t="s">
        <v>24</v>
      </c>
      <c r="B16" s="39" t="s">
        <v>26</v>
      </c>
      <c r="C16" s="35">
        <v>1.19</v>
      </c>
      <c r="D16" s="20">
        <v>0.817</v>
      </c>
      <c r="E16" s="20">
        <v>0.671</v>
      </c>
      <c r="F16" s="20">
        <v>0.588</v>
      </c>
      <c r="G16" s="39"/>
      <c r="H16" s="39"/>
      <c r="I16" s="39"/>
      <c r="J16" s="39"/>
      <c r="K16" s="35">
        <v>1.0</v>
      </c>
      <c r="L16" s="35">
        <f t="shared" ref="L16:O16" si="5">C16*$K16</f>
        <v>1.19</v>
      </c>
      <c r="M16" s="35">
        <f t="shared" si="5"/>
        <v>0.817</v>
      </c>
      <c r="N16" s="35">
        <f t="shared" si="5"/>
        <v>0.671</v>
      </c>
      <c r="O16" s="35">
        <f t="shared" si="5"/>
        <v>0.588</v>
      </c>
      <c r="P16" s="35">
        <f>L16*1.2</f>
        <v>1.428</v>
      </c>
      <c r="Q16" s="35"/>
      <c r="R16" s="35"/>
      <c r="S16" s="35"/>
      <c r="T16" s="52" t="s">
        <v>33</v>
      </c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>
      <c r="A22" s="45" t="s">
        <v>75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</row>
    <row r="26">
      <c r="A26" s="45" t="s">
        <v>84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3">
        <f>sum(L27:L34)</f>
        <v>198.52</v>
      </c>
      <c r="M26" s="33"/>
      <c r="N26" s="33"/>
      <c r="O26" s="33"/>
      <c r="P26" s="33">
        <f t="shared" ref="P26:S26" si="6">sum(P27:P34)</f>
        <v>238.224</v>
      </c>
      <c r="Q26" s="33">
        <f t="shared" si="6"/>
        <v>103.776</v>
      </c>
      <c r="R26" s="33">
        <f t="shared" si="6"/>
        <v>59.1744</v>
      </c>
      <c r="S26" s="33">
        <f t="shared" si="6"/>
        <v>55.6608</v>
      </c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</row>
    <row r="27">
      <c r="A27" s="62" t="s">
        <v>95</v>
      </c>
      <c r="B27" s="62" t="s">
        <v>96</v>
      </c>
      <c r="C27" s="26">
        <v>1.61</v>
      </c>
      <c r="D27" s="26">
        <v>1.61</v>
      </c>
      <c r="E27" s="26">
        <v>1.43</v>
      </c>
      <c r="F27" s="26">
        <v>1.43</v>
      </c>
      <c r="G27" s="26"/>
      <c r="H27" s="26"/>
      <c r="I27" s="26"/>
      <c r="J27" s="26"/>
      <c r="K27" s="26">
        <v>4.0</v>
      </c>
      <c r="L27" s="29">
        <f t="shared" ref="L27:O27" si="7">C27*$K27</f>
        <v>6.44</v>
      </c>
      <c r="M27" s="29">
        <f t="shared" si="7"/>
        <v>6.44</v>
      </c>
      <c r="N27" s="29">
        <f t="shared" si="7"/>
        <v>5.72</v>
      </c>
      <c r="O27" s="29">
        <f t="shared" si="7"/>
        <v>5.72</v>
      </c>
      <c r="P27" s="29">
        <f t="shared" ref="P27:S27" si="8">L27*1.2</f>
        <v>7.728</v>
      </c>
      <c r="Q27" s="29">
        <f t="shared" si="8"/>
        <v>7.728</v>
      </c>
      <c r="R27" s="29">
        <f t="shared" si="8"/>
        <v>6.864</v>
      </c>
      <c r="S27" s="29">
        <f t="shared" si="8"/>
        <v>6.864</v>
      </c>
      <c r="T27" s="64" t="s">
        <v>207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</row>
    <row r="28">
      <c r="A28" s="39" t="s">
        <v>101</v>
      </c>
      <c r="B28" s="19" t="s">
        <v>96</v>
      </c>
      <c r="C28" s="19">
        <v>0.1</v>
      </c>
      <c r="D28" s="19">
        <v>0.07</v>
      </c>
      <c r="E28" s="19">
        <v>0.04</v>
      </c>
      <c r="F28" s="19">
        <v>0.04</v>
      </c>
      <c r="G28" s="39"/>
      <c r="H28" s="39"/>
      <c r="I28" s="39"/>
      <c r="J28" s="39"/>
      <c r="K28" s="20">
        <v>4.0</v>
      </c>
      <c r="L28" s="39">
        <f t="shared" ref="L28:O28" si="9">C28*$K28</f>
        <v>0.4</v>
      </c>
      <c r="M28" s="39">
        <f t="shared" si="9"/>
        <v>0.28</v>
      </c>
      <c r="N28" s="39">
        <f t="shared" si="9"/>
        <v>0.16</v>
      </c>
      <c r="O28" s="39">
        <f t="shared" si="9"/>
        <v>0.16</v>
      </c>
      <c r="P28" s="39">
        <f t="shared" ref="P28:S28" si="10">L28*1.2</f>
        <v>0.48</v>
      </c>
      <c r="Q28" s="39">
        <f t="shared" si="10"/>
        <v>0.336</v>
      </c>
      <c r="R28" s="39">
        <f t="shared" si="10"/>
        <v>0.192</v>
      </c>
      <c r="S28" s="39">
        <f t="shared" si="10"/>
        <v>0.192</v>
      </c>
      <c r="T28" s="63" t="s">
        <v>216</v>
      </c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>
      <c r="A29" s="19" t="s">
        <v>93</v>
      </c>
      <c r="B29" s="19" t="s">
        <v>217</v>
      </c>
      <c r="C29" s="19">
        <v>6.05</v>
      </c>
      <c r="D29" s="19">
        <v>4.9</v>
      </c>
      <c r="E29" s="19">
        <v>3.71</v>
      </c>
      <c r="F29" s="19">
        <v>3.71</v>
      </c>
      <c r="G29" s="39"/>
      <c r="H29" s="39"/>
      <c r="I29" s="39"/>
      <c r="J29" s="39"/>
      <c r="K29" s="19">
        <v>4.0</v>
      </c>
      <c r="L29" s="39">
        <f t="shared" ref="L29:O29" si="11">C29*$K29</f>
        <v>24.2</v>
      </c>
      <c r="M29" s="39">
        <f t="shared" si="11"/>
        <v>19.6</v>
      </c>
      <c r="N29" s="39">
        <f t="shared" si="11"/>
        <v>14.84</v>
      </c>
      <c r="O29" s="39">
        <f t="shared" si="11"/>
        <v>14.84</v>
      </c>
      <c r="P29" s="39">
        <f t="shared" ref="P29:S29" si="12">L29*1.2</f>
        <v>29.04</v>
      </c>
      <c r="Q29" s="39">
        <f t="shared" si="12"/>
        <v>23.52</v>
      </c>
      <c r="R29" s="39">
        <f t="shared" si="12"/>
        <v>17.808</v>
      </c>
      <c r="S29" s="39">
        <f t="shared" si="12"/>
        <v>17.808</v>
      </c>
      <c r="T29" s="63" t="s">
        <v>221</v>
      </c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>
      <c r="A30" s="19" t="s">
        <v>222</v>
      </c>
      <c r="B30" s="19" t="s">
        <v>98</v>
      </c>
      <c r="C30" s="19">
        <v>0.15</v>
      </c>
      <c r="D30" s="19">
        <v>0.11</v>
      </c>
      <c r="E30" s="19">
        <v>0.062</v>
      </c>
      <c r="F30" s="19">
        <v>0.054</v>
      </c>
      <c r="G30" s="39"/>
      <c r="H30" s="39"/>
      <c r="I30" s="39"/>
      <c r="J30" s="39"/>
      <c r="K30" s="19">
        <f>8*8*4</f>
        <v>256</v>
      </c>
      <c r="L30" s="39">
        <f t="shared" ref="L30:O30" si="13">C30*$K30</f>
        <v>38.4</v>
      </c>
      <c r="M30" s="39">
        <f t="shared" si="13"/>
        <v>28.16</v>
      </c>
      <c r="N30" s="39">
        <f t="shared" si="13"/>
        <v>15.872</v>
      </c>
      <c r="O30" s="39">
        <f t="shared" si="13"/>
        <v>13.824</v>
      </c>
      <c r="P30" s="39">
        <f t="shared" ref="P30:S30" si="14">L30*1.2</f>
        <v>46.08</v>
      </c>
      <c r="Q30" s="39">
        <f t="shared" si="14"/>
        <v>33.792</v>
      </c>
      <c r="R30" s="39">
        <f t="shared" si="14"/>
        <v>19.0464</v>
      </c>
      <c r="S30" s="39">
        <f t="shared" si="14"/>
        <v>16.5888</v>
      </c>
      <c r="T30" s="63" t="s">
        <v>223</v>
      </c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>
      <c r="A31" s="19" t="s">
        <v>224</v>
      </c>
      <c r="B31" s="19" t="s">
        <v>100</v>
      </c>
      <c r="C31" s="19">
        <v>32.27</v>
      </c>
      <c r="D31" s="19">
        <v>8.0</v>
      </c>
      <c r="E31" s="19">
        <v>3.18</v>
      </c>
      <c r="F31" s="19">
        <v>2.96</v>
      </c>
      <c r="G31" s="39"/>
      <c r="H31" s="39"/>
      <c r="I31" s="39"/>
      <c r="J31" s="39"/>
      <c r="K31" s="19">
        <v>4.0</v>
      </c>
      <c r="L31" s="39">
        <f t="shared" ref="L31:O31" si="15">C31*$K31</f>
        <v>129.08</v>
      </c>
      <c r="M31" s="39">
        <f t="shared" si="15"/>
        <v>32</v>
      </c>
      <c r="N31" s="39">
        <f t="shared" si="15"/>
        <v>12.72</v>
      </c>
      <c r="O31" s="39">
        <f t="shared" si="15"/>
        <v>11.84</v>
      </c>
      <c r="P31" s="39">
        <f t="shared" ref="P31:S31" si="16">L31*1.2</f>
        <v>154.896</v>
      </c>
      <c r="Q31" s="39">
        <f t="shared" si="16"/>
        <v>38.4</v>
      </c>
      <c r="R31" s="39">
        <f t="shared" si="16"/>
        <v>15.264</v>
      </c>
      <c r="S31" s="39">
        <f t="shared" si="16"/>
        <v>14.208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>
      <c r="A32" s="19" t="s">
        <v>225</v>
      </c>
      <c r="B32" s="19"/>
      <c r="C32" s="19"/>
      <c r="D32" s="19"/>
      <c r="E32" s="19"/>
      <c r="F32" s="19"/>
      <c r="G32" s="39"/>
      <c r="H32" s="39"/>
      <c r="I32" s="39"/>
      <c r="J32" s="39"/>
      <c r="K32" s="1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>
      <c r="A33" s="19" t="s">
        <v>226</v>
      </c>
      <c r="B33" s="19" t="s">
        <v>227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19" t="s">
        <v>18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</row>
    <row r="34">
      <c r="A34" s="19" t="s">
        <v>228</v>
      </c>
      <c r="B34" s="19" t="s">
        <v>227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19" t="s">
        <v>18</v>
      </c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</row>
    <row r="35">
      <c r="A35" s="45" t="s">
        <v>102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3">
        <f>sum(L36:L42)</f>
        <v>22.69</v>
      </c>
      <c r="M35" s="33"/>
      <c r="N35" s="33"/>
      <c r="O35" s="33"/>
      <c r="P35" s="33">
        <f>sum(P36:P42)</f>
        <v>27.228</v>
      </c>
      <c r="Q35" s="33"/>
      <c r="R35" s="33"/>
      <c r="S35" s="33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>
      <c r="A36" s="39" t="s">
        <v>107</v>
      </c>
      <c r="B36" s="19" t="s">
        <v>96</v>
      </c>
      <c r="C36" s="20">
        <v>10.53</v>
      </c>
      <c r="D36" s="20"/>
      <c r="E36" s="20"/>
      <c r="F36" s="20"/>
      <c r="G36" s="35"/>
      <c r="H36" s="35"/>
      <c r="I36" s="35"/>
      <c r="J36" s="35"/>
      <c r="K36" s="20">
        <v>1.0</v>
      </c>
      <c r="L36" s="35">
        <f t="shared" ref="L36:L39" si="17">C36*K36</f>
        <v>10.53</v>
      </c>
      <c r="M36" s="35"/>
      <c r="N36" s="35"/>
      <c r="O36" s="35"/>
      <c r="P36" s="35">
        <f t="shared" ref="P36:P39" si="18">L36*1.2</f>
        <v>12.636</v>
      </c>
      <c r="Q36" s="35"/>
      <c r="R36" s="35"/>
      <c r="S36" s="35"/>
      <c r="T36" s="61" t="s">
        <v>191</v>
      </c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</row>
    <row r="37">
      <c r="A37" s="39" t="s">
        <v>116</v>
      </c>
      <c r="B37" s="19" t="s">
        <v>96</v>
      </c>
      <c r="C37" s="20">
        <v>1.8</v>
      </c>
      <c r="D37" s="20"/>
      <c r="E37" s="20"/>
      <c r="F37" s="20"/>
      <c r="G37" s="35"/>
      <c r="H37" s="35"/>
      <c r="I37" s="35"/>
      <c r="J37" s="35"/>
      <c r="K37" s="20">
        <v>1.0</v>
      </c>
      <c r="L37" s="35">
        <f t="shared" si="17"/>
        <v>1.8</v>
      </c>
      <c r="M37" s="35"/>
      <c r="N37" s="35"/>
      <c r="O37" s="35"/>
      <c r="P37" s="35">
        <f t="shared" si="18"/>
        <v>2.16</v>
      </c>
      <c r="Q37" s="35"/>
      <c r="R37" s="35"/>
      <c r="S37" s="35"/>
      <c r="T37" s="63" t="s">
        <v>197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>
      <c r="A38" s="19" t="s">
        <v>199</v>
      </c>
      <c r="B38" s="19" t="s">
        <v>96</v>
      </c>
      <c r="C38" s="19">
        <v>6.19</v>
      </c>
      <c r="D38" s="19"/>
      <c r="E38" s="19"/>
      <c r="F38" s="19"/>
      <c r="G38" s="39"/>
      <c r="H38" s="39"/>
      <c r="I38" s="39"/>
      <c r="J38" s="39"/>
      <c r="K38" s="19">
        <v>1.0</v>
      </c>
      <c r="L38" s="35">
        <f t="shared" si="17"/>
        <v>6.19</v>
      </c>
      <c r="M38" s="35"/>
      <c r="N38" s="35"/>
      <c r="O38" s="35"/>
      <c r="P38" s="35">
        <f t="shared" si="18"/>
        <v>7.428</v>
      </c>
      <c r="Q38" s="35"/>
      <c r="R38" s="35"/>
      <c r="S38" s="35"/>
      <c r="T38" s="63" t="s">
        <v>200</v>
      </c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>
      <c r="A39" s="19" t="s">
        <v>201</v>
      </c>
      <c r="B39" s="19" t="s">
        <v>96</v>
      </c>
      <c r="C39" s="19">
        <v>1.39</v>
      </c>
      <c r="D39" s="19"/>
      <c r="E39" s="19"/>
      <c r="F39" s="19"/>
      <c r="G39" s="39"/>
      <c r="H39" s="39"/>
      <c r="I39" s="39"/>
      <c r="J39" s="39"/>
      <c r="K39" s="19">
        <v>3.0</v>
      </c>
      <c r="L39" s="35">
        <f t="shared" si="17"/>
        <v>4.17</v>
      </c>
      <c r="M39" s="35"/>
      <c r="N39" s="35"/>
      <c r="O39" s="35"/>
      <c r="P39" s="35">
        <f t="shared" si="18"/>
        <v>5.004</v>
      </c>
      <c r="Q39" s="35"/>
      <c r="R39" s="35"/>
      <c r="S39" s="35"/>
      <c r="T39" s="63" t="s">
        <v>203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</row>
    <row r="43">
      <c r="A43" s="45" t="s">
        <v>117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3">
        <f>sum(L44:L53)</f>
        <v>78.656</v>
      </c>
      <c r="M43" s="33"/>
      <c r="N43" s="33"/>
      <c r="O43" s="33"/>
      <c r="P43" s="33">
        <f>sum(P44:P53)</f>
        <v>97.576</v>
      </c>
      <c r="Q43" s="33"/>
      <c r="R43" s="33"/>
      <c r="S43" s="33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</row>
    <row r="44">
      <c r="A44" s="19" t="s">
        <v>229</v>
      </c>
      <c r="B44" s="19" t="s">
        <v>120</v>
      </c>
      <c r="C44" s="35"/>
      <c r="D44" s="35"/>
      <c r="E44" s="35"/>
      <c r="F44" s="35"/>
      <c r="G44" s="1">
        <v>4.99</v>
      </c>
      <c r="H44" s="1"/>
      <c r="I44" s="1"/>
      <c r="J44" s="1"/>
      <c r="K44" s="20">
        <v>8.0</v>
      </c>
      <c r="L44" s="35">
        <f t="shared" ref="L44:L46" si="19">P44*0.8</f>
        <v>31.936</v>
      </c>
      <c r="M44" s="35"/>
      <c r="N44" s="35"/>
      <c r="O44" s="35"/>
      <c r="P44" s="35">
        <f t="shared" ref="P44:P46" si="20">K44*G44</f>
        <v>39.92</v>
      </c>
      <c r="Q44" s="35"/>
      <c r="R44" s="35"/>
      <c r="S44" s="35"/>
      <c r="T44" s="52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</row>
    <row r="45">
      <c r="A45" s="19" t="s">
        <v>230</v>
      </c>
      <c r="B45" s="19" t="s">
        <v>120</v>
      </c>
      <c r="C45" s="35"/>
      <c r="D45" s="35"/>
      <c r="E45" s="35"/>
      <c r="F45" s="35"/>
      <c r="G45" s="1">
        <v>2.45</v>
      </c>
      <c r="H45" s="1"/>
      <c r="I45" s="1"/>
      <c r="J45" s="1"/>
      <c r="K45" s="20">
        <v>4.0</v>
      </c>
      <c r="L45" s="35">
        <f t="shared" si="19"/>
        <v>7.84</v>
      </c>
      <c r="M45" s="35"/>
      <c r="N45" s="35"/>
      <c r="O45" s="35"/>
      <c r="P45" s="35">
        <f t="shared" si="20"/>
        <v>9.8</v>
      </c>
      <c r="Q45" s="35"/>
      <c r="R45" s="35"/>
      <c r="S45" s="35"/>
      <c r="T45" s="52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</row>
    <row r="46">
      <c r="A46" s="19" t="s">
        <v>122</v>
      </c>
      <c r="B46" s="19" t="s">
        <v>231</v>
      </c>
      <c r="C46" s="39"/>
      <c r="D46" s="39"/>
      <c r="E46" s="39"/>
      <c r="F46" s="39"/>
      <c r="G46" s="19">
        <v>30.0</v>
      </c>
      <c r="H46" s="19"/>
      <c r="I46" s="19"/>
      <c r="J46" s="19"/>
      <c r="K46" s="19">
        <v>1.0</v>
      </c>
      <c r="L46" s="35">
        <f t="shared" si="19"/>
        <v>24</v>
      </c>
      <c r="M46" s="35"/>
      <c r="N46" s="35"/>
      <c r="O46" s="35"/>
      <c r="P46" s="35">
        <f t="shared" si="20"/>
        <v>30</v>
      </c>
      <c r="Q46" s="35"/>
      <c r="R46" s="35"/>
      <c r="S46" s="35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5"/>
      <c r="M47" s="35"/>
      <c r="N47" s="35"/>
      <c r="O47" s="35"/>
      <c r="P47" s="35"/>
      <c r="Q47" s="35"/>
      <c r="R47" s="35"/>
      <c r="S47" s="35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</row>
    <row r="48">
      <c r="A48" s="19" t="s">
        <v>204</v>
      </c>
      <c r="B48" s="19" t="s">
        <v>96</v>
      </c>
      <c r="C48" s="19">
        <v>2.0</v>
      </c>
      <c r="D48" s="19"/>
      <c r="E48" s="19"/>
      <c r="F48" s="19"/>
      <c r="K48" s="19">
        <v>4.0</v>
      </c>
      <c r="L48" s="35">
        <f>C48*K48</f>
        <v>8</v>
      </c>
      <c r="M48" s="35"/>
      <c r="N48" s="35"/>
      <c r="O48" s="35"/>
      <c r="P48" s="35">
        <f>L48*1.2</f>
        <v>9.6</v>
      </c>
      <c r="Q48" s="35"/>
      <c r="R48" s="35"/>
      <c r="S48" s="35"/>
      <c r="T48" s="63" t="s">
        <v>205</v>
      </c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</row>
    <row r="49">
      <c r="A49" s="19" t="s">
        <v>232</v>
      </c>
      <c r="B49" s="19" t="s">
        <v>227</v>
      </c>
      <c r="C49" s="39"/>
      <c r="D49" s="39"/>
      <c r="E49" s="39"/>
      <c r="F49" s="39"/>
      <c r="G49" s="39"/>
      <c r="H49" s="39"/>
      <c r="I49" s="39"/>
      <c r="J49" s="39"/>
      <c r="K49" s="19">
        <v>8.0</v>
      </c>
      <c r="L49" s="35"/>
      <c r="M49" s="35"/>
      <c r="N49" s="35"/>
      <c r="O49" s="35"/>
      <c r="P49" s="35"/>
      <c r="Q49" s="35"/>
      <c r="R49" s="35"/>
      <c r="S49" s="35"/>
      <c r="T49" s="19" t="s">
        <v>233</v>
      </c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</row>
    <row r="50">
      <c r="A50" s="19" t="s">
        <v>128</v>
      </c>
      <c r="B50" s="19" t="s">
        <v>96</v>
      </c>
      <c r="C50" s="20">
        <v>0.18</v>
      </c>
      <c r="D50" s="20"/>
      <c r="E50" s="20"/>
      <c r="F50" s="20"/>
      <c r="K50" s="35">
        <f>4*4</f>
        <v>16</v>
      </c>
      <c r="L50" s="35">
        <f t="shared" ref="L50:L51" si="21">C50*K50</f>
        <v>2.88</v>
      </c>
      <c r="M50" s="35"/>
      <c r="N50" s="35"/>
      <c r="O50" s="35"/>
      <c r="P50" s="35">
        <f t="shared" ref="P50:P51" si="22">L50*1.2</f>
        <v>3.456</v>
      </c>
      <c r="Q50" s="35"/>
      <c r="R50" s="35"/>
      <c r="S50" s="35"/>
      <c r="T50" s="61" t="s">
        <v>208</v>
      </c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</row>
    <row r="51">
      <c r="A51" s="19" t="s">
        <v>209</v>
      </c>
      <c r="B51" s="19" t="s">
        <v>120</v>
      </c>
      <c r="C51" s="20">
        <v>0.25</v>
      </c>
      <c r="D51" s="20"/>
      <c r="E51" s="20"/>
      <c r="F51" s="20"/>
      <c r="G51" s="35"/>
      <c r="H51" s="35"/>
      <c r="I51" s="35"/>
      <c r="J51" s="35"/>
      <c r="K51" s="20">
        <v>16.0</v>
      </c>
      <c r="L51" s="35">
        <f t="shared" si="21"/>
        <v>4</v>
      </c>
      <c r="M51" s="35"/>
      <c r="N51" s="35"/>
      <c r="O51" s="35"/>
      <c r="P51" s="35">
        <f t="shared" si="22"/>
        <v>4.8</v>
      </c>
      <c r="Q51" s="35"/>
      <c r="R51" s="35"/>
      <c r="S51" s="35"/>
      <c r="T51" s="61" t="s">
        <v>210</v>
      </c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</row>
    <row r="52">
      <c r="A52" s="39"/>
      <c r="B52" s="39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52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</row>
    <row r="53">
      <c r="A53" s="39"/>
      <c r="B53" s="39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</row>
    <row r="54">
      <c r="A54" s="45" t="s">
        <v>145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>
        <f>sum(L55:L60)</f>
        <v>7.27</v>
      </c>
      <c r="M54" s="33"/>
      <c r="N54" s="33"/>
      <c r="O54" s="33"/>
      <c r="P54" s="33">
        <f>sum(P55:P60)</f>
        <v>8.724</v>
      </c>
      <c r="Q54" s="33"/>
      <c r="R54" s="33"/>
      <c r="S54" s="33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</row>
    <row r="55">
      <c r="A55" s="19" t="s">
        <v>211</v>
      </c>
      <c r="B55" s="19" t="s">
        <v>96</v>
      </c>
      <c r="C55" s="20">
        <v>7.27</v>
      </c>
      <c r="D55" s="20"/>
      <c r="E55" s="20"/>
      <c r="F55" s="20"/>
      <c r="G55" s="35"/>
      <c r="H55" s="35"/>
      <c r="I55" s="35"/>
      <c r="J55" s="35"/>
      <c r="K55" s="20">
        <v>1.0</v>
      </c>
      <c r="L55" s="35">
        <f>C55*K55</f>
        <v>7.27</v>
      </c>
      <c r="M55" s="35"/>
      <c r="N55" s="35"/>
      <c r="O55" s="35"/>
      <c r="P55" s="35">
        <f>L55*1.2</f>
        <v>8.724</v>
      </c>
      <c r="Q55" s="35"/>
      <c r="R55" s="35"/>
      <c r="S55" s="35"/>
      <c r="T55" s="61" t="s">
        <v>214</v>
      </c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</row>
    <row r="56">
      <c r="A56" s="39" t="s">
        <v>152</v>
      </c>
      <c r="B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66"/>
      <c r="U56" s="52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</row>
    <row r="61">
      <c r="A61" s="45" t="s">
        <v>30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3">
        <f>sum(L62:L64)</f>
        <v>39</v>
      </c>
      <c r="M61" s="33"/>
      <c r="N61" s="33"/>
      <c r="O61" s="33"/>
      <c r="P61" s="33">
        <f>sum(P62:P64)</f>
        <v>46.8</v>
      </c>
      <c r="Q61" s="33"/>
      <c r="R61" s="33"/>
      <c r="S61" s="33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</row>
    <row r="62">
      <c r="A62" s="39" t="s">
        <v>157</v>
      </c>
      <c r="B62" s="19" t="s">
        <v>100</v>
      </c>
      <c r="C62" s="20">
        <v>10.0</v>
      </c>
      <c r="D62" s="20"/>
      <c r="E62" s="20"/>
      <c r="F62" s="20"/>
      <c r="G62" s="35"/>
      <c r="H62" s="35"/>
      <c r="I62" s="35"/>
      <c r="J62" s="35"/>
      <c r="K62" s="20">
        <v>1.0</v>
      </c>
      <c r="L62" s="35">
        <f t="shared" ref="L62:L64" si="23">K62*C62</f>
        <v>10</v>
      </c>
      <c r="M62" s="35"/>
      <c r="N62" s="35"/>
      <c r="O62" s="35"/>
      <c r="P62" s="35">
        <f t="shared" ref="P62:P64" si="24">L62*1.2</f>
        <v>12</v>
      </c>
      <c r="Q62" s="35"/>
      <c r="R62" s="35"/>
      <c r="S62" s="35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</row>
    <row r="63">
      <c r="A63" s="39" t="s">
        <v>159</v>
      </c>
      <c r="B63" s="19" t="s">
        <v>2</v>
      </c>
      <c r="C63" s="20">
        <f>120/5</f>
        <v>24</v>
      </c>
      <c r="D63" s="20"/>
      <c r="E63" s="20"/>
      <c r="F63" s="20"/>
      <c r="G63" s="35"/>
      <c r="H63" s="35"/>
      <c r="I63" s="35"/>
      <c r="J63" s="35"/>
      <c r="K63" s="20">
        <v>1.0</v>
      </c>
      <c r="L63" s="35">
        <f t="shared" si="23"/>
        <v>24</v>
      </c>
      <c r="M63" s="35"/>
      <c r="N63" s="35"/>
      <c r="O63" s="35"/>
      <c r="P63" s="35">
        <f t="shared" si="24"/>
        <v>28.8</v>
      </c>
      <c r="Q63" s="35"/>
      <c r="R63" s="35"/>
      <c r="S63" s="35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</row>
    <row r="64">
      <c r="A64" s="19" t="s">
        <v>248</v>
      </c>
      <c r="B64" s="39"/>
      <c r="C64" s="19">
        <v>5.0</v>
      </c>
      <c r="D64" s="39"/>
      <c r="E64" s="39"/>
      <c r="F64" s="39"/>
      <c r="G64" s="39"/>
      <c r="H64" s="39"/>
      <c r="I64" s="39"/>
      <c r="J64" s="39"/>
      <c r="K64" s="20">
        <v>1.0</v>
      </c>
      <c r="L64" s="35">
        <f t="shared" si="23"/>
        <v>5</v>
      </c>
      <c r="M64" s="39"/>
      <c r="N64" s="39"/>
      <c r="O64" s="39"/>
      <c r="P64" s="35">
        <f t="shared" si="24"/>
        <v>6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</row>
    <row r="65">
      <c r="A65" s="45" t="s">
        <v>129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3">
        <f>sum(L66)</f>
        <v>15</v>
      </c>
      <c r="M65" s="33"/>
      <c r="N65" s="33"/>
      <c r="O65" s="33"/>
      <c r="P65" s="33">
        <f>sum(P66)</f>
        <v>18</v>
      </c>
      <c r="Q65" s="33"/>
      <c r="R65" s="33"/>
      <c r="S65" s="33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</row>
    <row r="66">
      <c r="A66" s="39" t="s">
        <v>134</v>
      </c>
      <c r="B66" s="39"/>
      <c r="C66" s="20">
        <v>15.0</v>
      </c>
      <c r="D66" s="20"/>
      <c r="E66" s="20"/>
      <c r="F66" s="20"/>
      <c r="G66" s="35"/>
      <c r="H66" s="35"/>
      <c r="I66" s="35"/>
      <c r="J66" s="35"/>
      <c r="K66" s="20">
        <v>1.0</v>
      </c>
      <c r="L66" s="35">
        <f>C66*K66</f>
        <v>15</v>
      </c>
      <c r="M66" s="35"/>
      <c r="N66" s="35"/>
      <c r="O66" s="35"/>
      <c r="P66" s="35">
        <f>L66*1.2</f>
        <v>18</v>
      </c>
      <c r="Q66" s="35"/>
      <c r="R66" s="35"/>
      <c r="S66" s="35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</row>
  </sheetData>
  <mergeCells count="4">
    <mergeCell ref="C2:F2"/>
    <mergeCell ref="G2:J2"/>
    <mergeCell ref="L2:O2"/>
    <mergeCell ref="P2:S2"/>
  </mergeCells>
  <hyperlinks>
    <hyperlink r:id="rId1" ref="T7"/>
    <hyperlink r:id="rId2" ref="T8"/>
    <hyperlink r:id="rId3" ref="T14"/>
    <hyperlink r:id="rId4" ref="T16"/>
    <hyperlink r:id="rId5" ref="T27"/>
    <hyperlink r:id="rId6" ref="T28"/>
    <hyperlink r:id="rId7" ref="T29"/>
    <hyperlink r:id="rId8" ref="T30"/>
    <hyperlink r:id="rId9" ref="T36"/>
    <hyperlink r:id="rId10" ref="T37"/>
    <hyperlink r:id="rId11" ref="T38"/>
    <hyperlink r:id="rId12" ref="T39"/>
    <hyperlink r:id="rId13" ref="T48"/>
    <hyperlink r:id="rId14" ref="T50"/>
    <hyperlink r:id="rId15" ref="T51"/>
    <hyperlink r:id="rId16" ref="T55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57" t="s">
        <v>179</v>
      </c>
      <c r="B1" s="57" t="s">
        <v>42</v>
      </c>
      <c r="C1" s="57" t="s">
        <v>181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45" t="s">
        <v>46</v>
      </c>
      <c r="B2" s="4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19" t="s">
        <v>184</v>
      </c>
      <c r="B3" s="60">
        <v>100.0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r="4">
      <c r="A4" s="19" t="s">
        <v>186</v>
      </c>
      <c r="B4" s="60">
        <v>100.0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>
      <c r="A5" s="19" t="s">
        <v>187</v>
      </c>
      <c r="B5" s="60">
        <v>4.0</v>
      </c>
      <c r="C5" s="39"/>
      <c r="D5" s="52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r="6">
      <c r="A6" s="19" t="s">
        <v>188</v>
      </c>
      <c r="B6" s="60">
        <v>8.0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>
      <c r="A7" s="45" t="s">
        <v>58</v>
      </c>
      <c r="B7" s="44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19" t="s">
        <v>175</v>
      </c>
      <c r="B8" s="60">
        <v>1.0</v>
      </c>
      <c r="C8" s="39" t="s">
        <v>10</v>
      </c>
      <c r="D8" s="52" t="s">
        <v>87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>
      <c r="A9" s="45" t="s">
        <v>64</v>
      </c>
      <c r="B9" s="44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 t="s">
        <v>24</v>
      </c>
      <c r="B10" s="60">
        <v>1.0</v>
      </c>
      <c r="C10" s="39" t="s">
        <v>26</v>
      </c>
      <c r="D10" s="52" t="s">
        <v>33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>
      <c r="A11" s="45" t="s">
        <v>102</v>
      </c>
      <c r="B11" s="44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 t="s">
        <v>107</v>
      </c>
      <c r="B12" s="60">
        <v>1.0</v>
      </c>
      <c r="C12" s="19" t="s">
        <v>96</v>
      </c>
      <c r="D12" s="61" t="s">
        <v>191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>
      <c r="A13" s="39" t="s">
        <v>116</v>
      </c>
      <c r="B13" s="60">
        <v>2.0</v>
      </c>
      <c r="C13" s="19" t="s">
        <v>96</v>
      </c>
      <c r="D13" s="63" t="s">
        <v>197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>
      <c r="A14" s="19" t="s">
        <v>199</v>
      </c>
      <c r="B14" s="60">
        <v>1.0</v>
      </c>
      <c r="C14" s="19" t="s">
        <v>96</v>
      </c>
      <c r="D14" s="63" t="s">
        <v>200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>
      <c r="A15" s="19" t="s">
        <v>201</v>
      </c>
      <c r="B15" s="60">
        <v>5.0</v>
      </c>
      <c r="C15" s="19" t="s">
        <v>96</v>
      </c>
      <c r="D15" s="63" t="s">
        <v>203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>
      <c r="A16" s="45" t="s">
        <v>117</v>
      </c>
      <c r="B16" s="44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19" t="s">
        <v>204</v>
      </c>
      <c r="B17" s="60">
        <v>4.0</v>
      </c>
      <c r="C17" s="19" t="s">
        <v>96</v>
      </c>
      <c r="D17" s="63" t="s">
        <v>205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>
      <c r="A18" s="19" t="s">
        <v>128</v>
      </c>
      <c r="B18" s="60">
        <v>16.0</v>
      </c>
      <c r="C18" s="19" t="s">
        <v>96</v>
      </c>
      <c r="D18" s="61" t="s">
        <v>208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>
      <c r="A19" s="19" t="s">
        <v>209</v>
      </c>
      <c r="B19" s="60">
        <v>16.0</v>
      </c>
      <c r="C19" s="19" t="s">
        <v>120</v>
      </c>
      <c r="D19" s="61" t="s">
        <v>210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>
      <c r="A20" s="45" t="s">
        <v>145</v>
      </c>
      <c r="B20" s="4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19" t="s">
        <v>211</v>
      </c>
      <c r="B21" s="60">
        <v>1.0</v>
      </c>
      <c r="C21" s="19" t="s">
        <v>96</v>
      </c>
      <c r="D21" s="61" t="s">
        <v>214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>
      <c r="A22" s="39" t="s">
        <v>152</v>
      </c>
      <c r="B22" s="65"/>
      <c r="C22" s="39"/>
      <c r="D22" s="66"/>
      <c r="E22" s="5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>
      <c r="B23" s="67"/>
    </row>
    <row r="24">
      <c r="B24" s="67"/>
    </row>
    <row r="25">
      <c r="B25" s="67"/>
    </row>
    <row r="26">
      <c r="B26" s="67"/>
    </row>
    <row r="27">
      <c r="B27" s="67"/>
    </row>
    <row r="28">
      <c r="B28" s="67"/>
    </row>
    <row r="29">
      <c r="B29" s="67"/>
    </row>
    <row r="30">
      <c r="B30" s="67"/>
    </row>
    <row r="31">
      <c r="B31" s="67"/>
    </row>
    <row r="32">
      <c r="B32" s="67"/>
    </row>
    <row r="33">
      <c r="B33" s="67"/>
    </row>
    <row r="34">
      <c r="B34" s="67"/>
    </row>
    <row r="35">
      <c r="B35" s="67"/>
    </row>
    <row r="36">
      <c r="B36" s="67"/>
    </row>
    <row r="37">
      <c r="B37" s="67"/>
    </row>
    <row r="38">
      <c r="B38" s="67"/>
    </row>
    <row r="39">
      <c r="B39" s="67"/>
    </row>
    <row r="40">
      <c r="B40" s="67"/>
    </row>
    <row r="41">
      <c r="B41" s="67"/>
    </row>
    <row r="42">
      <c r="B42" s="67"/>
    </row>
    <row r="43">
      <c r="B43" s="67"/>
    </row>
    <row r="44">
      <c r="B44" s="67"/>
    </row>
    <row r="45">
      <c r="B45" s="67"/>
    </row>
    <row r="46">
      <c r="B46" s="67"/>
    </row>
    <row r="47">
      <c r="B47" s="67"/>
    </row>
    <row r="48">
      <c r="B48" s="67"/>
    </row>
    <row r="49">
      <c r="B49" s="67"/>
    </row>
    <row r="50">
      <c r="B50" s="67"/>
    </row>
    <row r="51">
      <c r="B51" s="67"/>
    </row>
    <row r="52">
      <c r="B52" s="67"/>
    </row>
    <row r="53">
      <c r="B53" s="67"/>
    </row>
    <row r="54">
      <c r="B54" s="67"/>
    </row>
    <row r="55">
      <c r="B55" s="67"/>
    </row>
    <row r="56">
      <c r="B56" s="67"/>
    </row>
    <row r="57">
      <c r="B57" s="67"/>
    </row>
    <row r="58">
      <c r="B58" s="67"/>
    </row>
    <row r="59">
      <c r="B59" s="67"/>
    </row>
    <row r="60">
      <c r="B60" s="67"/>
    </row>
    <row r="61">
      <c r="B61" s="67"/>
    </row>
    <row r="62">
      <c r="B62" s="67"/>
    </row>
    <row r="63">
      <c r="B63" s="67"/>
    </row>
    <row r="64">
      <c r="B64" s="67"/>
    </row>
    <row r="65">
      <c r="B65" s="67"/>
    </row>
    <row r="66">
      <c r="B66" s="67"/>
    </row>
    <row r="67">
      <c r="B67" s="67"/>
    </row>
    <row r="68">
      <c r="B68" s="67"/>
    </row>
    <row r="69">
      <c r="B69" s="67"/>
    </row>
    <row r="70">
      <c r="B70" s="67"/>
    </row>
    <row r="71">
      <c r="B71" s="67"/>
    </row>
    <row r="72">
      <c r="B72" s="67"/>
    </row>
    <row r="73">
      <c r="B73" s="67"/>
    </row>
    <row r="74">
      <c r="B74" s="67"/>
    </row>
    <row r="75">
      <c r="B75" s="67"/>
    </row>
    <row r="76">
      <c r="B76" s="67"/>
    </row>
    <row r="77">
      <c r="B77" s="67"/>
    </row>
    <row r="78">
      <c r="B78" s="67"/>
    </row>
    <row r="79">
      <c r="B79" s="67"/>
    </row>
    <row r="80">
      <c r="B80" s="67"/>
    </row>
    <row r="81">
      <c r="B81" s="67"/>
    </row>
    <row r="82">
      <c r="B82" s="67"/>
    </row>
    <row r="83">
      <c r="B83" s="67"/>
    </row>
    <row r="84">
      <c r="B84" s="67"/>
    </row>
    <row r="85">
      <c r="B85" s="67"/>
    </row>
    <row r="86">
      <c r="B86" s="67"/>
    </row>
    <row r="87">
      <c r="B87" s="67"/>
    </row>
    <row r="88">
      <c r="B88" s="67"/>
    </row>
    <row r="89">
      <c r="B89" s="67"/>
    </row>
    <row r="90">
      <c r="B90" s="67"/>
    </row>
    <row r="91">
      <c r="B91" s="67"/>
    </row>
    <row r="92">
      <c r="B92" s="67"/>
    </row>
    <row r="93">
      <c r="B93" s="67"/>
    </row>
    <row r="94">
      <c r="B94" s="67"/>
    </row>
    <row r="95">
      <c r="B95" s="67"/>
    </row>
    <row r="96">
      <c r="B96" s="67"/>
    </row>
    <row r="97">
      <c r="B97" s="67"/>
    </row>
    <row r="98">
      <c r="B98" s="67"/>
    </row>
    <row r="99">
      <c r="B99" s="67"/>
    </row>
    <row r="100">
      <c r="B100" s="67"/>
    </row>
    <row r="101">
      <c r="B101" s="67"/>
    </row>
    <row r="102">
      <c r="B102" s="67"/>
    </row>
    <row r="103">
      <c r="B103" s="67"/>
    </row>
    <row r="104">
      <c r="B104" s="67"/>
    </row>
    <row r="105">
      <c r="B105" s="67"/>
    </row>
    <row r="106">
      <c r="B106" s="67"/>
    </row>
    <row r="107">
      <c r="B107" s="67"/>
    </row>
    <row r="108">
      <c r="B108" s="67"/>
    </row>
    <row r="109">
      <c r="B109" s="67"/>
    </row>
    <row r="110">
      <c r="B110" s="67"/>
    </row>
    <row r="111">
      <c r="B111" s="67"/>
    </row>
    <row r="112">
      <c r="B112" s="67"/>
    </row>
    <row r="113">
      <c r="B113" s="67"/>
    </row>
    <row r="114">
      <c r="B114" s="67"/>
    </row>
    <row r="115">
      <c r="B115" s="67"/>
    </row>
    <row r="116">
      <c r="B116" s="67"/>
    </row>
    <row r="117">
      <c r="B117" s="67"/>
    </row>
    <row r="118">
      <c r="B118" s="67"/>
    </row>
    <row r="119">
      <c r="B119" s="67"/>
    </row>
    <row r="120">
      <c r="B120" s="67"/>
    </row>
    <row r="121">
      <c r="B121" s="67"/>
    </row>
    <row r="122">
      <c r="B122" s="67"/>
    </row>
    <row r="123">
      <c r="B123" s="67"/>
    </row>
    <row r="124">
      <c r="B124" s="67"/>
    </row>
    <row r="125">
      <c r="B125" s="67"/>
    </row>
    <row r="126">
      <c r="B126" s="67"/>
    </row>
    <row r="127">
      <c r="B127" s="67"/>
    </row>
    <row r="128">
      <c r="B128" s="67"/>
    </row>
    <row r="129">
      <c r="B129" s="67"/>
    </row>
    <row r="130">
      <c r="B130" s="67"/>
    </row>
    <row r="131">
      <c r="B131" s="67"/>
    </row>
    <row r="132">
      <c r="B132" s="67"/>
    </row>
    <row r="133">
      <c r="B133" s="67"/>
    </row>
    <row r="134">
      <c r="B134" s="67"/>
    </row>
    <row r="135">
      <c r="B135" s="67"/>
    </row>
    <row r="136">
      <c r="B136" s="67"/>
    </row>
    <row r="137">
      <c r="B137" s="67"/>
    </row>
    <row r="138">
      <c r="B138" s="67"/>
    </row>
    <row r="139">
      <c r="B139" s="67"/>
    </row>
    <row r="140">
      <c r="B140" s="67"/>
    </row>
    <row r="141">
      <c r="B141" s="67"/>
    </row>
    <row r="142">
      <c r="B142" s="67"/>
    </row>
    <row r="143">
      <c r="B143" s="67"/>
    </row>
    <row r="144">
      <c r="B144" s="67"/>
    </row>
    <row r="145">
      <c r="B145" s="67"/>
    </row>
    <row r="146">
      <c r="B146" s="67"/>
    </row>
    <row r="147">
      <c r="B147" s="67"/>
    </row>
    <row r="148">
      <c r="B148" s="67"/>
    </row>
    <row r="149">
      <c r="B149" s="67"/>
    </row>
    <row r="150">
      <c r="B150" s="67"/>
    </row>
    <row r="151">
      <c r="B151" s="67"/>
    </row>
    <row r="152">
      <c r="B152" s="67"/>
    </row>
    <row r="153">
      <c r="B153" s="67"/>
    </row>
    <row r="154">
      <c r="B154" s="67"/>
    </row>
    <row r="155">
      <c r="B155" s="67"/>
    </row>
    <row r="156">
      <c r="B156" s="67"/>
    </row>
    <row r="157">
      <c r="B157" s="67"/>
    </row>
    <row r="158">
      <c r="B158" s="67"/>
    </row>
    <row r="159">
      <c r="B159" s="67"/>
    </row>
    <row r="160">
      <c r="B160" s="67"/>
    </row>
    <row r="161">
      <c r="B161" s="67"/>
    </row>
    <row r="162">
      <c r="B162" s="67"/>
    </row>
    <row r="163">
      <c r="B163" s="67"/>
    </row>
    <row r="164">
      <c r="B164" s="67"/>
    </row>
    <row r="165">
      <c r="B165" s="67"/>
    </row>
    <row r="166">
      <c r="B166" s="67"/>
    </row>
    <row r="167">
      <c r="B167" s="67"/>
    </row>
    <row r="168">
      <c r="B168" s="67"/>
    </row>
    <row r="169">
      <c r="B169" s="67"/>
    </row>
    <row r="170">
      <c r="B170" s="67"/>
    </row>
    <row r="171">
      <c r="B171" s="67"/>
    </row>
    <row r="172">
      <c r="B172" s="67"/>
    </row>
    <row r="173">
      <c r="B173" s="67"/>
    </row>
    <row r="174">
      <c r="B174" s="67"/>
    </row>
    <row r="175">
      <c r="B175" s="67"/>
    </row>
    <row r="176">
      <c r="B176" s="67"/>
    </row>
    <row r="177">
      <c r="B177" s="67"/>
    </row>
    <row r="178">
      <c r="B178" s="67"/>
    </row>
    <row r="179">
      <c r="B179" s="67"/>
    </row>
    <row r="180">
      <c r="B180" s="67"/>
    </row>
    <row r="181">
      <c r="B181" s="67"/>
    </row>
    <row r="182">
      <c r="B182" s="67"/>
    </row>
    <row r="183">
      <c r="B183" s="67"/>
    </row>
    <row r="184">
      <c r="B184" s="67"/>
    </row>
    <row r="185">
      <c r="B185" s="67"/>
    </row>
    <row r="186">
      <c r="B186" s="67"/>
    </row>
    <row r="187">
      <c r="B187" s="67"/>
    </row>
    <row r="188">
      <c r="B188" s="67"/>
    </row>
    <row r="189">
      <c r="B189" s="67"/>
    </row>
    <row r="190">
      <c r="B190" s="67"/>
    </row>
    <row r="191">
      <c r="B191" s="67"/>
    </row>
    <row r="192">
      <c r="B192" s="67"/>
    </row>
    <row r="193">
      <c r="B193" s="67"/>
    </row>
    <row r="194">
      <c r="B194" s="67"/>
    </row>
    <row r="195">
      <c r="B195" s="67"/>
    </row>
    <row r="196">
      <c r="B196" s="67"/>
    </row>
    <row r="197">
      <c r="B197" s="67"/>
    </row>
    <row r="198">
      <c r="B198" s="67"/>
    </row>
    <row r="199">
      <c r="B199" s="67"/>
    </row>
    <row r="200">
      <c r="B200" s="67"/>
    </row>
    <row r="201">
      <c r="B201" s="67"/>
    </row>
    <row r="202">
      <c r="B202" s="67"/>
    </row>
    <row r="203">
      <c r="B203" s="67"/>
    </row>
    <row r="204">
      <c r="B204" s="67"/>
    </row>
    <row r="205">
      <c r="B205" s="67"/>
    </row>
    <row r="206">
      <c r="B206" s="67"/>
    </row>
    <row r="207">
      <c r="B207" s="67"/>
    </row>
    <row r="208">
      <c r="B208" s="67"/>
    </row>
    <row r="209">
      <c r="B209" s="67"/>
    </row>
    <row r="210">
      <c r="B210" s="67"/>
    </row>
    <row r="211">
      <c r="B211" s="67"/>
    </row>
    <row r="212">
      <c r="B212" s="67"/>
    </row>
    <row r="213">
      <c r="B213" s="67"/>
    </row>
    <row r="214">
      <c r="B214" s="67"/>
    </row>
    <row r="215">
      <c r="B215" s="67"/>
    </row>
    <row r="216">
      <c r="B216" s="67"/>
    </row>
    <row r="217">
      <c r="B217" s="67"/>
    </row>
    <row r="218">
      <c r="B218" s="67"/>
    </row>
    <row r="219">
      <c r="B219" s="67"/>
    </row>
    <row r="220">
      <c r="B220" s="67"/>
    </row>
    <row r="221">
      <c r="B221" s="67"/>
    </row>
    <row r="222">
      <c r="B222" s="67"/>
    </row>
    <row r="223">
      <c r="B223" s="67"/>
    </row>
    <row r="224">
      <c r="B224" s="67"/>
    </row>
    <row r="225">
      <c r="B225" s="67"/>
    </row>
    <row r="226">
      <c r="B226" s="67"/>
    </row>
    <row r="227">
      <c r="B227" s="67"/>
    </row>
    <row r="228">
      <c r="B228" s="67"/>
    </row>
    <row r="229">
      <c r="B229" s="67"/>
    </row>
    <row r="230">
      <c r="B230" s="67"/>
    </row>
    <row r="231">
      <c r="B231" s="67"/>
    </row>
    <row r="232">
      <c r="B232" s="67"/>
    </row>
    <row r="233">
      <c r="B233" s="67"/>
    </row>
    <row r="234">
      <c r="B234" s="67"/>
    </row>
    <row r="235">
      <c r="B235" s="67"/>
    </row>
    <row r="236">
      <c r="B236" s="67"/>
    </row>
    <row r="237">
      <c r="B237" s="67"/>
    </row>
    <row r="238">
      <c r="B238" s="67"/>
    </row>
    <row r="239">
      <c r="B239" s="67"/>
    </row>
    <row r="240">
      <c r="B240" s="67"/>
    </row>
    <row r="241">
      <c r="B241" s="67"/>
    </row>
    <row r="242">
      <c r="B242" s="67"/>
    </row>
    <row r="243">
      <c r="B243" s="67"/>
    </row>
    <row r="244">
      <c r="B244" s="67"/>
    </row>
    <row r="245">
      <c r="B245" s="67"/>
    </row>
    <row r="246">
      <c r="B246" s="67"/>
    </row>
    <row r="247">
      <c r="B247" s="67"/>
    </row>
    <row r="248">
      <c r="B248" s="67"/>
    </row>
    <row r="249">
      <c r="B249" s="67"/>
    </row>
    <row r="250">
      <c r="B250" s="67"/>
    </row>
    <row r="251">
      <c r="B251" s="67"/>
    </row>
    <row r="252">
      <c r="B252" s="67"/>
    </row>
    <row r="253">
      <c r="B253" s="67"/>
    </row>
    <row r="254">
      <c r="B254" s="67"/>
    </row>
    <row r="255">
      <c r="B255" s="67"/>
    </row>
    <row r="256">
      <c r="B256" s="67"/>
    </row>
    <row r="257">
      <c r="B257" s="67"/>
    </row>
    <row r="258">
      <c r="B258" s="67"/>
    </row>
    <row r="259">
      <c r="B259" s="67"/>
    </row>
    <row r="260">
      <c r="B260" s="67"/>
    </row>
    <row r="261">
      <c r="B261" s="67"/>
    </row>
    <row r="262">
      <c r="B262" s="67"/>
    </row>
    <row r="263">
      <c r="B263" s="67"/>
    </row>
    <row r="264">
      <c r="B264" s="67"/>
    </row>
    <row r="265">
      <c r="B265" s="67"/>
    </row>
    <row r="266">
      <c r="B266" s="67"/>
    </row>
    <row r="267">
      <c r="B267" s="67"/>
    </row>
    <row r="268">
      <c r="B268" s="67"/>
    </row>
    <row r="269">
      <c r="B269" s="67"/>
    </row>
    <row r="270">
      <c r="B270" s="67"/>
    </row>
    <row r="271">
      <c r="B271" s="67"/>
    </row>
    <row r="272">
      <c r="B272" s="67"/>
    </row>
    <row r="273">
      <c r="B273" s="67"/>
    </row>
    <row r="274">
      <c r="B274" s="67"/>
    </row>
    <row r="275">
      <c r="B275" s="67"/>
    </row>
    <row r="276">
      <c r="B276" s="67"/>
    </row>
    <row r="277">
      <c r="B277" s="67"/>
    </row>
    <row r="278">
      <c r="B278" s="67"/>
    </row>
    <row r="279">
      <c r="B279" s="67"/>
    </row>
    <row r="280">
      <c r="B280" s="67"/>
    </row>
    <row r="281">
      <c r="B281" s="67"/>
    </row>
    <row r="282">
      <c r="B282" s="67"/>
    </row>
    <row r="283">
      <c r="B283" s="67"/>
    </row>
    <row r="284">
      <c r="B284" s="67"/>
    </row>
    <row r="285">
      <c r="B285" s="67"/>
    </row>
    <row r="286">
      <c r="B286" s="67"/>
    </row>
    <row r="287">
      <c r="B287" s="67"/>
    </row>
    <row r="288">
      <c r="B288" s="67"/>
    </row>
    <row r="289">
      <c r="B289" s="67"/>
    </row>
    <row r="290">
      <c r="B290" s="67"/>
    </row>
    <row r="291">
      <c r="B291" s="67"/>
    </row>
    <row r="292">
      <c r="B292" s="67"/>
    </row>
    <row r="293">
      <c r="B293" s="67"/>
    </row>
    <row r="294">
      <c r="B294" s="67"/>
    </row>
    <row r="295">
      <c r="B295" s="67"/>
    </row>
    <row r="296">
      <c r="B296" s="67"/>
    </row>
    <row r="297">
      <c r="B297" s="67"/>
    </row>
    <row r="298">
      <c r="B298" s="67"/>
    </row>
    <row r="299">
      <c r="B299" s="67"/>
    </row>
    <row r="300">
      <c r="B300" s="67"/>
    </row>
    <row r="301">
      <c r="B301" s="67"/>
    </row>
    <row r="302">
      <c r="B302" s="67"/>
    </row>
    <row r="303">
      <c r="B303" s="67"/>
    </row>
    <row r="304">
      <c r="B304" s="67"/>
    </row>
    <row r="305">
      <c r="B305" s="67"/>
    </row>
    <row r="306">
      <c r="B306" s="67"/>
    </row>
    <row r="307">
      <c r="B307" s="67"/>
    </row>
    <row r="308">
      <c r="B308" s="67"/>
    </row>
    <row r="309">
      <c r="B309" s="67"/>
    </row>
    <row r="310">
      <c r="B310" s="67"/>
    </row>
    <row r="311">
      <c r="B311" s="67"/>
    </row>
    <row r="312">
      <c r="B312" s="67"/>
    </row>
    <row r="313">
      <c r="B313" s="67"/>
    </row>
    <row r="314">
      <c r="B314" s="67"/>
    </row>
    <row r="315">
      <c r="B315" s="67"/>
    </row>
    <row r="316">
      <c r="B316" s="67"/>
    </row>
    <row r="317">
      <c r="B317" s="67"/>
    </row>
    <row r="318">
      <c r="B318" s="67"/>
    </row>
    <row r="319">
      <c r="B319" s="67"/>
    </row>
    <row r="320">
      <c r="B320" s="67"/>
    </row>
    <row r="321">
      <c r="B321" s="67"/>
    </row>
    <row r="322">
      <c r="B322" s="67"/>
    </row>
    <row r="323">
      <c r="B323" s="67"/>
    </row>
    <row r="324">
      <c r="B324" s="67"/>
    </row>
    <row r="325">
      <c r="B325" s="67"/>
    </row>
    <row r="326">
      <c r="B326" s="67"/>
    </row>
    <row r="327">
      <c r="B327" s="67"/>
    </row>
    <row r="328">
      <c r="B328" s="67"/>
    </row>
    <row r="329">
      <c r="B329" s="67"/>
    </row>
    <row r="330">
      <c r="B330" s="67"/>
    </row>
    <row r="331">
      <c r="B331" s="67"/>
    </row>
    <row r="332">
      <c r="B332" s="67"/>
    </row>
    <row r="333">
      <c r="B333" s="67"/>
    </row>
    <row r="334">
      <c r="B334" s="67"/>
    </row>
    <row r="335">
      <c r="B335" s="67"/>
    </row>
    <row r="336">
      <c r="B336" s="67"/>
    </row>
    <row r="337">
      <c r="B337" s="67"/>
    </row>
    <row r="338">
      <c r="B338" s="67"/>
    </row>
    <row r="339">
      <c r="B339" s="67"/>
    </row>
    <row r="340">
      <c r="B340" s="67"/>
    </row>
    <row r="341">
      <c r="B341" s="67"/>
    </row>
    <row r="342">
      <c r="B342" s="67"/>
    </row>
    <row r="343">
      <c r="B343" s="67"/>
    </row>
    <row r="344">
      <c r="B344" s="67"/>
    </row>
    <row r="345">
      <c r="B345" s="67"/>
    </row>
    <row r="346">
      <c r="B346" s="67"/>
    </row>
    <row r="347">
      <c r="B347" s="67"/>
    </row>
    <row r="348">
      <c r="B348" s="67"/>
    </row>
    <row r="349">
      <c r="B349" s="67"/>
    </row>
    <row r="350">
      <c r="B350" s="67"/>
    </row>
    <row r="351">
      <c r="B351" s="67"/>
    </row>
    <row r="352">
      <c r="B352" s="67"/>
    </row>
    <row r="353">
      <c r="B353" s="67"/>
    </row>
    <row r="354">
      <c r="B354" s="67"/>
    </row>
    <row r="355">
      <c r="B355" s="67"/>
    </row>
    <row r="356">
      <c r="B356" s="67"/>
    </row>
    <row r="357">
      <c r="B357" s="67"/>
    </row>
    <row r="358">
      <c r="B358" s="67"/>
    </row>
    <row r="359">
      <c r="B359" s="67"/>
    </row>
    <row r="360">
      <c r="B360" s="67"/>
    </row>
    <row r="361">
      <c r="B361" s="67"/>
    </row>
    <row r="362">
      <c r="B362" s="67"/>
    </row>
    <row r="363">
      <c r="B363" s="67"/>
    </row>
    <row r="364">
      <c r="B364" s="67"/>
    </row>
    <row r="365">
      <c r="B365" s="67"/>
    </row>
    <row r="366">
      <c r="B366" s="67"/>
    </row>
    <row r="367">
      <c r="B367" s="67"/>
    </row>
    <row r="368">
      <c r="B368" s="67"/>
    </row>
    <row r="369">
      <c r="B369" s="67"/>
    </row>
    <row r="370">
      <c r="B370" s="67"/>
    </row>
    <row r="371">
      <c r="B371" s="67"/>
    </row>
    <row r="372">
      <c r="B372" s="67"/>
    </row>
    <row r="373">
      <c r="B373" s="67"/>
    </row>
    <row r="374">
      <c r="B374" s="67"/>
    </row>
    <row r="375">
      <c r="B375" s="67"/>
    </row>
    <row r="376">
      <c r="B376" s="67"/>
    </row>
    <row r="377">
      <c r="B377" s="67"/>
    </row>
    <row r="378">
      <c r="B378" s="67"/>
    </row>
    <row r="379">
      <c r="B379" s="67"/>
    </row>
    <row r="380">
      <c r="B380" s="67"/>
    </row>
    <row r="381">
      <c r="B381" s="67"/>
    </row>
    <row r="382">
      <c r="B382" s="67"/>
    </row>
    <row r="383">
      <c r="B383" s="67"/>
    </row>
    <row r="384">
      <c r="B384" s="67"/>
    </row>
    <row r="385">
      <c r="B385" s="67"/>
    </row>
    <row r="386">
      <c r="B386" s="67"/>
    </row>
    <row r="387">
      <c r="B387" s="67"/>
    </row>
    <row r="388">
      <c r="B388" s="67"/>
    </row>
    <row r="389">
      <c r="B389" s="67"/>
    </row>
    <row r="390">
      <c r="B390" s="67"/>
    </row>
    <row r="391">
      <c r="B391" s="67"/>
    </row>
    <row r="392">
      <c r="B392" s="67"/>
    </row>
    <row r="393">
      <c r="B393" s="67"/>
    </row>
    <row r="394">
      <c r="B394" s="67"/>
    </row>
    <row r="395">
      <c r="B395" s="67"/>
    </row>
    <row r="396">
      <c r="B396" s="67"/>
    </row>
    <row r="397">
      <c r="B397" s="67"/>
    </row>
    <row r="398">
      <c r="B398" s="67"/>
    </row>
    <row r="399">
      <c r="B399" s="67"/>
    </row>
    <row r="400">
      <c r="B400" s="67"/>
    </row>
    <row r="401">
      <c r="B401" s="67"/>
    </row>
    <row r="402">
      <c r="B402" s="67"/>
    </row>
    <row r="403">
      <c r="B403" s="67"/>
    </row>
    <row r="404">
      <c r="B404" s="67"/>
    </row>
    <row r="405">
      <c r="B405" s="67"/>
    </row>
    <row r="406">
      <c r="B406" s="67"/>
    </row>
    <row r="407">
      <c r="B407" s="67"/>
    </row>
    <row r="408">
      <c r="B408" s="67"/>
    </row>
    <row r="409">
      <c r="B409" s="67"/>
    </row>
    <row r="410">
      <c r="B410" s="67"/>
    </row>
    <row r="411">
      <c r="B411" s="67"/>
    </row>
    <row r="412">
      <c r="B412" s="67"/>
    </row>
    <row r="413">
      <c r="B413" s="67"/>
    </row>
    <row r="414">
      <c r="B414" s="67"/>
    </row>
    <row r="415">
      <c r="B415" s="67"/>
    </row>
    <row r="416">
      <c r="B416" s="67"/>
    </row>
    <row r="417">
      <c r="B417" s="67"/>
    </row>
    <row r="418">
      <c r="B418" s="67"/>
    </row>
    <row r="419">
      <c r="B419" s="67"/>
    </row>
    <row r="420">
      <c r="B420" s="67"/>
    </row>
    <row r="421">
      <c r="B421" s="67"/>
    </row>
    <row r="422">
      <c r="B422" s="67"/>
    </row>
    <row r="423">
      <c r="B423" s="67"/>
    </row>
    <row r="424">
      <c r="B424" s="67"/>
    </row>
    <row r="425">
      <c r="B425" s="67"/>
    </row>
    <row r="426">
      <c r="B426" s="67"/>
    </row>
    <row r="427">
      <c r="B427" s="67"/>
    </row>
    <row r="428">
      <c r="B428" s="67"/>
    </row>
    <row r="429">
      <c r="B429" s="67"/>
    </row>
    <row r="430">
      <c r="B430" s="67"/>
    </row>
    <row r="431">
      <c r="B431" s="67"/>
    </row>
    <row r="432">
      <c r="B432" s="67"/>
    </row>
    <row r="433">
      <c r="B433" s="67"/>
    </row>
    <row r="434">
      <c r="B434" s="67"/>
    </row>
    <row r="435">
      <c r="B435" s="67"/>
    </row>
    <row r="436">
      <c r="B436" s="67"/>
    </row>
    <row r="437">
      <c r="B437" s="67"/>
    </row>
    <row r="438">
      <c r="B438" s="67"/>
    </row>
    <row r="439">
      <c r="B439" s="67"/>
    </row>
    <row r="440">
      <c r="B440" s="67"/>
    </row>
    <row r="441">
      <c r="B441" s="67"/>
    </row>
    <row r="442">
      <c r="B442" s="67"/>
    </row>
    <row r="443">
      <c r="B443" s="67"/>
    </row>
    <row r="444">
      <c r="B444" s="67"/>
    </row>
    <row r="445">
      <c r="B445" s="67"/>
    </row>
    <row r="446">
      <c r="B446" s="67"/>
    </row>
    <row r="447">
      <c r="B447" s="67"/>
    </row>
    <row r="448">
      <c r="B448" s="67"/>
    </row>
    <row r="449">
      <c r="B449" s="67"/>
    </row>
    <row r="450">
      <c r="B450" s="67"/>
    </row>
    <row r="451">
      <c r="B451" s="67"/>
    </row>
    <row r="452">
      <c r="B452" s="67"/>
    </row>
    <row r="453">
      <c r="B453" s="67"/>
    </row>
    <row r="454">
      <c r="B454" s="67"/>
    </row>
    <row r="455">
      <c r="B455" s="67"/>
    </row>
    <row r="456">
      <c r="B456" s="67"/>
    </row>
    <row r="457">
      <c r="B457" s="67"/>
    </row>
    <row r="458">
      <c r="B458" s="67"/>
    </row>
    <row r="459">
      <c r="B459" s="67"/>
    </row>
    <row r="460">
      <c r="B460" s="67"/>
    </row>
    <row r="461">
      <c r="B461" s="67"/>
    </row>
    <row r="462">
      <c r="B462" s="67"/>
    </row>
    <row r="463">
      <c r="B463" s="67"/>
    </row>
    <row r="464">
      <c r="B464" s="67"/>
    </row>
    <row r="465">
      <c r="B465" s="67"/>
    </row>
    <row r="466">
      <c r="B466" s="67"/>
    </row>
    <row r="467">
      <c r="B467" s="67"/>
    </row>
    <row r="468">
      <c r="B468" s="67"/>
    </row>
    <row r="469">
      <c r="B469" s="67"/>
    </row>
    <row r="470">
      <c r="B470" s="67"/>
    </row>
    <row r="471">
      <c r="B471" s="67"/>
    </row>
    <row r="472">
      <c r="B472" s="67"/>
    </row>
    <row r="473">
      <c r="B473" s="67"/>
    </row>
    <row r="474">
      <c r="B474" s="67"/>
    </row>
    <row r="475">
      <c r="B475" s="67"/>
    </row>
    <row r="476">
      <c r="B476" s="67"/>
    </row>
    <row r="477">
      <c r="B477" s="67"/>
    </row>
    <row r="478">
      <c r="B478" s="67"/>
    </row>
    <row r="479">
      <c r="B479" s="67"/>
    </row>
    <row r="480">
      <c r="B480" s="67"/>
    </row>
    <row r="481">
      <c r="B481" s="67"/>
    </row>
    <row r="482">
      <c r="B482" s="67"/>
    </row>
    <row r="483">
      <c r="B483" s="67"/>
    </row>
    <row r="484">
      <c r="B484" s="67"/>
    </row>
    <row r="485">
      <c r="B485" s="67"/>
    </row>
    <row r="486">
      <c r="B486" s="67"/>
    </row>
    <row r="487">
      <c r="B487" s="67"/>
    </row>
    <row r="488">
      <c r="B488" s="67"/>
    </row>
    <row r="489">
      <c r="B489" s="67"/>
    </row>
    <row r="490">
      <c r="B490" s="67"/>
    </row>
    <row r="491">
      <c r="B491" s="67"/>
    </row>
    <row r="492">
      <c r="B492" s="67"/>
    </row>
    <row r="493">
      <c r="B493" s="67"/>
    </row>
    <row r="494">
      <c r="B494" s="67"/>
    </row>
    <row r="495">
      <c r="B495" s="67"/>
    </row>
    <row r="496">
      <c r="B496" s="67"/>
    </row>
    <row r="497">
      <c r="B497" s="67"/>
    </row>
    <row r="498">
      <c r="B498" s="67"/>
    </row>
    <row r="499">
      <c r="B499" s="67"/>
    </row>
    <row r="500">
      <c r="B500" s="67"/>
    </row>
    <row r="501">
      <c r="B501" s="67"/>
    </row>
    <row r="502">
      <c r="B502" s="67"/>
    </row>
    <row r="503">
      <c r="B503" s="67"/>
    </row>
    <row r="504">
      <c r="B504" s="67"/>
    </row>
    <row r="505">
      <c r="B505" s="67"/>
    </row>
    <row r="506">
      <c r="B506" s="67"/>
    </row>
    <row r="507">
      <c r="B507" s="67"/>
    </row>
    <row r="508">
      <c r="B508" s="67"/>
    </row>
    <row r="509">
      <c r="B509" s="67"/>
    </row>
    <row r="510">
      <c r="B510" s="67"/>
    </row>
    <row r="511">
      <c r="B511" s="67"/>
    </row>
    <row r="512">
      <c r="B512" s="67"/>
    </row>
    <row r="513">
      <c r="B513" s="67"/>
    </row>
    <row r="514">
      <c r="B514" s="67"/>
    </row>
    <row r="515">
      <c r="B515" s="67"/>
    </row>
    <row r="516">
      <c r="B516" s="67"/>
    </row>
    <row r="517">
      <c r="B517" s="67"/>
    </row>
    <row r="518">
      <c r="B518" s="67"/>
    </row>
    <row r="519">
      <c r="B519" s="67"/>
    </row>
    <row r="520">
      <c r="B520" s="67"/>
    </row>
    <row r="521">
      <c r="B521" s="67"/>
    </row>
    <row r="522">
      <c r="B522" s="67"/>
    </row>
    <row r="523">
      <c r="B523" s="67"/>
    </row>
    <row r="524">
      <c r="B524" s="67"/>
    </row>
    <row r="525">
      <c r="B525" s="67"/>
    </row>
    <row r="526">
      <c r="B526" s="67"/>
    </row>
    <row r="527">
      <c r="B527" s="67"/>
    </row>
    <row r="528">
      <c r="B528" s="67"/>
    </row>
    <row r="529">
      <c r="B529" s="67"/>
    </row>
    <row r="530">
      <c r="B530" s="67"/>
    </row>
    <row r="531">
      <c r="B531" s="67"/>
    </row>
    <row r="532">
      <c r="B532" s="67"/>
    </row>
    <row r="533">
      <c r="B533" s="67"/>
    </row>
    <row r="534">
      <c r="B534" s="67"/>
    </row>
    <row r="535">
      <c r="B535" s="67"/>
    </row>
    <row r="536">
      <c r="B536" s="67"/>
    </row>
    <row r="537">
      <c r="B537" s="67"/>
    </row>
    <row r="538">
      <c r="B538" s="67"/>
    </row>
    <row r="539">
      <c r="B539" s="67"/>
    </row>
    <row r="540">
      <c r="B540" s="67"/>
    </row>
    <row r="541">
      <c r="B541" s="67"/>
    </row>
    <row r="542">
      <c r="B542" s="67"/>
    </row>
    <row r="543">
      <c r="B543" s="67"/>
    </row>
    <row r="544">
      <c r="B544" s="67"/>
    </row>
    <row r="545">
      <c r="B545" s="67"/>
    </row>
    <row r="546">
      <c r="B546" s="67"/>
    </row>
    <row r="547">
      <c r="B547" s="67"/>
    </row>
    <row r="548">
      <c r="B548" s="67"/>
    </row>
    <row r="549">
      <c r="B549" s="67"/>
    </row>
    <row r="550">
      <c r="B550" s="67"/>
    </row>
    <row r="551">
      <c r="B551" s="67"/>
    </row>
    <row r="552">
      <c r="B552" s="67"/>
    </row>
    <row r="553">
      <c r="B553" s="67"/>
    </row>
    <row r="554">
      <c r="B554" s="67"/>
    </row>
    <row r="555">
      <c r="B555" s="67"/>
    </row>
    <row r="556">
      <c r="B556" s="67"/>
    </row>
    <row r="557">
      <c r="B557" s="67"/>
    </row>
    <row r="558">
      <c r="B558" s="67"/>
    </row>
    <row r="559">
      <c r="B559" s="67"/>
    </row>
    <row r="560">
      <c r="B560" s="67"/>
    </row>
    <row r="561">
      <c r="B561" s="67"/>
    </row>
    <row r="562">
      <c r="B562" s="67"/>
    </row>
    <row r="563">
      <c r="B563" s="67"/>
    </row>
    <row r="564">
      <c r="B564" s="67"/>
    </row>
    <row r="565">
      <c r="B565" s="67"/>
    </row>
    <row r="566">
      <c r="B566" s="67"/>
    </row>
    <row r="567">
      <c r="B567" s="67"/>
    </row>
    <row r="568">
      <c r="B568" s="67"/>
    </row>
    <row r="569">
      <c r="B569" s="67"/>
    </row>
    <row r="570">
      <c r="B570" s="67"/>
    </row>
    <row r="571">
      <c r="B571" s="67"/>
    </row>
    <row r="572">
      <c r="B572" s="67"/>
    </row>
    <row r="573">
      <c r="B573" s="67"/>
    </row>
    <row r="574">
      <c r="B574" s="67"/>
    </row>
    <row r="575">
      <c r="B575" s="67"/>
    </row>
    <row r="576">
      <c r="B576" s="67"/>
    </row>
    <row r="577">
      <c r="B577" s="67"/>
    </row>
    <row r="578">
      <c r="B578" s="67"/>
    </row>
    <row r="579">
      <c r="B579" s="67"/>
    </row>
    <row r="580">
      <c r="B580" s="67"/>
    </row>
    <row r="581">
      <c r="B581" s="67"/>
    </row>
    <row r="582">
      <c r="B582" s="67"/>
    </row>
    <row r="583">
      <c r="B583" s="67"/>
    </row>
    <row r="584">
      <c r="B584" s="67"/>
    </row>
    <row r="585">
      <c r="B585" s="67"/>
    </row>
    <row r="586">
      <c r="B586" s="67"/>
    </row>
    <row r="587">
      <c r="B587" s="67"/>
    </row>
    <row r="588">
      <c r="B588" s="67"/>
    </row>
    <row r="589">
      <c r="B589" s="67"/>
    </row>
    <row r="590">
      <c r="B590" s="67"/>
    </row>
    <row r="591">
      <c r="B591" s="67"/>
    </row>
    <row r="592">
      <c r="B592" s="67"/>
    </row>
    <row r="593">
      <c r="B593" s="67"/>
    </row>
    <row r="594">
      <c r="B594" s="67"/>
    </row>
    <row r="595">
      <c r="B595" s="67"/>
    </row>
    <row r="596">
      <c r="B596" s="67"/>
    </row>
    <row r="597">
      <c r="B597" s="67"/>
    </row>
    <row r="598">
      <c r="B598" s="67"/>
    </row>
    <row r="599">
      <c r="B599" s="67"/>
    </row>
    <row r="600">
      <c r="B600" s="67"/>
    </row>
    <row r="601">
      <c r="B601" s="67"/>
    </row>
    <row r="602">
      <c r="B602" s="67"/>
    </row>
    <row r="603">
      <c r="B603" s="67"/>
    </row>
    <row r="604">
      <c r="B604" s="67"/>
    </row>
    <row r="605">
      <c r="B605" s="67"/>
    </row>
    <row r="606">
      <c r="B606" s="67"/>
    </row>
    <row r="607">
      <c r="B607" s="67"/>
    </row>
    <row r="608">
      <c r="B608" s="67"/>
    </row>
    <row r="609">
      <c r="B609" s="67"/>
    </row>
    <row r="610">
      <c r="B610" s="67"/>
    </row>
    <row r="611">
      <c r="B611" s="67"/>
    </row>
    <row r="612">
      <c r="B612" s="67"/>
    </row>
    <row r="613">
      <c r="B613" s="67"/>
    </row>
    <row r="614">
      <c r="B614" s="67"/>
    </row>
    <row r="615">
      <c r="B615" s="67"/>
    </row>
    <row r="616">
      <c r="B616" s="67"/>
    </row>
    <row r="617">
      <c r="B617" s="67"/>
    </row>
    <row r="618">
      <c r="B618" s="67"/>
    </row>
    <row r="619">
      <c r="B619" s="67"/>
    </row>
    <row r="620">
      <c r="B620" s="67"/>
    </row>
    <row r="621">
      <c r="B621" s="67"/>
    </row>
    <row r="622">
      <c r="B622" s="67"/>
    </row>
    <row r="623">
      <c r="B623" s="67"/>
    </row>
    <row r="624">
      <c r="B624" s="67"/>
    </row>
    <row r="625">
      <c r="B625" s="67"/>
    </row>
    <row r="626">
      <c r="B626" s="67"/>
    </row>
    <row r="627">
      <c r="B627" s="67"/>
    </row>
    <row r="628">
      <c r="B628" s="67"/>
    </row>
    <row r="629">
      <c r="B629" s="67"/>
    </row>
    <row r="630">
      <c r="B630" s="67"/>
    </row>
    <row r="631">
      <c r="B631" s="67"/>
    </row>
    <row r="632">
      <c r="B632" s="67"/>
    </row>
    <row r="633">
      <c r="B633" s="67"/>
    </row>
    <row r="634">
      <c r="B634" s="67"/>
    </row>
    <row r="635">
      <c r="B635" s="67"/>
    </row>
    <row r="636">
      <c r="B636" s="67"/>
    </row>
    <row r="637">
      <c r="B637" s="67"/>
    </row>
    <row r="638">
      <c r="B638" s="67"/>
    </row>
    <row r="639">
      <c r="B639" s="67"/>
    </row>
    <row r="640">
      <c r="B640" s="67"/>
    </row>
    <row r="641">
      <c r="B641" s="67"/>
    </row>
    <row r="642">
      <c r="B642" s="67"/>
    </row>
    <row r="643">
      <c r="B643" s="67"/>
    </row>
    <row r="644">
      <c r="B644" s="67"/>
    </row>
    <row r="645">
      <c r="B645" s="67"/>
    </row>
    <row r="646">
      <c r="B646" s="67"/>
    </row>
    <row r="647">
      <c r="B647" s="67"/>
    </row>
    <row r="648">
      <c r="B648" s="67"/>
    </row>
    <row r="649">
      <c r="B649" s="67"/>
    </row>
    <row r="650">
      <c r="B650" s="67"/>
    </row>
    <row r="651">
      <c r="B651" s="67"/>
    </row>
    <row r="652">
      <c r="B652" s="67"/>
    </row>
    <row r="653">
      <c r="B653" s="67"/>
    </row>
    <row r="654">
      <c r="B654" s="67"/>
    </row>
    <row r="655">
      <c r="B655" s="67"/>
    </row>
    <row r="656">
      <c r="B656" s="67"/>
    </row>
    <row r="657">
      <c r="B657" s="67"/>
    </row>
    <row r="658">
      <c r="B658" s="67"/>
    </row>
    <row r="659">
      <c r="B659" s="67"/>
    </row>
    <row r="660">
      <c r="B660" s="67"/>
    </row>
    <row r="661">
      <c r="B661" s="67"/>
    </row>
    <row r="662">
      <c r="B662" s="67"/>
    </row>
    <row r="663">
      <c r="B663" s="67"/>
    </row>
    <row r="664">
      <c r="B664" s="67"/>
    </row>
    <row r="665">
      <c r="B665" s="67"/>
    </row>
    <row r="666">
      <c r="B666" s="67"/>
    </row>
    <row r="667">
      <c r="B667" s="67"/>
    </row>
    <row r="668">
      <c r="B668" s="67"/>
    </row>
    <row r="669">
      <c r="B669" s="67"/>
    </row>
    <row r="670">
      <c r="B670" s="67"/>
    </row>
    <row r="671">
      <c r="B671" s="67"/>
    </row>
    <row r="672">
      <c r="B672" s="67"/>
    </row>
    <row r="673">
      <c r="B673" s="67"/>
    </row>
    <row r="674">
      <c r="B674" s="67"/>
    </row>
    <row r="675">
      <c r="B675" s="67"/>
    </row>
    <row r="676">
      <c r="B676" s="67"/>
    </row>
    <row r="677">
      <c r="B677" s="67"/>
    </row>
    <row r="678">
      <c r="B678" s="67"/>
    </row>
    <row r="679">
      <c r="B679" s="67"/>
    </row>
    <row r="680">
      <c r="B680" s="67"/>
    </row>
    <row r="681">
      <c r="B681" s="67"/>
    </row>
    <row r="682">
      <c r="B682" s="67"/>
    </row>
    <row r="683">
      <c r="B683" s="67"/>
    </row>
    <row r="684">
      <c r="B684" s="67"/>
    </row>
    <row r="685">
      <c r="B685" s="67"/>
    </row>
    <row r="686">
      <c r="B686" s="67"/>
    </row>
    <row r="687">
      <c r="B687" s="67"/>
    </row>
    <row r="688">
      <c r="B688" s="67"/>
    </row>
    <row r="689">
      <c r="B689" s="67"/>
    </row>
    <row r="690">
      <c r="B690" s="67"/>
    </row>
    <row r="691">
      <c r="B691" s="67"/>
    </row>
    <row r="692">
      <c r="B692" s="67"/>
    </row>
    <row r="693">
      <c r="B693" s="67"/>
    </row>
    <row r="694">
      <c r="B694" s="67"/>
    </row>
    <row r="695">
      <c r="B695" s="67"/>
    </row>
    <row r="696">
      <c r="B696" s="67"/>
    </row>
    <row r="697">
      <c r="B697" s="67"/>
    </row>
    <row r="698">
      <c r="B698" s="67"/>
    </row>
    <row r="699">
      <c r="B699" s="67"/>
    </row>
    <row r="700">
      <c r="B700" s="67"/>
    </row>
    <row r="701">
      <c r="B701" s="67"/>
    </row>
    <row r="702">
      <c r="B702" s="67"/>
    </row>
    <row r="703">
      <c r="B703" s="67"/>
    </row>
    <row r="704">
      <c r="B704" s="67"/>
    </row>
    <row r="705">
      <c r="B705" s="67"/>
    </row>
    <row r="706">
      <c r="B706" s="67"/>
    </row>
    <row r="707">
      <c r="B707" s="67"/>
    </row>
    <row r="708">
      <c r="B708" s="67"/>
    </row>
    <row r="709">
      <c r="B709" s="67"/>
    </row>
    <row r="710">
      <c r="B710" s="67"/>
    </row>
    <row r="711">
      <c r="B711" s="67"/>
    </row>
    <row r="712">
      <c r="B712" s="67"/>
    </row>
    <row r="713">
      <c r="B713" s="67"/>
    </row>
    <row r="714">
      <c r="B714" s="67"/>
    </row>
    <row r="715">
      <c r="B715" s="67"/>
    </row>
    <row r="716">
      <c r="B716" s="67"/>
    </row>
    <row r="717">
      <c r="B717" s="67"/>
    </row>
    <row r="718">
      <c r="B718" s="67"/>
    </row>
    <row r="719">
      <c r="B719" s="67"/>
    </row>
    <row r="720">
      <c r="B720" s="67"/>
    </row>
    <row r="721">
      <c r="B721" s="67"/>
    </row>
    <row r="722">
      <c r="B722" s="67"/>
    </row>
    <row r="723">
      <c r="B723" s="67"/>
    </row>
    <row r="724">
      <c r="B724" s="67"/>
    </row>
    <row r="725">
      <c r="B725" s="67"/>
    </row>
    <row r="726">
      <c r="B726" s="67"/>
    </row>
    <row r="727">
      <c r="B727" s="67"/>
    </row>
    <row r="728">
      <c r="B728" s="67"/>
    </row>
    <row r="729">
      <c r="B729" s="67"/>
    </row>
    <row r="730">
      <c r="B730" s="67"/>
    </row>
    <row r="731">
      <c r="B731" s="67"/>
    </row>
    <row r="732">
      <c r="B732" s="67"/>
    </row>
    <row r="733">
      <c r="B733" s="67"/>
    </row>
    <row r="734">
      <c r="B734" s="67"/>
    </row>
    <row r="735">
      <c r="B735" s="67"/>
    </row>
    <row r="736">
      <c r="B736" s="67"/>
    </row>
    <row r="737">
      <c r="B737" s="67"/>
    </row>
    <row r="738">
      <c r="B738" s="67"/>
    </row>
    <row r="739">
      <c r="B739" s="67"/>
    </row>
    <row r="740">
      <c r="B740" s="67"/>
    </row>
    <row r="741">
      <c r="B741" s="67"/>
    </row>
    <row r="742">
      <c r="B742" s="67"/>
    </row>
    <row r="743">
      <c r="B743" s="67"/>
    </row>
    <row r="744">
      <c r="B744" s="67"/>
    </row>
    <row r="745">
      <c r="B745" s="67"/>
    </row>
    <row r="746">
      <c r="B746" s="67"/>
    </row>
    <row r="747">
      <c r="B747" s="67"/>
    </row>
    <row r="748">
      <c r="B748" s="67"/>
    </row>
    <row r="749">
      <c r="B749" s="67"/>
    </row>
    <row r="750">
      <c r="B750" s="67"/>
    </row>
    <row r="751">
      <c r="B751" s="67"/>
    </row>
    <row r="752">
      <c r="B752" s="67"/>
    </row>
    <row r="753">
      <c r="B753" s="67"/>
    </row>
    <row r="754">
      <c r="B754" s="67"/>
    </row>
    <row r="755">
      <c r="B755" s="67"/>
    </row>
    <row r="756">
      <c r="B756" s="67"/>
    </row>
    <row r="757">
      <c r="B757" s="67"/>
    </row>
    <row r="758">
      <c r="B758" s="67"/>
    </row>
    <row r="759">
      <c r="B759" s="67"/>
    </row>
    <row r="760">
      <c r="B760" s="67"/>
    </row>
    <row r="761">
      <c r="B761" s="67"/>
    </row>
    <row r="762">
      <c r="B762" s="67"/>
    </row>
    <row r="763">
      <c r="B763" s="67"/>
    </row>
    <row r="764">
      <c r="B764" s="67"/>
    </row>
    <row r="765">
      <c r="B765" s="67"/>
    </row>
    <row r="766">
      <c r="B766" s="67"/>
    </row>
    <row r="767">
      <c r="B767" s="67"/>
    </row>
    <row r="768">
      <c r="B768" s="67"/>
    </row>
    <row r="769">
      <c r="B769" s="67"/>
    </row>
    <row r="770">
      <c r="B770" s="67"/>
    </row>
    <row r="771">
      <c r="B771" s="67"/>
    </row>
    <row r="772">
      <c r="B772" s="67"/>
    </row>
    <row r="773">
      <c r="B773" s="67"/>
    </row>
    <row r="774">
      <c r="B774" s="67"/>
    </row>
    <row r="775">
      <c r="B775" s="67"/>
    </row>
    <row r="776">
      <c r="B776" s="67"/>
    </row>
    <row r="777">
      <c r="B777" s="67"/>
    </row>
    <row r="778">
      <c r="B778" s="67"/>
    </row>
    <row r="779">
      <c r="B779" s="67"/>
    </row>
    <row r="780">
      <c r="B780" s="67"/>
    </row>
    <row r="781">
      <c r="B781" s="67"/>
    </row>
    <row r="782">
      <c r="B782" s="67"/>
    </row>
    <row r="783">
      <c r="B783" s="67"/>
    </row>
    <row r="784">
      <c r="B784" s="67"/>
    </row>
    <row r="785">
      <c r="B785" s="67"/>
    </row>
    <row r="786">
      <c r="B786" s="67"/>
    </row>
    <row r="787">
      <c r="B787" s="67"/>
    </row>
    <row r="788">
      <c r="B788" s="67"/>
    </row>
    <row r="789">
      <c r="B789" s="67"/>
    </row>
    <row r="790">
      <c r="B790" s="67"/>
    </row>
    <row r="791">
      <c r="B791" s="67"/>
    </row>
    <row r="792">
      <c r="B792" s="67"/>
    </row>
    <row r="793">
      <c r="B793" s="67"/>
    </row>
    <row r="794">
      <c r="B794" s="67"/>
    </row>
    <row r="795">
      <c r="B795" s="67"/>
    </row>
    <row r="796">
      <c r="B796" s="67"/>
    </row>
    <row r="797">
      <c r="B797" s="67"/>
    </row>
    <row r="798">
      <c r="B798" s="67"/>
    </row>
    <row r="799">
      <c r="B799" s="67"/>
    </row>
    <row r="800">
      <c r="B800" s="67"/>
    </row>
    <row r="801">
      <c r="B801" s="67"/>
    </row>
    <row r="802">
      <c r="B802" s="67"/>
    </row>
    <row r="803">
      <c r="B803" s="67"/>
    </row>
    <row r="804">
      <c r="B804" s="67"/>
    </row>
    <row r="805">
      <c r="B805" s="67"/>
    </row>
    <row r="806">
      <c r="B806" s="67"/>
    </row>
    <row r="807">
      <c r="B807" s="67"/>
    </row>
    <row r="808">
      <c r="B808" s="67"/>
    </row>
    <row r="809">
      <c r="B809" s="67"/>
    </row>
    <row r="810">
      <c r="B810" s="67"/>
    </row>
    <row r="811">
      <c r="B811" s="67"/>
    </row>
    <row r="812">
      <c r="B812" s="67"/>
    </row>
    <row r="813">
      <c r="B813" s="67"/>
    </row>
    <row r="814">
      <c r="B814" s="67"/>
    </row>
    <row r="815">
      <c r="B815" s="67"/>
    </row>
    <row r="816">
      <c r="B816" s="67"/>
    </row>
    <row r="817">
      <c r="B817" s="67"/>
    </row>
    <row r="818">
      <c r="B818" s="67"/>
    </row>
    <row r="819">
      <c r="B819" s="67"/>
    </row>
    <row r="820">
      <c r="B820" s="67"/>
    </row>
    <row r="821">
      <c r="B821" s="67"/>
    </row>
    <row r="822">
      <c r="B822" s="67"/>
    </row>
    <row r="823">
      <c r="B823" s="67"/>
    </row>
    <row r="824">
      <c r="B824" s="67"/>
    </row>
    <row r="825">
      <c r="B825" s="67"/>
    </row>
    <row r="826">
      <c r="B826" s="67"/>
    </row>
    <row r="827">
      <c r="B827" s="67"/>
    </row>
    <row r="828">
      <c r="B828" s="67"/>
    </row>
    <row r="829">
      <c r="B829" s="67"/>
    </row>
    <row r="830">
      <c r="B830" s="67"/>
    </row>
    <row r="831">
      <c r="B831" s="67"/>
    </row>
    <row r="832">
      <c r="B832" s="67"/>
    </row>
    <row r="833">
      <c r="B833" s="67"/>
    </row>
    <row r="834">
      <c r="B834" s="67"/>
    </row>
    <row r="835">
      <c r="B835" s="67"/>
    </row>
    <row r="836">
      <c r="B836" s="67"/>
    </row>
    <row r="837">
      <c r="B837" s="67"/>
    </row>
    <row r="838">
      <c r="B838" s="67"/>
    </row>
    <row r="839">
      <c r="B839" s="67"/>
    </row>
    <row r="840">
      <c r="B840" s="67"/>
    </row>
    <row r="841">
      <c r="B841" s="67"/>
    </row>
    <row r="842">
      <c r="B842" s="67"/>
    </row>
    <row r="843">
      <c r="B843" s="67"/>
    </row>
    <row r="844">
      <c r="B844" s="67"/>
    </row>
    <row r="845">
      <c r="B845" s="67"/>
    </row>
    <row r="846">
      <c r="B846" s="67"/>
    </row>
    <row r="847">
      <c r="B847" s="67"/>
    </row>
    <row r="848">
      <c r="B848" s="67"/>
    </row>
    <row r="849">
      <c r="B849" s="67"/>
    </row>
    <row r="850">
      <c r="B850" s="67"/>
    </row>
    <row r="851">
      <c r="B851" s="67"/>
    </row>
    <row r="852">
      <c r="B852" s="67"/>
    </row>
    <row r="853">
      <c r="B853" s="67"/>
    </row>
    <row r="854">
      <c r="B854" s="67"/>
    </row>
    <row r="855">
      <c r="B855" s="67"/>
    </row>
    <row r="856">
      <c r="B856" s="67"/>
    </row>
    <row r="857">
      <c r="B857" s="67"/>
    </row>
    <row r="858">
      <c r="B858" s="67"/>
    </row>
    <row r="859">
      <c r="B859" s="67"/>
    </row>
    <row r="860">
      <c r="B860" s="67"/>
    </row>
    <row r="861">
      <c r="B861" s="67"/>
    </row>
    <row r="862">
      <c r="B862" s="67"/>
    </row>
    <row r="863">
      <c r="B863" s="67"/>
    </row>
    <row r="864">
      <c r="B864" s="67"/>
    </row>
    <row r="865">
      <c r="B865" s="67"/>
    </row>
    <row r="866">
      <c r="B866" s="67"/>
    </row>
    <row r="867">
      <c r="B867" s="67"/>
    </row>
    <row r="868">
      <c r="B868" s="67"/>
    </row>
    <row r="869">
      <c r="B869" s="67"/>
    </row>
    <row r="870">
      <c r="B870" s="67"/>
    </row>
    <row r="871">
      <c r="B871" s="67"/>
    </row>
    <row r="872">
      <c r="B872" s="67"/>
    </row>
    <row r="873">
      <c r="B873" s="67"/>
    </row>
    <row r="874">
      <c r="B874" s="67"/>
    </row>
    <row r="875">
      <c r="B875" s="67"/>
    </row>
    <row r="876">
      <c r="B876" s="67"/>
    </row>
    <row r="877">
      <c r="B877" s="67"/>
    </row>
    <row r="878">
      <c r="B878" s="67"/>
    </row>
    <row r="879">
      <c r="B879" s="67"/>
    </row>
    <row r="880">
      <c r="B880" s="67"/>
    </row>
    <row r="881">
      <c r="B881" s="67"/>
    </row>
    <row r="882">
      <c r="B882" s="67"/>
    </row>
    <row r="883">
      <c r="B883" s="67"/>
    </row>
    <row r="884">
      <c r="B884" s="67"/>
    </row>
    <row r="885">
      <c r="B885" s="67"/>
    </row>
    <row r="886">
      <c r="B886" s="67"/>
    </row>
    <row r="887">
      <c r="B887" s="67"/>
    </row>
    <row r="888">
      <c r="B888" s="67"/>
    </row>
    <row r="889">
      <c r="B889" s="67"/>
    </row>
    <row r="890">
      <c r="B890" s="67"/>
    </row>
    <row r="891">
      <c r="B891" s="67"/>
    </row>
    <row r="892">
      <c r="B892" s="67"/>
    </row>
    <row r="893">
      <c r="B893" s="67"/>
    </row>
    <row r="894">
      <c r="B894" s="67"/>
    </row>
    <row r="895">
      <c r="B895" s="67"/>
    </row>
    <row r="896">
      <c r="B896" s="67"/>
    </row>
    <row r="897">
      <c r="B897" s="67"/>
    </row>
    <row r="898">
      <c r="B898" s="67"/>
    </row>
    <row r="899">
      <c r="B899" s="67"/>
    </row>
    <row r="900">
      <c r="B900" s="67"/>
    </row>
    <row r="901">
      <c r="B901" s="67"/>
    </row>
    <row r="902">
      <c r="B902" s="67"/>
    </row>
    <row r="903">
      <c r="B903" s="67"/>
    </row>
    <row r="904">
      <c r="B904" s="67"/>
    </row>
    <row r="905">
      <c r="B905" s="67"/>
    </row>
    <row r="906">
      <c r="B906" s="67"/>
    </row>
    <row r="907">
      <c r="B907" s="67"/>
    </row>
    <row r="908">
      <c r="B908" s="67"/>
    </row>
    <row r="909">
      <c r="B909" s="67"/>
    </row>
    <row r="910">
      <c r="B910" s="67"/>
    </row>
    <row r="911">
      <c r="B911" s="67"/>
    </row>
    <row r="912">
      <c r="B912" s="67"/>
    </row>
    <row r="913">
      <c r="B913" s="67"/>
    </row>
    <row r="914">
      <c r="B914" s="67"/>
    </row>
    <row r="915">
      <c r="B915" s="67"/>
    </row>
    <row r="916">
      <c r="B916" s="67"/>
    </row>
    <row r="917">
      <c r="B917" s="67"/>
    </row>
    <row r="918">
      <c r="B918" s="67"/>
    </row>
    <row r="919">
      <c r="B919" s="67"/>
    </row>
    <row r="920">
      <c r="B920" s="67"/>
    </row>
    <row r="921">
      <c r="B921" s="67"/>
    </row>
    <row r="922">
      <c r="B922" s="67"/>
    </row>
    <row r="923">
      <c r="B923" s="67"/>
    </row>
    <row r="924">
      <c r="B924" s="67"/>
    </row>
    <row r="925">
      <c r="B925" s="67"/>
    </row>
    <row r="926">
      <c r="B926" s="67"/>
    </row>
    <row r="927">
      <c r="B927" s="67"/>
    </row>
    <row r="928">
      <c r="B928" s="67"/>
    </row>
    <row r="929">
      <c r="B929" s="67"/>
    </row>
    <row r="930">
      <c r="B930" s="67"/>
    </row>
    <row r="931">
      <c r="B931" s="67"/>
    </row>
    <row r="932">
      <c r="B932" s="67"/>
    </row>
    <row r="933">
      <c r="B933" s="67"/>
    </row>
    <row r="934">
      <c r="B934" s="67"/>
    </row>
    <row r="935">
      <c r="B935" s="67"/>
    </row>
    <row r="936">
      <c r="B936" s="67"/>
    </row>
    <row r="937">
      <c r="B937" s="67"/>
    </row>
    <row r="938">
      <c r="B938" s="67"/>
    </row>
    <row r="939">
      <c r="B939" s="67"/>
    </row>
    <row r="940">
      <c r="B940" s="67"/>
    </row>
    <row r="941">
      <c r="B941" s="67"/>
    </row>
    <row r="942">
      <c r="B942" s="67"/>
    </row>
    <row r="943">
      <c r="B943" s="67"/>
    </row>
    <row r="944">
      <c r="B944" s="67"/>
    </row>
    <row r="945">
      <c r="B945" s="67"/>
    </row>
    <row r="946">
      <c r="B946" s="67"/>
    </row>
    <row r="947">
      <c r="B947" s="67"/>
    </row>
    <row r="948">
      <c r="B948" s="67"/>
    </row>
    <row r="949">
      <c r="B949" s="67"/>
    </row>
    <row r="950">
      <c r="B950" s="67"/>
    </row>
    <row r="951">
      <c r="B951" s="67"/>
    </row>
    <row r="952">
      <c r="B952" s="67"/>
    </row>
    <row r="953">
      <c r="B953" s="67"/>
    </row>
    <row r="954">
      <c r="B954" s="67"/>
    </row>
    <row r="955">
      <c r="B955" s="67"/>
    </row>
    <row r="956">
      <c r="B956" s="67"/>
    </row>
    <row r="957">
      <c r="B957" s="67"/>
    </row>
    <row r="958">
      <c r="B958" s="67"/>
    </row>
  </sheetData>
  <hyperlinks>
    <hyperlink r:id="rId1" ref="D8"/>
    <hyperlink r:id="rId2" ref="D10"/>
    <hyperlink r:id="rId3" ref="D12"/>
    <hyperlink r:id="rId4" ref="D13"/>
    <hyperlink r:id="rId5" ref="D14"/>
    <hyperlink r:id="rId6" ref="D15"/>
    <hyperlink r:id="rId7" ref="D17"/>
    <hyperlink r:id="rId8" ref="D18"/>
    <hyperlink r:id="rId9" ref="D19"/>
    <hyperlink r:id="rId10" ref="D2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  <col customWidth="1" min="2" max="2" width="70.14"/>
    <col customWidth="1" min="4" max="4" width="48.71"/>
  </cols>
  <sheetData>
    <row r="1">
      <c r="A1" s="70" t="s">
        <v>234</v>
      </c>
      <c r="B1" s="70" t="s">
        <v>235</v>
      </c>
      <c r="C1" s="40" t="s">
        <v>42</v>
      </c>
      <c r="D1" s="41" t="s">
        <v>45</v>
      </c>
      <c r="E1" s="71" t="s">
        <v>236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>
      <c r="A2" s="1" t="s">
        <v>237</v>
      </c>
      <c r="C2" s="67"/>
    </row>
    <row r="3">
      <c r="A3" s="1" t="s">
        <v>238</v>
      </c>
      <c r="C3" s="67"/>
    </row>
    <row r="4">
      <c r="C4" s="67"/>
    </row>
    <row r="5">
      <c r="A5" s="1" t="s">
        <v>239</v>
      </c>
      <c r="B5" s="1" t="s">
        <v>240</v>
      </c>
      <c r="C5" s="72">
        <v>4.0</v>
      </c>
      <c r="D5" s="1" t="s">
        <v>241</v>
      </c>
      <c r="E5" s="4" t="s">
        <v>242</v>
      </c>
    </row>
    <row r="6">
      <c r="A6" s="1" t="s">
        <v>243</v>
      </c>
      <c r="B6" s="1"/>
      <c r="C6" s="72"/>
      <c r="D6" s="1"/>
      <c r="E6" s="1"/>
    </row>
    <row r="7">
      <c r="C7" s="67"/>
    </row>
    <row r="8">
      <c r="A8" s="1" t="s">
        <v>174</v>
      </c>
      <c r="B8" s="1" t="s">
        <v>244</v>
      </c>
      <c r="C8" s="72">
        <v>1.0</v>
      </c>
      <c r="D8" s="1" t="s">
        <v>241</v>
      </c>
      <c r="E8" s="4" t="s">
        <v>191</v>
      </c>
    </row>
    <row r="9">
      <c r="A9" s="1" t="s">
        <v>245</v>
      </c>
      <c r="B9" s="1" t="s">
        <v>246</v>
      </c>
      <c r="C9" s="72">
        <v>2.0</v>
      </c>
      <c r="D9" s="1" t="s">
        <v>241</v>
      </c>
      <c r="E9" s="4" t="s">
        <v>247</v>
      </c>
    </row>
    <row r="10">
      <c r="C10" s="67"/>
    </row>
    <row r="11">
      <c r="C11" s="67"/>
    </row>
    <row r="12">
      <c r="C12" s="67"/>
    </row>
    <row r="13">
      <c r="C13" s="67"/>
    </row>
    <row r="14">
      <c r="C14" s="67"/>
    </row>
    <row r="15">
      <c r="C15" s="67"/>
    </row>
    <row r="16">
      <c r="C16" s="67"/>
    </row>
    <row r="17">
      <c r="C17" s="67"/>
    </row>
    <row r="18">
      <c r="C18" s="67"/>
    </row>
    <row r="19">
      <c r="C19" s="67"/>
    </row>
    <row r="20">
      <c r="C20" s="67"/>
    </row>
    <row r="21">
      <c r="C21" s="67"/>
    </row>
    <row r="22">
      <c r="C22" s="67"/>
    </row>
    <row r="23">
      <c r="C23" s="67"/>
    </row>
    <row r="24">
      <c r="C24" s="67"/>
    </row>
    <row r="25">
      <c r="C25" s="67"/>
    </row>
    <row r="26">
      <c r="C26" s="67"/>
    </row>
    <row r="27">
      <c r="C27" s="67"/>
    </row>
    <row r="28">
      <c r="C28" s="67"/>
    </row>
    <row r="29">
      <c r="C29" s="67"/>
    </row>
    <row r="30">
      <c r="C30" s="67"/>
    </row>
    <row r="31">
      <c r="C31" s="67"/>
    </row>
    <row r="32">
      <c r="C32" s="67"/>
    </row>
    <row r="33">
      <c r="C33" s="67"/>
    </row>
    <row r="34">
      <c r="C34" s="67"/>
    </row>
    <row r="35">
      <c r="C35" s="67"/>
    </row>
    <row r="36">
      <c r="C36" s="67"/>
    </row>
    <row r="37">
      <c r="C37" s="67"/>
    </row>
    <row r="38">
      <c r="C38" s="67"/>
    </row>
    <row r="39">
      <c r="C39" s="67"/>
    </row>
    <row r="40">
      <c r="C40" s="67"/>
    </row>
    <row r="41">
      <c r="C41" s="67"/>
    </row>
    <row r="42">
      <c r="C42" s="67"/>
    </row>
    <row r="43">
      <c r="C43" s="67"/>
    </row>
    <row r="44">
      <c r="C44" s="67"/>
    </row>
    <row r="45">
      <c r="C45" s="67"/>
    </row>
    <row r="46">
      <c r="C46" s="67"/>
    </row>
    <row r="47">
      <c r="C47" s="67"/>
    </row>
    <row r="48">
      <c r="C48" s="67"/>
    </row>
    <row r="49">
      <c r="C49" s="67"/>
    </row>
    <row r="50">
      <c r="C50" s="67"/>
    </row>
    <row r="51">
      <c r="C51" s="67"/>
    </row>
    <row r="52">
      <c r="C52" s="67"/>
    </row>
    <row r="53">
      <c r="C53" s="67"/>
    </row>
    <row r="54">
      <c r="C54" s="67"/>
    </row>
    <row r="55">
      <c r="C55" s="67"/>
    </row>
    <row r="56">
      <c r="C56" s="67"/>
    </row>
    <row r="57">
      <c r="C57" s="67"/>
    </row>
    <row r="58">
      <c r="C58" s="67"/>
    </row>
    <row r="59">
      <c r="C59" s="67"/>
    </row>
    <row r="60">
      <c r="C60" s="67"/>
    </row>
    <row r="61">
      <c r="C61" s="67"/>
    </row>
    <row r="62">
      <c r="C62" s="67"/>
    </row>
    <row r="63">
      <c r="C63" s="67"/>
    </row>
    <row r="64">
      <c r="C64" s="67"/>
    </row>
    <row r="65">
      <c r="C65" s="67"/>
    </row>
    <row r="66">
      <c r="C66" s="67"/>
    </row>
    <row r="67">
      <c r="C67" s="67"/>
    </row>
    <row r="68">
      <c r="C68" s="67"/>
    </row>
    <row r="69">
      <c r="C69" s="67"/>
    </row>
    <row r="70">
      <c r="C70" s="67"/>
    </row>
    <row r="71">
      <c r="C71" s="67"/>
    </row>
    <row r="72">
      <c r="C72" s="67"/>
    </row>
    <row r="73">
      <c r="C73" s="67"/>
    </row>
    <row r="74">
      <c r="C74" s="67"/>
    </row>
    <row r="75">
      <c r="C75" s="67"/>
    </row>
    <row r="76">
      <c r="C76" s="67"/>
    </row>
    <row r="77">
      <c r="C77" s="67"/>
    </row>
    <row r="78">
      <c r="C78" s="67"/>
    </row>
    <row r="79">
      <c r="C79" s="67"/>
    </row>
    <row r="80">
      <c r="C80" s="67"/>
    </row>
    <row r="81">
      <c r="C81" s="67"/>
    </row>
    <row r="82">
      <c r="C82" s="67"/>
    </row>
    <row r="83">
      <c r="C83" s="67"/>
    </row>
    <row r="84">
      <c r="C84" s="67"/>
    </row>
    <row r="85">
      <c r="C85" s="67"/>
    </row>
    <row r="86">
      <c r="C86" s="67"/>
    </row>
    <row r="87">
      <c r="C87" s="67"/>
    </row>
    <row r="88">
      <c r="C88" s="67"/>
    </row>
    <row r="89">
      <c r="C89" s="67"/>
    </row>
    <row r="90">
      <c r="C90" s="67"/>
    </row>
    <row r="91">
      <c r="C91" s="67"/>
    </row>
    <row r="92">
      <c r="C92" s="67"/>
    </row>
    <row r="93">
      <c r="C93" s="67"/>
    </row>
    <row r="94">
      <c r="C94" s="67"/>
    </row>
    <row r="95">
      <c r="C95" s="67"/>
    </row>
    <row r="96">
      <c r="C96" s="67"/>
    </row>
    <row r="97">
      <c r="C97" s="67"/>
    </row>
    <row r="98">
      <c r="C98" s="67"/>
    </row>
    <row r="99">
      <c r="C99" s="67"/>
    </row>
    <row r="100">
      <c r="C100" s="67"/>
    </row>
    <row r="101">
      <c r="C101" s="67"/>
    </row>
    <row r="102">
      <c r="C102" s="67"/>
    </row>
    <row r="103">
      <c r="C103" s="67"/>
    </row>
    <row r="104">
      <c r="C104" s="67"/>
    </row>
    <row r="105">
      <c r="C105" s="67"/>
    </row>
    <row r="106">
      <c r="C106" s="67"/>
    </row>
    <row r="107">
      <c r="C107" s="67"/>
    </row>
    <row r="108">
      <c r="C108" s="67"/>
    </row>
    <row r="109">
      <c r="C109" s="67"/>
    </row>
    <row r="110">
      <c r="C110" s="67"/>
    </row>
    <row r="111">
      <c r="C111" s="67"/>
    </row>
    <row r="112">
      <c r="C112" s="67"/>
    </row>
    <row r="113">
      <c r="C113" s="67"/>
    </row>
    <row r="114">
      <c r="C114" s="67"/>
    </row>
    <row r="115">
      <c r="C115" s="67"/>
    </row>
    <row r="116">
      <c r="C116" s="67"/>
    </row>
    <row r="117">
      <c r="C117" s="67"/>
    </row>
    <row r="118">
      <c r="C118" s="67"/>
    </row>
    <row r="119">
      <c r="C119" s="67"/>
    </row>
    <row r="120">
      <c r="C120" s="67"/>
    </row>
    <row r="121">
      <c r="C121" s="67"/>
    </row>
    <row r="122">
      <c r="C122" s="67"/>
    </row>
    <row r="123">
      <c r="C123" s="67"/>
    </row>
    <row r="124">
      <c r="C124" s="67"/>
    </row>
    <row r="125">
      <c r="C125" s="67"/>
    </row>
    <row r="126">
      <c r="C126" s="67"/>
    </row>
    <row r="127">
      <c r="C127" s="67"/>
    </row>
    <row r="128">
      <c r="C128" s="67"/>
    </row>
    <row r="129">
      <c r="C129" s="67"/>
    </row>
    <row r="130">
      <c r="C130" s="67"/>
    </row>
    <row r="131">
      <c r="C131" s="67"/>
    </row>
    <row r="132">
      <c r="C132" s="67"/>
    </row>
    <row r="133">
      <c r="C133" s="67"/>
    </row>
    <row r="134">
      <c r="C134" s="67"/>
    </row>
    <row r="135">
      <c r="C135" s="67"/>
    </row>
    <row r="136">
      <c r="C136" s="67"/>
    </row>
    <row r="137">
      <c r="C137" s="67"/>
    </row>
    <row r="138">
      <c r="C138" s="67"/>
    </row>
    <row r="139">
      <c r="C139" s="67"/>
    </row>
    <row r="140">
      <c r="C140" s="67"/>
    </row>
    <row r="141">
      <c r="C141" s="67"/>
    </row>
    <row r="142">
      <c r="C142" s="67"/>
    </row>
    <row r="143">
      <c r="C143" s="67"/>
    </row>
    <row r="144">
      <c r="C144" s="67"/>
    </row>
    <row r="145">
      <c r="C145" s="67"/>
    </row>
    <row r="146">
      <c r="C146" s="67"/>
    </row>
    <row r="147">
      <c r="C147" s="67"/>
    </row>
    <row r="148">
      <c r="C148" s="67"/>
    </row>
    <row r="149">
      <c r="C149" s="67"/>
    </row>
    <row r="150">
      <c r="C150" s="67"/>
    </row>
    <row r="151">
      <c r="C151" s="67"/>
    </row>
    <row r="152">
      <c r="C152" s="67"/>
    </row>
    <row r="153">
      <c r="C153" s="67"/>
    </row>
    <row r="154">
      <c r="C154" s="67"/>
    </row>
    <row r="155">
      <c r="C155" s="67"/>
    </row>
    <row r="156">
      <c r="C156" s="67"/>
    </row>
    <row r="157">
      <c r="C157" s="67"/>
    </row>
    <row r="158">
      <c r="C158" s="67"/>
    </row>
    <row r="159">
      <c r="C159" s="67"/>
    </row>
    <row r="160">
      <c r="C160" s="67"/>
    </row>
    <row r="161">
      <c r="C161" s="67"/>
    </row>
    <row r="162">
      <c r="C162" s="67"/>
    </row>
    <row r="163">
      <c r="C163" s="67"/>
    </row>
    <row r="164">
      <c r="C164" s="67"/>
    </row>
    <row r="165">
      <c r="C165" s="67"/>
    </row>
    <row r="166">
      <c r="C166" s="67"/>
    </row>
    <row r="167">
      <c r="C167" s="67"/>
    </row>
    <row r="168">
      <c r="C168" s="67"/>
    </row>
    <row r="169">
      <c r="C169" s="67"/>
    </row>
    <row r="170">
      <c r="C170" s="67"/>
    </row>
    <row r="171">
      <c r="C171" s="67"/>
    </row>
    <row r="172">
      <c r="C172" s="67"/>
    </row>
    <row r="173">
      <c r="C173" s="67"/>
    </row>
    <row r="174">
      <c r="C174" s="67"/>
    </row>
    <row r="175">
      <c r="C175" s="67"/>
    </row>
    <row r="176">
      <c r="C176" s="67"/>
    </row>
    <row r="177">
      <c r="C177" s="67"/>
    </row>
    <row r="178">
      <c r="C178" s="67"/>
    </row>
    <row r="179">
      <c r="C179" s="67"/>
    </row>
    <row r="180">
      <c r="C180" s="67"/>
    </row>
    <row r="181">
      <c r="C181" s="67"/>
    </row>
    <row r="182">
      <c r="C182" s="67"/>
    </row>
    <row r="183">
      <c r="C183" s="67"/>
    </row>
    <row r="184">
      <c r="C184" s="67"/>
    </row>
    <row r="185">
      <c r="C185" s="67"/>
    </row>
    <row r="186">
      <c r="C186" s="67"/>
    </row>
    <row r="187">
      <c r="C187" s="67"/>
    </row>
    <row r="188">
      <c r="C188" s="67"/>
    </row>
    <row r="189">
      <c r="C189" s="67"/>
    </row>
    <row r="190">
      <c r="C190" s="67"/>
    </row>
    <row r="191">
      <c r="C191" s="67"/>
    </row>
    <row r="192">
      <c r="C192" s="67"/>
    </row>
    <row r="193">
      <c r="C193" s="67"/>
    </row>
    <row r="194">
      <c r="C194" s="67"/>
    </row>
    <row r="195">
      <c r="C195" s="67"/>
    </row>
    <row r="196">
      <c r="C196" s="67"/>
    </row>
    <row r="197">
      <c r="C197" s="67"/>
    </row>
    <row r="198">
      <c r="C198" s="67"/>
    </row>
    <row r="199">
      <c r="C199" s="67"/>
    </row>
    <row r="200">
      <c r="C200" s="67"/>
    </row>
    <row r="201">
      <c r="C201" s="67"/>
    </row>
    <row r="202">
      <c r="C202" s="67"/>
    </row>
    <row r="203">
      <c r="C203" s="67"/>
    </row>
    <row r="204">
      <c r="C204" s="67"/>
    </row>
    <row r="205">
      <c r="C205" s="67"/>
    </row>
    <row r="206">
      <c r="C206" s="67"/>
    </row>
    <row r="207">
      <c r="C207" s="67"/>
    </row>
    <row r="208">
      <c r="C208" s="67"/>
    </row>
    <row r="209">
      <c r="C209" s="67"/>
    </row>
    <row r="210">
      <c r="C210" s="67"/>
    </row>
    <row r="211">
      <c r="C211" s="67"/>
    </row>
    <row r="212">
      <c r="C212" s="67"/>
    </row>
    <row r="213">
      <c r="C213" s="67"/>
    </row>
    <row r="214">
      <c r="C214" s="67"/>
    </row>
    <row r="215">
      <c r="C215" s="67"/>
    </row>
    <row r="216">
      <c r="C216" s="67"/>
    </row>
    <row r="217">
      <c r="C217" s="67"/>
    </row>
    <row r="218">
      <c r="C218" s="67"/>
    </row>
    <row r="219">
      <c r="C219" s="67"/>
    </row>
    <row r="220">
      <c r="C220" s="67"/>
    </row>
    <row r="221">
      <c r="C221" s="67"/>
    </row>
    <row r="222">
      <c r="C222" s="67"/>
    </row>
    <row r="223">
      <c r="C223" s="67"/>
    </row>
    <row r="224">
      <c r="C224" s="67"/>
    </row>
    <row r="225">
      <c r="C225" s="67"/>
    </row>
    <row r="226">
      <c r="C226" s="67"/>
    </row>
    <row r="227">
      <c r="C227" s="67"/>
    </row>
    <row r="228">
      <c r="C228" s="67"/>
    </row>
    <row r="229">
      <c r="C229" s="67"/>
    </row>
    <row r="230">
      <c r="C230" s="67"/>
    </row>
    <row r="231">
      <c r="C231" s="67"/>
    </row>
    <row r="232">
      <c r="C232" s="67"/>
    </row>
    <row r="233">
      <c r="C233" s="67"/>
    </row>
    <row r="234">
      <c r="C234" s="67"/>
    </row>
    <row r="235">
      <c r="C235" s="67"/>
    </row>
    <row r="236">
      <c r="C236" s="67"/>
    </row>
    <row r="237">
      <c r="C237" s="67"/>
    </row>
    <row r="238">
      <c r="C238" s="67"/>
    </row>
    <row r="239">
      <c r="C239" s="67"/>
    </row>
    <row r="240">
      <c r="C240" s="67"/>
    </row>
    <row r="241">
      <c r="C241" s="67"/>
    </row>
    <row r="242">
      <c r="C242" s="67"/>
    </row>
    <row r="243">
      <c r="C243" s="67"/>
    </row>
    <row r="244">
      <c r="C244" s="67"/>
    </row>
    <row r="245">
      <c r="C245" s="67"/>
    </row>
    <row r="246">
      <c r="C246" s="67"/>
    </row>
    <row r="247">
      <c r="C247" s="67"/>
    </row>
    <row r="248">
      <c r="C248" s="67"/>
    </row>
    <row r="249">
      <c r="C249" s="67"/>
    </row>
    <row r="250">
      <c r="C250" s="67"/>
    </row>
    <row r="251">
      <c r="C251" s="67"/>
    </row>
    <row r="252">
      <c r="C252" s="67"/>
    </row>
    <row r="253">
      <c r="C253" s="67"/>
    </row>
    <row r="254">
      <c r="C254" s="67"/>
    </row>
    <row r="255">
      <c r="C255" s="67"/>
    </row>
    <row r="256">
      <c r="C256" s="67"/>
    </row>
    <row r="257">
      <c r="C257" s="67"/>
    </row>
    <row r="258">
      <c r="C258" s="67"/>
    </row>
    <row r="259">
      <c r="C259" s="67"/>
    </row>
    <row r="260">
      <c r="C260" s="67"/>
    </row>
    <row r="261">
      <c r="C261" s="67"/>
    </row>
    <row r="262">
      <c r="C262" s="67"/>
    </row>
    <row r="263">
      <c r="C263" s="67"/>
    </row>
    <row r="264">
      <c r="C264" s="67"/>
    </row>
    <row r="265">
      <c r="C265" s="67"/>
    </row>
    <row r="266">
      <c r="C266" s="67"/>
    </row>
    <row r="267">
      <c r="C267" s="67"/>
    </row>
    <row r="268">
      <c r="C268" s="67"/>
    </row>
    <row r="269">
      <c r="C269" s="67"/>
    </row>
    <row r="270">
      <c r="C270" s="67"/>
    </row>
    <row r="271">
      <c r="C271" s="67"/>
    </row>
    <row r="272">
      <c r="C272" s="67"/>
    </row>
    <row r="273">
      <c r="C273" s="67"/>
    </row>
    <row r="274">
      <c r="C274" s="67"/>
    </row>
    <row r="275">
      <c r="C275" s="67"/>
    </row>
    <row r="276">
      <c r="C276" s="67"/>
    </row>
    <row r="277">
      <c r="C277" s="67"/>
    </row>
    <row r="278">
      <c r="C278" s="67"/>
    </row>
    <row r="279">
      <c r="C279" s="67"/>
    </row>
    <row r="280">
      <c r="C280" s="67"/>
    </row>
    <row r="281">
      <c r="C281" s="67"/>
    </row>
    <row r="282">
      <c r="C282" s="67"/>
    </row>
    <row r="283">
      <c r="C283" s="67"/>
    </row>
    <row r="284">
      <c r="C284" s="67"/>
    </row>
    <row r="285">
      <c r="C285" s="67"/>
    </row>
    <row r="286">
      <c r="C286" s="67"/>
    </row>
    <row r="287">
      <c r="C287" s="67"/>
    </row>
    <row r="288">
      <c r="C288" s="67"/>
    </row>
    <row r="289">
      <c r="C289" s="67"/>
    </row>
    <row r="290">
      <c r="C290" s="67"/>
    </row>
    <row r="291">
      <c r="C291" s="67"/>
    </row>
    <row r="292">
      <c r="C292" s="67"/>
    </row>
    <row r="293">
      <c r="C293" s="67"/>
    </row>
    <row r="294">
      <c r="C294" s="67"/>
    </row>
    <row r="295">
      <c r="C295" s="67"/>
    </row>
    <row r="296">
      <c r="C296" s="67"/>
    </row>
    <row r="297">
      <c r="C297" s="67"/>
    </row>
    <row r="298">
      <c r="C298" s="67"/>
    </row>
    <row r="299">
      <c r="C299" s="67"/>
    </row>
    <row r="300">
      <c r="C300" s="67"/>
    </row>
    <row r="301">
      <c r="C301" s="67"/>
    </row>
    <row r="302">
      <c r="C302" s="67"/>
    </row>
    <row r="303">
      <c r="C303" s="67"/>
    </row>
    <row r="304">
      <c r="C304" s="67"/>
    </row>
    <row r="305">
      <c r="C305" s="67"/>
    </row>
    <row r="306">
      <c r="C306" s="67"/>
    </row>
    <row r="307">
      <c r="C307" s="67"/>
    </row>
    <row r="308">
      <c r="C308" s="67"/>
    </row>
    <row r="309">
      <c r="C309" s="67"/>
    </row>
    <row r="310">
      <c r="C310" s="67"/>
    </row>
    <row r="311">
      <c r="C311" s="67"/>
    </row>
    <row r="312">
      <c r="C312" s="67"/>
    </row>
    <row r="313">
      <c r="C313" s="67"/>
    </row>
    <row r="314">
      <c r="C314" s="67"/>
    </row>
    <row r="315">
      <c r="C315" s="67"/>
    </row>
    <row r="316">
      <c r="C316" s="67"/>
    </row>
    <row r="317">
      <c r="C317" s="67"/>
    </row>
    <row r="318">
      <c r="C318" s="67"/>
    </row>
    <row r="319">
      <c r="C319" s="67"/>
    </row>
    <row r="320">
      <c r="C320" s="67"/>
    </row>
    <row r="321">
      <c r="C321" s="67"/>
    </row>
    <row r="322">
      <c r="C322" s="67"/>
    </row>
    <row r="323">
      <c r="C323" s="67"/>
    </row>
    <row r="324">
      <c r="C324" s="67"/>
    </row>
    <row r="325">
      <c r="C325" s="67"/>
    </row>
    <row r="326">
      <c r="C326" s="67"/>
    </row>
    <row r="327">
      <c r="C327" s="67"/>
    </row>
    <row r="328">
      <c r="C328" s="67"/>
    </row>
    <row r="329">
      <c r="C329" s="67"/>
    </row>
    <row r="330">
      <c r="C330" s="67"/>
    </row>
    <row r="331">
      <c r="C331" s="67"/>
    </row>
    <row r="332">
      <c r="C332" s="67"/>
    </row>
    <row r="333">
      <c r="C333" s="67"/>
    </row>
    <row r="334">
      <c r="C334" s="67"/>
    </row>
    <row r="335">
      <c r="C335" s="67"/>
    </row>
    <row r="336">
      <c r="C336" s="67"/>
    </row>
    <row r="337">
      <c r="C337" s="67"/>
    </row>
    <row r="338">
      <c r="C338" s="67"/>
    </row>
    <row r="339">
      <c r="C339" s="67"/>
    </row>
    <row r="340">
      <c r="C340" s="67"/>
    </row>
    <row r="341">
      <c r="C341" s="67"/>
    </row>
    <row r="342">
      <c r="C342" s="67"/>
    </row>
    <row r="343">
      <c r="C343" s="67"/>
    </row>
    <row r="344">
      <c r="C344" s="67"/>
    </row>
    <row r="345">
      <c r="C345" s="67"/>
    </row>
    <row r="346">
      <c r="C346" s="67"/>
    </row>
    <row r="347">
      <c r="C347" s="67"/>
    </row>
    <row r="348">
      <c r="C348" s="67"/>
    </row>
    <row r="349">
      <c r="C349" s="67"/>
    </row>
    <row r="350">
      <c r="C350" s="67"/>
    </row>
    <row r="351">
      <c r="C351" s="67"/>
    </row>
    <row r="352">
      <c r="C352" s="67"/>
    </row>
    <row r="353">
      <c r="C353" s="67"/>
    </row>
    <row r="354">
      <c r="C354" s="67"/>
    </row>
    <row r="355">
      <c r="C355" s="67"/>
    </row>
    <row r="356">
      <c r="C356" s="67"/>
    </row>
    <row r="357">
      <c r="C357" s="67"/>
    </row>
    <row r="358">
      <c r="C358" s="67"/>
    </row>
    <row r="359">
      <c r="C359" s="67"/>
    </row>
    <row r="360">
      <c r="C360" s="67"/>
    </row>
    <row r="361">
      <c r="C361" s="67"/>
    </row>
    <row r="362">
      <c r="C362" s="67"/>
    </row>
    <row r="363">
      <c r="C363" s="67"/>
    </row>
    <row r="364">
      <c r="C364" s="67"/>
    </row>
    <row r="365">
      <c r="C365" s="67"/>
    </row>
    <row r="366">
      <c r="C366" s="67"/>
    </row>
    <row r="367">
      <c r="C367" s="67"/>
    </row>
    <row r="368">
      <c r="C368" s="67"/>
    </row>
    <row r="369">
      <c r="C369" s="67"/>
    </row>
    <row r="370">
      <c r="C370" s="67"/>
    </row>
    <row r="371">
      <c r="C371" s="67"/>
    </row>
    <row r="372">
      <c r="C372" s="67"/>
    </row>
    <row r="373">
      <c r="C373" s="67"/>
    </row>
    <row r="374">
      <c r="C374" s="67"/>
    </row>
    <row r="375">
      <c r="C375" s="67"/>
    </row>
    <row r="376">
      <c r="C376" s="67"/>
    </row>
    <row r="377">
      <c r="C377" s="67"/>
    </row>
    <row r="378">
      <c r="C378" s="67"/>
    </row>
    <row r="379">
      <c r="C379" s="67"/>
    </row>
    <row r="380">
      <c r="C380" s="67"/>
    </row>
    <row r="381">
      <c r="C381" s="67"/>
    </row>
    <row r="382">
      <c r="C382" s="67"/>
    </row>
    <row r="383">
      <c r="C383" s="67"/>
    </row>
    <row r="384">
      <c r="C384" s="67"/>
    </row>
    <row r="385">
      <c r="C385" s="67"/>
    </row>
    <row r="386">
      <c r="C386" s="67"/>
    </row>
    <row r="387">
      <c r="C387" s="67"/>
    </row>
    <row r="388">
      <c r="C388" s="67"/>
    </row>
    <row r="389">
      <c r="C389" s="67"/>
    </row>
    <row r="390">
      <c r="C390" s="67"/>
    </row>
    <row r="391">
      <c r="C391" s="67"/>
    </row>
    <row r="392">
      <c r="C392" s="67"/>
    </row>
    <row r="393">
      <c r="C393" s="67"/>
    </row>
    <row r="394">
      <c r="C394" s="67"/>
    </row>
    <row r="395">
      <c r="C395" s="67"/>
    </row>
    <row r="396">
      <c r="C396" s="67"/>
    </row>
    <row r="397">
      <c r="C397" s="67"/>
    </row>
    <row r="398">
      <c r="C398" s="67"/>
    </row>
    <row r="399">
      <c r="C399" s="67"/>
    </row>
    <row r="400">
      <c r="C400" s="67"/>
    </row>
    <row r="401">
      <c r="C401" s="67"/>
    </row>
    <row r="402">
      <c r="C402" s="67"/>
    </row>
    <row r="403">
      <c r="C403" s="67"/>
    </row>
    <row r="404">
      <c r="C404" s="67"/>
    </row>
    <row r="405">
      <c r="C405" s="67"/>
    </row>
    <row r="406">
      <c r="C406" s="67"/>
    </row>
    <row r="407">
      <c r="C407" s="67"/>
    </row>
    <row r="408">
      <c r="C408" s="67"/>
    </row>
    <row r="409">
      <c r="C409" s="67"/>
    </row>
    <row r="410">
      <c r="C410" s="67"/>
    </row>
    <row r="411">
      <c r="C411" s="67"/>
    </row>
    <row r="412">
      <c r="C412" s="67"/>
    </row>
    <row r="413">
      <c r="C413" s="67"/>
    </row>
    <row r="414">
      <c r="C414" s="67"/>
    </row>
    <row r="415">
      <c r="C415" s="67"/>
    </row>
    <row r="416">
      <c r="C416" s="67"/>
    </row>
    <row r="417">
      <c r="C417" s="67"/>
    </row>
    <row r="418">
      <c r="C418" s="67"/>
    </row>
    <row r="419">
      <c r="C419" s="67"/>
    </row>
    <row r="420">
      <c r="C420" s="67"/>
    </row>
    <row r="421">
      <c r="C421" s="67"/>
    </row>
    <row r="422">
      <c r="C422" s="67"/>
    </row>
    <row r="423">
      <c r="C423" s="67"/>
    </row>
    <row r="424">
      <c r="C424" s="67"/>
    </row>
    <row r="425">
      <c r="C425" s="67"/>
    </row>
    <row r="426">
      <c r="C426" s="67"/>
    </row>
    <row r="427">
      <c r="C427" s="67"/>
    </row>
    <row r="428">
      <c r="C428" s="67"/>
    </row>
    <row r="429">
      <c r="C429" s="67"/>
    </row>
    <row r="430">
      <c r="C430" s="67"/>
    </row>
    <row r="431">
      <c r="C431" s="67"/>
    </row>
    <row r="432">
      <c r="C432" s="67"/>
    </row>
    <row r="433">
      <c r="C433" s="67"/>
    </row>
    <row r="434">
      <c r="C434" s="67"/>
    </row>
    <row r="435">
      <c r="C435" s="67"/>
    </row>
    <row r="436">
      <c r="C436" s="67"/>
    </row>
    <row r="437">
      <c r="C437" s="67"/>
    </row>
    <row r="438">
      <c r="C438" s="67"/>
    </row>
    <row r="439">
      <c r="C439" s="67"/>
    </row>
    <row r="440">
      <c r="C440" s="67"/>
    </row>
    <row r="441">
      <c r="C441" s="67"/>
    </row>
    <row r="442">
      <c r="C442" s="67"/>
    </row>
    <row r="443">
      <c r="C443" s="67"/>
    </row>
    <row r="444">
      <c r="C444" s="67"/>
    </row>
    <row r="445">
      <c r="C445" s="67"/>
    </row>
    <row r="446">
      <c r="C446" s="67"/>
    </row>
    <row r="447">
      <c r="C447" s="67"/>
    </row>
    <row r="448">
      <c r="C448" s="67"/>
    </row>
    <row r="449">
      <c r="C449" s="67"/>
    </row>
    <row r="450">
      <c r="C450" s="67"/>
    </row>
    <row r="451">
      <c r="C451" s="67"/>
    </row>
    <row r="452">
      <c r="C452" s="67"/>
    </row>
    <row r="453">
      <c r="C453" s="67"/>
    </row>
    <row r="454">
      <c r="C454" s="67"/>
    </row>
    <row r="455">
      <c r="C455" s="67"/>
    </row>
    <row r="456">
      <c r="C456" s="67"/>
    </row>
    <row r="457">
      <c r="C457" s="67"/>
    </row>
    <row r="458">
      <c r="C458" s="67"/>
    </row>
    <row r="459">
      <c r="C459" s="67"/>
    </row>
    <row r="460">
      <c r="C460" s="67"/>
    </row>
    <row r="461">
      <c r="C461" s="67"/>
    </row>
    <row r="462">
      <c r="C462" s="67"/>
    </row>
    <row r="463">
      <c r="C463" s="67"/>
    </row>
    <row r="464">
      <c r="C464" s="67"/>
    </row>
    <row r="465">
      <c r="C465" s="67"/>
    </row>
    <row r="466">
      <c r="C466" s="67"/>
    </row>
    <row r="467">
      <c r="C467" s="67"/>
    </row>
    <row r="468">
      <c r="C468" s="67"/>
    </row>
    <row r="469">
      <c r="C469" s="67"/>
    </row>
    <row r="470">
      <c r="C470" s="67"/>
    </row>
    <row r="471">
      <c r="C471" s="67"/>
    </row>
    <row r="472">
      <c r="C472" s="67"/>
    </row>
    <row r="473">
      <c r="C473" s="67"/>
    </row>
    <row r="474">
      <c r="C474" s="67"/>
    </row>
    <row r="475">
      <c r="C475" s="67"/>
    </row>
    <row r="476">
      <c r="C476" s="67"/>
    </row>
    <row r="477">
      <c r="C477" s="67"/>
    </row>
    <row r="478">
      <c r="C478" s="67"/>
    </row>
    <row r="479">
      <c r="C479" s="67"/>
    </row>
    <row r="480">
      <c r="C480" s="67"/>
    </row>
    <row r="481">
      <c r="C481" s="67"/>
    </row>
    <row r="482">
      <c r="C482" s="67"/>
    </row>
    <row r="483">
      <c r="C483" s="67"/>
    </row>
    <row r="484">
      <c r="C484" s="67"/>
    </row>
    <row r="485">
      <c r="C485" s="67"/>
    </row>
    <row r="486">
      <c r="C486" s="67"/>
    </row>
    <row r="487">
      <c r="C487" s="67"/>
    </row>
    <row r="488">
      <c r="C488" s="67"/>
    </row>
    <row r="489">
      <c r="C489" s="67"/>
    </row>
    <row r="490">
      <c r="C490" s="67"/>
    </row>
    <row r="491">
      <c r="C491" s="67"/>
    </row>
    <row r="492">
      <c r="C492" s="67"/>
    </row>
    <row r="493">
      <c r="C493" s="67"/>
    </row>
    <row r="494">
      <c r="C494" s="67"/>
    </row>
    <row r="495">
      <c r="C495" s="67"/>
    </row>
    <row r="496">
      <c r="C496" s="67"/>
    </row>
    <row r="497">
      <c r="C497" s="67"/>
    </row>
    <row r="498">
      <c r="C498" s="67"/>
    </row>
    <row r="499">
      <c r="C499" s="67"/>
    </row>
    <row r="500">
      <c r="C500" s="67"/>
    </row>
    <row r="501">
      <c r="C501" s="67"/>
    </row>
    <row r="502">
      <c r="C502" s="67"/>
    </row>
    <row r="503">
      <c r="C503" s="67"/>
    </row>
    <row r="504">
      <c r="C504" s="67"/>
    </row>
    <row r="505">
      <c r="C505" s="67"/>
    </row>
    <row r="506">
      <c r="C506" s="67"/>
    </row>
    <row r="507">
      <c r="C507" s="67"/>
    </row>
    <row r="508">
      <c r="C508" s="67"/>
    </row>
    <row r="509">
      <c r="C509" s="67"/>
    </row>
    <row r="510">
      <c r="C510" s="67"/>
    </row>
    <row r="511">
      <c r="C511" s="67"/>
    </row>
    <row r="512">
      <c r="C512" s="67"/>
    </row>
    <row r="513">
      <c r="C513" s="67"/>
    </row>
    <row r="514">
      <c r="C514" s="67"/>
    </row>
    <row r="515">
      <c r="C515" s="67"/>
    </row>
    <row r="516">
      <c r="C516" s="67"/>
    </row>
    <row r="517">
      <c r="C517" s="67"/>
    </row>
    <row r="518">
      <c r="C518" s="67"/>
    </row>
    <row r="519">
      <c r="C519" s="67"/>
    </row>
    <row r="520">
      <c r="C520" s="67"/>
    </row>
    <row r="521">
      <c r="C521" s="67"/>
    </row>
    <row r="522">
      <c r="C522" s="67"/>
    </row>
    <row r="523">
      <c r="C523" s="67"/>
    </row>
    <row r="524">
      <c r="C524" s="67"/>
    </row>
    <row r="525">
      <c r="C525" s="67"/>
    </row>
    <row r="526">
      <c r="C526" s="67"/>
    </row>
    <row r="527">
      <c r="C527" s="67"/>
    </row>
    <row r="528">
      <c r="C528" s="67"/>
    </row>
    <row r="529">
      <c r="C529" s="67"/>
    </row>
    <row r="530">
      <c r="C530" s="67"/>
    </row>
    <row r="531">
      <c r="C531" s="67"/>
    </row>
    <row r="532">
      <c r="C532" s="67"/>
    </row>
    <row r="533">
      <c r="C533" s="67"/>
    </row>
    <row r="534">
      <c r="C534" s="67"/>
    </row>
    <row r="535">
      <c r="C535" s="67"/>
    </row>
    <row r="536">
      <c r="C536" s="67"/>
    </row>
    <row r="537">
      <c r="C537" s="67"/>
    </row>
    <row r="538">
      <c r="C538" s="67"/>
    </row>
    <row r="539">
      <c r="C539" s="67"/>
    </row>
    <row r="540">
      <c r="C540" s="67"/>
    </row>
    <row r="541">
      <c r="C541" s="67"/>
    </row>
    <row r="542">
      <c r="C542" s="67"/>
    </row>
    <row r="543">
      <c r="C543" s="67"/>
    </row>
    <row r="544">
      <c r="C544" s="67"/>
    </row>
    <row r="545">
      <c r="C545" s="67"/>
    </row>
    <row r="546">
      <c r="C546" s="67"/>
    </row>
    <row r="547">
      <c r="C547" s="67"/>
    </row>
    <row r="548">
      <c r="C548" s="67"/>
    </row>
    <row r="549">
      <c r="C549" s="67"/>
    </row>
    <row r="550">
      <c r="C550" s="67"/>
    </row>
    <row r="551">
      <c r="C551" s="67"/>
    </row>
    <row r="552">
      <c r="C552" s="67"/>
    </row>
    <row r="553">
      <c r="C553" s="67"/>
    </row>
    <row r="554">
      <c r="C554" s="67"/>
    </row>
    <row r="555">
      <c r="C555" s="67"/>
    </row>
    <row r="556">
      <c r="C556" s="67"/>
    </row>
    <row r="557">
      <c r="C557" s="67"/>
    </row>
    <row r="558">
      <c r="C558" s="67"/>
    </row>
    <row r="559">
      <c r="C559" s="67"/>
    </row>
    <row r="560">
      <c r="C560" s="67"/>
    </row>
    <row r="561">
      <c r="C561" s="67"/>
    </row>
    <row r="562">
      <c r="C562" s="67"/>
    </row>
    <row r="563">
      <c r="C563" s="67"/>
    </row>
    <row r="564">
      <c r="C564" s="67"/>
    </row>
    <row r="565">
      <c r="C565" s="67"/>
    </row>
    <row r="566">
      <c r="C566" s="67"/>
    </row>
    <row r="567">
      <c r="C567" s="67"/>
    </row>
    <row r="568">
      <c r="C568" s="67"/>
    </row>
    <row r="569">
      <c r="C569" s="67"/>
    </row>
    <row r="570">
      <c r="C570" s="67"/>
    </row>
    <row r="571">
      <c r="C571" s="67"/>
    </row>
    <row r="572">
      <c r="C572" s="67"/>
    </row>
    <row r="573">
      <c r="C573" s="67"/>
    </row>
    <row r="574">
      <c r="C574" s="67"/>
    </row>
    <row r="575">
      <c r="C575" s="67"/>
    </row>
    <row r="576">
      <c r="C576" s="67"/>
    </row>
    <row r="577">
      <c r="C577" s="67"/>
    </row>
    <row r="578">
      <c r="C578" s="67"/>
    </row>
    <row r="579">
      <c r="C579" s="67"/>
    </row>
    <row r="580">
      <c r="C580" s="67"/>
    </row>
    <row r="581">
      <c r="C581" s="67"/>
    </row>
    <row r="582">
      <c r="C582" s="67"/>
    </row>
    <row r="583">
      <c r="C583" s="67"/>
    </row>
    <row r="584">
      <c r="C584" s="67"/>
    </row>
    <row r="585">
      <c r="C585" s="67"/>
    </row>
    <row r="586">
      <c r="C586" s="67"/>
    </row>
    <row r="587">
      <c r="C587" s="67"/>
    </row>
    <row r="588">
      <c r="C588" s="67"/>
    </row>
    <row r="589">
      <c r="C589" s="67"/>
    </row>
    <row r="590">
      <c r="C590" s="67"/>
    </row>
    <row r="591">
      <c r="C591" s="67"/>
    </row>
    <row r="592">
      <c r="C592" s="67"/>
    </row>
    <row r="593">
      <c r="C593" s="67"/>
    </row>
    <row r="594">
      <c r="C594" s="67"/>
    </row>
    <row r="595">
      <c r="C595" s="67"/>
    </row>
    <row r="596">
      <c r="C596" s="67"/>
    </row>
    <row r="597">
      <c r="C597" s="67"/>
    </row>
    <row r="598">
      <c r="C598" s="67"/>
    </row>
    <row r="599">
      <c r="C599" s="67"/>
    </row>
    <row r="600">
      <c r="C600" s="67"/>
    </row>
    <row r="601">
      <c r="C601" s="67"/>
    </row>
    <row r="602">
      <c r="C602" s="67"/>
    </row>
    <row r="603">
      <c r="C603" s="67"/>
    </row>
    <row r="604">
      <c r="C604" s="67"/>
    </row>
    <row r="605">
      <c r="C605" s="67"/>
    </row>
    <row r="606">
      <c r="C606" s="67"/>
    </row>
    <row r="607">
      <c r="C607" s="67"/>
    </row>
    <row r="608">
      <c r="C608" s="67"/>
    </row>
    <row r="609">
      <c r="C609" s="67"/>
    </row>
    <row r="610">
      <c r="C610" s="67"/>
    </row>
    <row r="611">
      <c r="C611" s="67"/>
    </row>
    <row r="612">
      <c r="C612" s="67"/>
    </row>
    <row r="613">
      <c r="C613" s="67"/>
    </row>
    <row r="614">
      <c r="C614" s="67"/>
    </row>
    <row r="615">
      <c r="C615" s="67"/>
    </row>
    <row r="616">
      <c r="C616" s="67"/>
    </row>
    <row r="617">
      <c r="C617" s="67"/>
    </row>
    <row r="618">
      <c r="C618" s="67"/>
    </row>
    <row r="619">
      <c r="C619" s="67"/>
    </row>
    <row r="620">
      <c r="C620" s="67"/>
    </row>
    <row r="621">
      <c r="C621" s="67"/>
    </row>
    <row r="622">
      <c r="C622" s="67"/>
    </row>
    <row r="623">
      <c r="C623" s="67"/>
    </row>
    <row r="624">
      <c r="C624" s="67"/>
    </row>
    <row r="625">
      <c r="C625" s="67"/>
    </row>
    <row r="626">
      <c r="C626" s="67"/>
    </row>
    <row r="627">
      <c r="C627" s="67"/>
    </row>
    <row r="628">
      <c r="C628" s="67"/>
    </row>
    <row r="629">
      <c r="C629" s="67"/>
    </row>
    <row r="630">
      <c r="C630" s="67"/>
    </row>
    <row r="631">
      <c r="C631" s="67"/>
    </row>
    <row r="632">
      <c r="C632" s="67"/>
    </row>
    <row r="633">
      <c r="C633" s="67"/>
    </row>
    <row r="634">
      <c r="C634" s="67"/>
    </row>
    <row r="635">
      <c r="C635" s="67"/>
    </row>
    <row r="636">
      <c r="C636" s="67"/>
    </row>
    <row r="637">
      <c r="C637" s="67"/>
    </row>
    <row r="638">
      <c r="C638" s="67"/>
    </row>
    <row r="639">
      <c r="C639" s="67"/>
    </row>
    <row r="640">
      <c r="C640" s="67"/>
    </row>
    <row r="641">
      <c r="C641" s="67"/>
    </row>
    <row r="642">
      <c r="C642" s="67"/>
    </row>
    <row r="643">
      <c r="C643" s="67"/>
    </row>
    <row r="644">
      <c r="C644" s="67"/>
    </row>
    <row r="645">
      <c r="C645" s="67"/>
    </row>
    <row r="646">
      <c r="C646" s="67"/>
    </row>
    <row r="647">
      <c r="C647" s="67"/>
    </row>
    <row r="648">
      <c r="C648" s="67"/>
    </row>
    <row r="649">
      <c r="C649" s="67"/>
    </row>
    <row r="650">
      <c r="C650" s="67"/>
    </row>
    <row r="651">
      <c r="C651" s="67"/>
    </row>
    <row r="652">
      <c r="C652" s="67"/>
    </row>
    <row r="653">
      <c r="C653" s="67"/>
    </row>
    <row r="654">
      <c r="C654" s="67"/>
    </row>
    <row r="655">
      <c r="C655" s="67"/>
    </row>
    <row r="656">
      <c r="C656" s="67"/>
    </row>
    <row r="657">
      <c r="C657" s="67"/>
    </row>
    <row r="658">
      <c r="C658" s="67"/>
    </row>
    <row r="659">
      <c r="C659" s="67"/>
    </row>
    <row r="660">
      <c r="C660" s="67"/>
    </row>
    <row r="661">
      <c r="C661" s="67"/>
    </row>
    <row r="662">
      <c r="C662" s="67"/>
    </row>
    <row r="663">
      <c r="C663" s="67"/>
    </row>
    <row r="664">
      <c r="C664" s="67"/>
    </row>
    <row r="665">
      <c r="C665" s="67"/>
    </row>
    <row r="666">
      <c r="C666" s="67"/>
    </row>
    <row r="667">
      <c r="C667" s="67"/>
    </row>
    <row r="668">
      <c r="C668" s="67"/>
    </row>
    <row r="669">
      <c r="C669" s="67"/>
    </row>
    <row r="670">
      <c r="C670" s="67"/>
    </row>
    <row r="671">
      <c r="C671" s="67"/>
    </row>
    <row r="672">
      <c r="C672" s="67"/>
    </row>
    <row r="673">
      <c r="C673" s="67"/>
    </row>
    <row r="674">
      <c r="C674" s="67"/>
    </row>
    <row r="675">
      <c r="C675" s="67"/>
    </row>
    <row r="676">
      <c r="C676" s="67"/>
    </row>
    <row r="677">
      <c r="C677" s="67"/>
    </row>
    <row r="678">
      <c r="C678" s="67"/>
    </row>
    <row r="679">
      <c r="C679" s="67"/>
    </row>
    <row r="680">
      <c r="C680" s="67"/>
    </row>
    <row r="681">
      <c r="C681" s="67"/>
    </row>
    <row r="682">
      <c r="C682" s="67"/>
    </row>
    <row r="683">
      <c r="C683" s="67"/>
    </row>
    <row r="684">
      <c r="C684" s="67"/>
    </row>
    <row r="685">
      <c r="C685" s="67"/>
    </row>
    <row r="686">
      <c r="C686" s="67"/>
    </row>
    <row r="687">
      <c r="C687" s="67"/>
    </row>
    <row r="688">
      <c r="C688" s="67"/>
    </row>
    <row r="689">
      <c r="C689" s="67"/>
    </row>
    <row r="690">
      <c r="C690" s="67"/>
    </row>
    <row r="691">
      <c r="C691" s="67"/>
    </row>
    <row r="692">
      <c r="C692" s="67"/>
    </row>
    <row r="693">
      <c r="C693" s="67"/>
    </row>
    <row r="694">
      <c r="C694" s="67"/>
    </row>
    <row r="695">
      <c r="C695" s="67"/>
    </row>
    <row r="696">
      <c r="C696" s="67"/>
    </row>
    <row r="697">
      <c r="C697" s="67"/>
    </row>
    <row r="698">
      <c r="C698" s="67"/>
    </row>
    <row r="699">
      <c r="C699" s="67"/>
    </row>
    <row r="700">
      <c r="C700" s="67"/>
    </row>
    <row r="701">
      <c r="C701" s="67"/>
    </row>
    <row r="702">
      <c r="C702" s="67"/>
    </row>
    <row r="703">
      <c r="C703" s="67"/>
    </row>
    <row r="704">
      <c r="C704" s="67"/>
    </row>
    <row r="705">
      <c r="C705" s="67"/>
    </row>
    <row r="706">
      <c r="C706" s="67"/>
    </row>
    <row r="707">
      <c r="C707" s="67"/>
    </row>
    <row r="708">
      <c r="C708" s="67"/>
    </row>
    <row r="709">
      <c r="C709" s="67"/>
    </row>
    <row r="710">
      <c r="C710" s="67"/>
    </row>
    <row r="711">
      <c r="C711" s="67"/>
    </row>
    <row r="712">
      <c r="C712" s="67"/>
    </row>
    <row r="713">
      <c r="C713" s="67"/>
    </row>
    <row r="714">
      <c r="C714" s="67"/>
    </row>
    <row r="715">
      <c r="C715" s="67"/>
    </row>
    <row r="716">
      <c r="C716" s="67"/>
    </row>
    <row r="717">
      <c r="C717" s="67"/>
    </row>
    <row r="718">
      <c r="C718" s="67"/>
    </row>
    <row r="719">
      <c r="C719" s="67"/>
    </row>
    <row r="720">
      <c r="C720" s="67"/>
    </row>
    <row r="721">
      <c r="C721" s="67"/>
    </row>
    <row r="722">
      <c r="C722" s="67"/>
    </row>
    <row r="723">
      <c r="C723" s="67"/>
    </row>
    <row r="724">
      <c r="C724" s="67"/>
    </row>
    <row r="725">
      <c r="C725" s="67"/>
    </row>
    <row r="726">
      <c r="C726" s="67"/>
    </row>
    <row r="727">
      <c r="C727" s="67"/>
    </row>
    <row r="728">
      <c r="C728" s="67"/>
    </row>
    <row r="729">
      <c r="C729" s="67"/>
    </row>
    <row r="730">
      <c r="C730" s="67"/>
    </row>
    <row r="731">
      <c r="C731" s="67"/>
    </row>
    <row r="732">
      <c r="C732" s="67"/>
    </row>
    <row r="733">
      <c r="C733" s="67"/>
    </row>
    <row r="734">
      <c r="C734" s="67"/>
    </row>
    <row r="735">
      <c r="C735" s="67"/>
    </row>
    <row r="736">
      <c r="C736" s="67"/>
    </row>
    <row r="737">
      <c r="C737" s="67"/>
    </row>
    <row r="738">
      <c r="C738" s="67"/>
    </row>
    <row r="739">
      <c r="C739" s="67"/>
    </row>
    <row r="740">
      <c r="C740" s="67"/>
    </row>
    <row r="741">
      <c r="C741" s="67"/>
    </row>
    <row r="742">
      <c r="C742" s="67"/>
    </row>
    <row r="743">
      <c r="C743" s="67"/>
    </row>
    <row r="744">
      <c r="C744" s="67"/>
    </row>
    <row r="745">
      <c r="C745" s="67"/>
    </row>
    <row r="746">
      <c r="C746" s="67"/>
    </row>
    <row r="747">
      <c r="C747" s="67"/>
    </row>
    <row r="748">
      <c r="C748" s="67"/>
    </row>
    <row r="749">
      <c r="C749" s="67"/>
    </row>
    <row r="750">
      <c r="C750" s="67"/>
    </row>
    <row r="751">
      <c r="C751" s="67"/>
    </row>
    <row r="752">
      <c r="C752" s="67"/>
    </row>
    <row r="753">
      <c r="C753" s="67"/>
    </row>
    <row r="754">
      <c r="C754" s="67"/>
    </row>
    <row r="755">
      <c r="C755" s="67"/>
    </row>
    <row r="756">
      <c r="C756" s="67"/>
    </row>
    <row r="757">
      <c r="C757" s="67"/>
    </row>
    <row r="758">
      <c r="C758" s="67"/>
    </row>
    <row r="759">
      <c r="C759" s="67"/>
    </row>
    <row r="760">
      <c r="C760" s="67"/>
    </row>
    <row r="761">
      <c r="C761" s="67"/>
    </row>
    <row r="762">
      <c r="C762" s="67"/>
    </row>
    <row r="763">
      <c r="C763" s="67"/>
    </row>
    <row r="764">
      <c r="C764" s="67"/>
    </row>
    <row r="765">
      <c r="C765" s="67"/>
    </row>
    <row r="766">
      <c r="C766" s="67"/>
    </row>
    <row r="767">
      <c r="C767" s="67"/>
    </row>
    <row r="768">
      <c r="C768" s="67"/>
    </row>
    <row r="769">
      <c r="C769" s="67"/>
    </row>
    <row r="770">
      <c r="C770" s="67"/>
    </row>
    <row r="771">
      <c r="C771" s="67"/>
    </row>
    <row r="772">
      <c r="C772" s="67"/>
    </row>
    <row r="773">
      <c r="C773" s="67"/>
    </row>
    <row r="774">
      <c r="C774" s="67"/>
    </row>
    <row r="775">
      <c r="C775" s="67"/>
    </row>
    <row r="776">
      <c r="C776" s="67"/>
    </row>
    <row r="777">
      <c r="C777" s="67"/>
    </row>
    <row r="778">
      <c r="C778" s="67"/>
    </row>
    <row r="779">
      <c r="C779" s="67"/>
    </row>
    <row r="780">
      <c r="C780" s="67"/>
    </row>
    <row r="781">
      <c r="C781" s="67"/>
    </row>
    <row r="782">
      <c r="C782" s="67"/>
    </row>
    <row r="783">
      <c r="C783" s="67"/>
    </row>
    <row r="784">
      <c r="C784" s="67"/>
    </row>
    <row r="785">
      <c r="C785" s="67"/>
    </row>
    <row r="786">
      <c r="C786" s="67"/>
    </row>
    <row r="787">
      <c r="C787" s="67"/>
    </row>
    <row r="788">
      <c r="C788" s="67"/>
    </row>
    <row r="789">
      <c r="C789" s="67"/>
    </row>
    <row r="790">
      <c r="C790" s="67"/>
    </row>
    <row r="791">
      <c r="C791" s="67"/>
    </row>
    <row r="792">
      <c r="C792" s="67"/>
    </row>
    <row r="793">
      <c r="C793" s="67"/>
    </row>
    <row r="794">
      <c r="C794" s="67"/>
    </row>
    <row r="795">
      <c r="C795" s="67"/>
    </row>
    <row r="796">
      <c r="C796" s="67"/>
    </row>
    <row r="797">
      <c r="C797" s="67"/>
    </row>
    <row r="798">
      <c r="C798" s="67"/>
    </row>
    <row r="799">
      <c r="C799" s="67"/>
    </row>
    <row r="800">
      <c r="C800" s="67"/>
    </row>
    <row r="801">
      <c r="C801" s="67"/>
    </row>
    <row r="802">
      <c r="C802" s="67"/>
    </row>
    <row r="803">
      <c r="C803" s="67"/>
    </row>
    <row r="804">
      <c r="C804" s="67"/>
    </row>
    <row r="805">
      <c r="C805" s="67"/>
    </row>
    <row r="806">
      <c r="C806" s="67"/>
    </row>
    <row r="807">
      <c r="C807" s="67"/>
    </row>
    <row r="808">
      <c r="C808" s="67"/>
    </row>
    <row r="809">
      <c r="C809" s="67"/>
    </row>
    <row r="810">
      <c r="C810" s="67"/>
    </row>
    <row r="811">
      <c r="C811" s="67"/>
    </row>
    <row r="812">
      <c r="C812" s="67"/>
    </row>
    <row r="813">
      <c r="C813" s="67"/>
    </row>
    <row r="814">
      <c r="C814" s="67"/>
    </row>
    <row r="815">
      <c r="C815" s="67"/>
    </row>
    <row r="816">
      <c r="C816" s="67"/>
    </row>
    <row r="817">
      <c r="C817" s="67"/>
    </row>
    <row r="818">
      <c r="C818" s="67"/>
    </row>
    <row r="819">
      <c r="C819" s="67"/>
    </row>
    <row r="820">
      <c r="C820" s="67"/>
    </row>
    <row r="821">
      <c r="C821" s="67"/>
    </row>
    <row r="822">
      <c r="C822" s="67"/>
    </row>
    <row r="823">
      <c r="C823" s="67"/>
    </row>
    <row r="824">
      <c r="C824" s="67"/>
    </row>
    <row r="825">
      <c r="C825" s="67"/>
    </row>
    <row r="826">
      <c r="C826" s="67"/>
    </row>
    <row r="827">
      <c r="C827" s="67"/>
    </row>
    <row r="828">
      <c r="C828" s="67"/>
    </row>
    <row r="829">
      <c r="C829" s="67"/>
    </row>
    <row r="830">
      <c r="C830" s="67"/>
    </row>
    <row r="831">
      <c r="C831" s="67"/>
    </row>
    <row r="832">
      <c r="C832" s="67"/>
    </row>
    <row r="833">
      <c r="C833" s="67"/>
    </row>
    <row r="834">
      <c r="C834" s="67"/>
    </row>
    <row r="835">
      <c r="C835" s="67"/>
    </row>
    <row r="836">
      <c r="C836" s="67"/>
    </row>
    <row r="837">
      <c r="C837" s="67"/>
    </row>
    <row r="838">
      <c r="C838" s="67"/>
    </row>
    <row r="839">
      <c r="C839" s="67"/>
    </row>
    <row r="840">
      <c r="C840" s="67"/>
    </row>
    <row r="841">
      <c r="C841" s="67"/>
    </row>
    <row r="842">
      <c r="C842" s="67"/>
    </row>
    <row r="843">
      <c r="C843" s="67"/>
    </row>
    <row r="844">
      <c r="C844" s="67"/>
    </row>
    <row r="845">
      <c r="C845" s="67"/>
    </row>
    <row r="846">
      <c r="C846" s="67"/>
    </row>
    <row r="847">
      <c r="C847" s="67"/>
    </row>
    <row r="848">
      <c r="C848" s="67"/>
    </row>
    <row r="849">
      <c r="C849" s="67"/>
    </row>
    <row r="850">
      <c r="C850" s="67"/>
    </row>
    <row r="851">
      <c r="C851" s="67"/>
    </row>
    <row r="852">
      <c r="C852" s="67"/>
    </row>
    <row r="853">
      <c r="C853" s="67"/>
    </row>
    <row r="854">
      <c r="C854" s="67"/>
    </row>
    <row r="855">
      <c r="C855" s="67"/>
    </row>
    <row r="856">
      <c r="C856" s="67"/>
    </row>
    <row r="857">
      <c r="C857" s="67"/>
    </row>
    <row r="858">
      <c r="C858" s="67"/>
    </row>
    <row r="859">
      <c r="C859" s="67"/>
    </row>
    <row r="860">
      <c r="C860" s="67"/>
    </row>
    <row r="861">
      <c r="C861" s="67"/>
    </row>
    <row r="862">
      <c r="C862" s="67"/>
    </row>
    <row r="863">
      <c r="C863" s="67"/>
    </row>
    <row r="864">
      <c r="C864" s="67"/>
    </row>
    <row r="865">
      <c r="C865" s="67"/>
    </row>
    <row r="866">
      <c r="C866" s="67"/>
    </row>
    <row r="867">
      <c r="C867" s="67"/>
    </row>
    <row r="868">
      <c r="C868" s="67"/>
    </row>
    <row r="869">
      <c r="C869" s="67"/>
    </row>
    <row r="870">
      <c r="C870" s="67"/>
    </row>
    <row r="871">
      <c r="C871" s="67"/>
    </row>
    <row r="872">
      <c r="C872" s="67"/>
    </row>
    <row r="873">
      <c r="C873" s="67"/>
    </row>
    <row r="874">
      <c r="C874" s="67"/>
    </row>
    <row r="875">
      <c r="C875" s="67"/>
    </row>
    <row r="876">
      <c r="C876" s="67"/>
    </row>
    <row r="877">
      <c r="C877" s="67"/>
    </row>
    <row r="878">
      <c r="C878" s="67"/>
    </row>
    <row r="879">
      <c r="C879" s="67"/>
    </row>
    <row r="880">
      <c r="C880" s="67"/>
    </row>
    <row r="881">
      <c r="C881" s="67"/>
    </row>
    <row r="882">
      <c r="C882" s="67"/>
    </row>
    <row r="883">
      <c r="C883" s="67"/>
    </row>
    <row r="884">
      <c r="C884" s="67"/>
    </row>
    <row r="885">
      <c r="C885" s="67"/>
    </row>
    <row r="886">
      <c r="C886" s="67"/>
    </row>
    <row r="887">
      <c r="C887" s="67"/>
    </row>
    <row r="888">
      <c r="C888" s="67"/>
    </row>
    <row r="889">
      <c r="C889" s="67"/>
    </row>
    <row r="890">
      <c r="C890" s="67"/>
    </row>
    <row r="891">
      <c r="C891" s="67"/>
    </row>
    <row r="892">
      <c r="C892" s="67"/>
    </row>
    <row r="893">
      <c r="C893" s="67"/>
    </row>
    <row r="894">
      <c r="C894" s="67"/>
    </row>
    <row r="895">
      <c r="C895" s="67"/>
    </row>
    <row r="896">
      <c r="C896" s="67"/>
    </row>
    <row r="897">
      <c r="C897" s="67"/>
    </row>
    <row r="898">
      <c r="C898" s="67"/>
    </row>
    <row r="899">
      <c r="C899" s="67"/>
    </row>
    <row r="900">
      <c r="C900" s="67"/>
    </row>
    <row r="901">
      <c r="C901" s="67"/>
    </row>
    <row r="902">
      <c r="C902" s="67"/>
    </row>
    <row r="903">
      <c r="C903" s="67"/>
    </row>
    <row r="904">
      <c r="C904" s="67"/>
    </row>
    <row r="905">
      <c r="C905" s="67"/>
    </row>
    <row r="906">
      <c r="C906" s="67"/>
    </row>
    <row r="907">
      <c r="C907" s="67"/>
    </row>
    <row r="908">
      <c r="C908" s="67"/>
    </row>
    <row r="909">
      <c r="C909" s="67"/>
    </row>
    <row r="910">
      <c r="C910" s="67"/>
    </row>
    <row r="911">
      <c r="C911" s="67"/>
    </row>
    <row r="912">
      <c r="C912" s="67"/>
    </row>
    <row r="913">
      <c r="C913" s="67"/>
    </row>
    <row r="914">
      <c r="C914" s="67"/>
    </row>
    <row r="915">
      <c r="C915" s="67"/>
    </row>
    <row r="916">
      <c r="C916" s="67"/>
    </row>
    <row r="917">
      <c r="C917" s="67"/>
    </row>
    <row r="918">
      <c r="C918" s="67"/>
    </row>
    <row r="919">
      <c r="C919" s="67"/>
    </row>
    <row r="920">
      <c r="C920" s="67"/>
    </row>
    <row r="921">
      <c r="C921" s="67"/>
    </row>
    <row r="922">
      <c r="C922" s="67"/>
    </row>
    <row r="923">
      <c r="C923" s="67"/>
    </row>
    <row r="924">
      <c r="C924" s="67"/>
    </row>
    <row r="925">
      <c r="C925" s="67"/>
    </row>
    <row r="926">
      <c r="C926" s="67"/>
    </row>
    <row r="927">
      <c r="C927" s="67"/>
    </row>
    <row r="928">
      <c r="C928" s="67"/>
    </row>
    <row r="929">
      <c r="C929" s="67"/>
    </row>
    <row r="930">
      <c r="C930" s="67"/>
    </row>
    <row r="931">
      <c r="C931" s="67"/>
    </row>
    <row r="932">
      <c r="C932" s="67"/>
    </row>
    <row r="933">
      <c r="C933" s="67"/>
    </row>
    <row r="934">
      <c r="C934" s="67"/>
    </row>
    <row r="935">
      <c r="C935" s="67"/>
    </row>
    <row r="936">
      <c r="C936" s="67"/>
    </row>
    <row r="937">
      <c r="C937" s="67"/>
    </row>
    <row r="938">
      <c r="C938" s="67"/>
    </row>
    <row r="939">
      <c r="C939" s="67"/>
    </row>
    <row r="940">
      <c r="C940" s="67"/>
    </row>
    <row r="941">
      <c r="C941" s="67"/>
    </row>
    <row r="942">
      <c r="C942" s="67"/>
    </row>
    <row r="943">
      <c r="C943" s="67"/>
    </row>
    <row r="944">
      <c r="C944" s="67"/>
    </row>
    <row r="945">
      <c r="C945" s="67"/>
    </row>
    <row r="946">
      <c r="C946" s="67"/>
    </row>
    <row r="947">
      <c r="C947" s="67"/>
    </row>
    <row r="948">
      <c r="C948" s="67"/>
    </row>
    <row r="949">
      <c r="C949" s="67"/>
    </row>
    <row r="950">
      <c r="C950" s="67"/>
    </row>
    <row r="951">
      <c r="C951" s="67"/>
    </row>
    <row r="952">
      <c r="C952" s="67"/>
    </row>
    <row r="953">
      <c r="C953" s="67"/>
    </row>
    <row r="954">
      <c r="C954" s="67"/>
    </row>
    <row r="955">
      <c r="C955" s="67"/>
    </row>
    <row r="956">
      <c r="C956" s="67"/>
    </row>
    <row r="957">
      <c r="C957" s="67"/>
    </row>
    <row r="958">
      <c r="C958" s="67"/>
    </row>
    <row r="959">
      <c r="C959" s="67"/>
    </row>
    <row r="960">
      <c r="C960" s="67"/>
    </row>
    <row r="961">
      <c r="C961" s="67"/>
    </row>
    <row r="962">
      <c r="C962" s="67"/>
    </row>
    <row r="963">
      <c r="C963" s="67"/>
    </row>
    <row r="964">
      <c r="C964" s="67"/>
    </row>
    <row r="965">
      <c r="C965" s="67"/>
    </row>
    <row r="966">
      <c r="C966" s="67"/>
    </row>
    <row r="967">
      <c r="C967" s="67"/>
    </row>
    <row r="968">
      <c r="C968" s="67"/>
    </row>
    <row r="969">
      <c r="C969" s="67"/>
    </row>
    <row r="970">
      <c r="C970" s="67"/>
    </row>
    <row r="971">
      <c r="C971" s="67"/>
    </row>
    <row r="972">
      <c r="C972" s="67"/>
    </row>
    <row r="973">
      <c r="C973" s="67"/>
    </row>
    <row r="974">
      <c r="C974" s="67"/>
    </row>
    <row r="975">
      <c r="C975" s="67"/>
    </row>
    <row r="976">
      <c r="C976" s="67"/>
    </row>
    <row r="977">
      <c r="C977" s="67"/>
    </row>
    <row r="978">
      <c r="C978" s="67"/>
    </row>
    <row r="979">
      <c r="C979" s="67"/>
    </row>
    <row r="980">
      <c r="C980" s="67"/>
    </row>
    <row r="981">
      <c r="C981" s="67"/>
    </row>
    <row r="982">
      <c r="C982" s="67"/>
    </row>
    <row r="983">
      <c r="C983" s="67"/>
    </row>
    <row r="984">
      <c r="C984" s="67"/>
    </row>
    <row r="985">
      <c r="C985" s="67"/>
    </row>
    <row r="986">
      <c r="C986" s="67"/>
    </row>
    <row r="987">
      <c r="C987" s="67"/>
    </row>
    <row r="988">
      <c r="C988" s="67"/>
    </row>
    <row r="989">
      <c r="C989" s="67"/>
    </row>
    <row r="990">
      <c r="C990" s="67"/>
    </row>
    <row r="991">
      <c r="C991" s="67"/>
    </row>
    <row r="992">
      <c r="C992" s="67"/>
    </row>
    <row r="993">
      <c r="C993" s="67"/>
    </row>
    <row r="994">
      <c r="C994" s="67"/>
    </row>
    <row r="995">
      <c r="C995" s="67"/>
    </row>
    <row r="996">
      <c r="C996" s="67"/>
    </row>
    <row r="997">
      <c r="C997" s="67"/>
    </row>
    <row r="998">
      <c r="C998" s="67"/>
    </row>
    <row r="999">
      <c r="C999" s="67"/>
    </row>
    <row r="1000">
      <c r="C1000" s="67"/>
    </row>
    <row r="1001">
      <c r="C1001" s="67"/>
    </row>
  </sheetData>
  <hyperlinks>
    <hyperlink r:id="rId1" ref="E5"/>
    <hyperlink r:id="rId2" ref="E8"/>
    <hyperlink r:id="rId3" ref="E9"/>
  </hyperlinks>
  <drawing r:id="rId4"/>
</worksheet>
</file>