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isa\Dropbox\LTU\Coursera\PersonalisedMed-001\"/>
    </mc:Choice>
  </mc:AlternateContent>
  <bookViews>
    <workbookView xWindow="0" yWindow="465" windowWidth="28800" windowHeight="16845" tabRatio="500" activeTab="1"/>
  </bookViews>
  <sheets>
    <sheet name="Lisa" sheetId="2" r:id="rId1"/>
    <sheet name="LinkStructure" sheetId="1" r:id="rId2"/>
  </sheets>
  <definedNames>
    <definedName name="_xlnm._FilterDatabase" localSheetId="1" hidden="1">LinkStructure!$B$6:$N$49</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43" i="1" l="1"/>
  <c r="L77" i="1"/>
  <c r="L73" i="1"/>
  <c r="L72" i="1"/>
  <c r="L71" i="1"/>
  <c r="L70" i="1"/>
  <c r="L69" i="1"/>
  <c r="L68" i="1"/>
  <c r="K67" i="1"/>
  <c r="L67" i="1"/>
  <c r="K66" i="1"/>
  <c r="L66" i="1"/>
  <c r="K65" i="1"/>
  <c r="L65" i="1"/>
  <c r="L64" i="1"/>
  <c r="L63" i="1"/>
  <c r="L62" i="1"/>
  <c r="L61" i="1"/>
  <c r="L60" i="1"/>
  <c r="K59" i="1"/>
  <c r="L59" i="1"/>
  <c r="K58" i="1"/>
  <c r="L58" i="1"/>
  <c r="L57" i="1"/>
  <c r="L56" i="1"/>
  <c r="L53" i="1"/>
  <c r="K52" i="1"/>
  <c r="L52" i="1"/>
  <c r="K51" i="1"/>
  <c r="L51" i="1"/>
  <c r="K50" i="1"/>
  <c r="L50" i="1"/>
  <c r="L49" i="1"/>
  <c r="L48" i="1"/>
  <c r="L47" i="1"/>
  <c r="L46" i="1"/>
  <c r="L45" i="1"/>
  <c r="K44" i="1"/>
  <c r="L44" i="1"/>
  <c r="K43" i="1"/>
  <c r="L43" i="1"/>
  <c r="L42" i="1"/>
  <c r="L41" i="1"/>
  <c r="L40" i="1"/>
  <c r="L39" i="1"/>
  <c r="L38" i="1"/>
  <c r="L37" i="1"/>
  <c r="L36" i="1"/>
  <c r="L35" i="1"/>
  <c r="L34" i="1"/>
  <c r="L33" i="1"/>
  <c r="L32" i="1"/>
  <c r="L31" i="1"/>
  <c r="L30" i="1"/>
  <c r="L29" i="1"/>
  <c r="L28" i="1"/>
  <c r="L27" i="1"/>
  <c r="L26" i="1"/>
  <c r="K25" i="1"/>
  <c r="L25" i="1"/>
  <c r="L24" i="1"/>
  <c r="L23" i="1"/>
  <c r="L22" i="1"/>
  <c r="K21" i="1"/>
  <c r="L21" i="1"/>
  <c r="L20" i="1"/>
  <c r="L19" i="1"/>
  <c r="L18" i="1"/>
  <c r="L17" i="1"/>
  <c r="L16" i="1"/>
  <c r="L15" i="1"/>
  <c r="L14" i="1"/>
  <c r="L13" i="1"/>
  <c r="L12" i="1"/>
  <c r="L11" i="1"/>
  <c r="L10" i="1"/>
  <c r="L9" i="1"/>
  <c r="L8" i="1"/>
  <c r="F2" i="1"/>
  <c r="L7" i="1"/>
  <c r="J58" i="1"/>
  <c r="J25" i="1"/>
  <c r="J44" i="1"/>
  <c r="J50" i="1"/>
  <c r="J51" i="1"/>
  <c r="J52" i="1"/>
  <c r="J21" i="1"/>
  <c r="O59" i="1"/>
  <c r="O60" i="1"/>
  <c r="O61" i="1"/>
  <c r="O62" i="1"/>
  <c r="O63" i="1"/>
  <c r="O64" i="1"/>
  <c r="O65" i="1"/>
  <c r="O66" i="1"/>
  <c r="O67" i="1"/>
  <c r="O68" i="1"/>
  <c r="O69" i="1"/>
  <c r="O70" i="1"/>
  <c r="O71" i="1"/>
  <c r="O72" i="1"/>
  <c r="O73" i="1"/>
  <c r="O58" i="1"/>
  <c r="O12" i="1"/>
  <c r="O11" i="1"/>
  <c r="O10" i="1"/>
  <c r="O9" i="1"/>
  <c r="O8"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1" i="1"/>
  <c r="N50" i="1"/>
  <c r="M50" i="1"/>
  <c r="N51" i="1"/>
  <c r="M51" i="1"/>
  <c r="N52" i="1"/>
  <c r="M52" i="1"/>
  <c r="N25" i="1"/>
  <c r="M23" i="1"/>
  <c r="M24" i="1"/>
  <c r="M26" i="1"/>
  <c r="M27" i="1"/>
  <c r="M28" i="1"/>
  <c r="M29" i="1"/>
  <c r="M30" i="1"/>
  <c r="M31" i="1"/>
  <c r="M32" i="1"/>
  <c r="M33" i="1"/>
  <c r="M34" i="1"/>
  <c r="M35" i="1"/>
  <c r="M36" i="1"/>
  <c r="M37" i="1"/>
  <c r="M38" i="1"/>
  <c r="M39" i="1"/>
  <c r="M40" i="1"/>
  <c r="M41" i="1"/>
  <c r="M42" i="1"/>
  <c r="M43" i="1"/>
  <c r="M44" i="1"/>
  <c r="M45" i="1"/>
  <c r="M46" i="1"/>
  <c r="M47" i="1"/>
  <c r="M48" i="1"/>
  <c r="M49" i="1"/>
  <c r="M22" i="1"/>
  <c r="N46" i="1"/>
  <c r="N44" i="1"/>
  <c r="N42" i="1"/>
  <c r="N43" i="1"/>
  <c r="N45" i="1"/>
  <c r="N47" i="1"/>
  <c r="N48" i="1"/>
  <c r="N49" i="1"/>
  <c r="N23" i="1"/>
  <c r="N33" i="1"/>
  <c r="N35" i="1"/>
  <c r="N38" i="1"/>
  <c r="N39" i="1"/>
  <c r="N40" i="1"/>
  <c r="N41" i="1"/>
  <c r="N31" i="1"/>
  <c r="N30" i="1"/>
  <c r="N29" i="1"/>
  <c r="N28" i="1"/>
  <c r="N32" i="1"/>
  <c r="N34" i="1"/>
  <c r="N36" i="1"/>
  <c r="N21" i="1"/>
  <c r="N22" i="1"/>
  <c r="N24" i="1"/>
  <c r="N26" i="1"/>
  <c r="N37" i="1"/>
  <c r="N27" i="1"/>
</calcChain>
</file>

<file path=xl/sharedStrings.xml><?xml version="1.0" encoding="utf-8"?>
<sst xmlns="http://schemas.openxmlformats.org/spreadsheetml/2006/main" count="568" uniqueCount="264">
  <si>
    <t>Home</t>
  </si>
  <si>
    <t>Link</t>
  </si>
  <si>
    <t xml:space="preserve">Videos </t>
  </si>
  <si>
    <t>Content</t>
  </si>
  <si>
    <t>Forum</t>
  </si>
  <si>
    <t>Activities</t>
  </si>
  <si>
    <t xml:space="preserve">Evaluation </t>
  </si>
  <si>
    <t xml:space="preserve">Social media </t>
  </si>
  <si>
    <t>Overview</t>
  </si>
  <si>
    <t>Who are the participants?</t>
  </si>
  <si>
    <t>What did participants do?</t>
  </si>
  <si>
    <t>Assessment</t>
  </si>
  <si>
    <t>Research Questions</t>
  </si>
  <si>
    <t>https://10ay.online.tableau.com/#/site/unswmooc/views/ResearchQuestions%2FResearchQuestions</t>
  </si>
  <si>
    <t>https://10ay.online.tableau.com/#/site/unswmooc/views/SocialMedia%2FSocialMedia</t>
  </si>
  <si>
    <t>https://10ay.online.tableau.com/#/site/unswmooc/views/Vidoes%2FOverview</t>
  </si>
  <si>
    <t>type</t>
  </si>
  <si>
    <t>pie</t>
  </si>
  <si>
    <t>report</t>
  </si>
  <si>
    <t>order</t>
  </si>
  <si>
    <t>Video heatmap detailed</t>
  </si>
  <si>
    <t>Overview Lecture videos</t>
  </si>
  <si>
    <t>Sequence Analysis</t>
  </si>
  <si>
    <t>Grades</t>
  </si>
  <si>
    <t>Quizzes</t>
  </si>
  <si>
    <t>Peer Assessment</t>
  </si>
  <si>
    <t>sub-pages</t>
  </si>
  <si>
    <t>Overview of Course</t>
  </si>
  <si>
    <t>Overview of Activity</t>
  </si>
  <si>
    <t>Assessment Rubrics</t>
  </si>
  <si>
    <t>Content use</t>
  </si>
  <si>
    <t>Forum use</t>
  </si>
  <si>
    <t>https://10ay.online.tableau.com/#/site/unswmooc/views/Activities%2FOverview</t>
  </si>
  <si>
    <t>https://10ay.online.tableau.com/#/site/unswmooc/views/Content%2FOverview</t>
  </si>
  <si>
    <t>https://10ay.online.tableau.com/#/site/unswmooc/views/Evaluation%2FIn-Video-RatingsIVRs12</t>
  </si>
  <si>
    <t>https://10ay.online.tableau.com/#/site/unswmooc/views/Forum%2FForum-Activityplot</t>
  </si>
  <si>
    <t>Overview of Assessment</t>
  </si>
  <si>
    <t>https://10ay.online.tableau.com/#/site/unswmooc/views/Overview%2FOverview12</t>
  </si>
  <si>
    <t>In-Video Ratings 1/2</t>
  </si>
  <si>
    <t>In-Video Ratings 2/2</t>
  </si>
  <si>
    <t>Pre-course Survey</t>
  </si>
  <si>
    <t>Post-course Survey</t>
  </si>
  <si>
    <t>html_page</t>
  </si>
  <si>
    <t>htmlTag_long</t>
  </si>
  <si>
    <t>level</t>
  </si>
  <si>
    <t>h2</t>
  </si>
  <si>
    <t>h3</t>
  </si>
  <si>
    <t>li</t>
  </si>
  <si>
    <t>home</t>
  </si>
  <si>
    <t>Engagement</t>
  </si>
  <si>
    <t>Clustering</t>
  </si>
  <si>
    <t>Classification</t>
  </si>
  <si>
    <t>Regression</t>
  </si>
  <si>
    <t>category</t>
  </si>
  <si>
    <t>section</t>
  </si>
  <si>
    <t>page</t>
  </si>
  <si>
    <t>description</t>
  </si>
  <si>
    <t>jsonCode</t>
  </si>
  <si>
    <t>jsonSection</t>
  </si>
  <si>
    <t>main</t>
  </si>
  <si>
    <t>Research</t>
  </si>
  <si>
    <t>main_Overview</t>
  </si>
  <si>
    <t>main_participants</t>
  </si>
  <si>
    <t>main_assessment</t>
  </si>
  <si>
    <t>main_research</t>
  </si>
  <si>
    <t>parent</t>
  </si>
  <si>
    <t>dom_content</t>
  </si>
  <si>
    <t>dom_videos</t>
  </si>
  <si>
    <t>dom_forums</t>
  </si>
  <si>
    <t>dom_social</t>
  </si>
  <si>
    <t>dom_evaluation</t>
  </si>
  <si>
    <t>dom_activity</t>
  </si>
  <si>
    <t>area</t>
  </si>
  <si>
    <t>Participants</t>
  </si>
  <si>
    <t>domain</t>
  </si>
  <si>
    <t>Evaluation &amp; surveys</t>
  </si>
  <si>
    <t>Assessment &amp; activity</t>
  </si>
  <si>
    <t>Social Media</t>
  </si>
  <si>
    <t>topMenu</t>
  </si>
  <si>
    <t>top_Overview</t>
  </si>
  <si>
    <t>top_participants</t>
  </si>
  <si>
    <t>top_activity</t>
  </si>
  <si>
    <t>top_assessment</t>
  </si>
  <si>
    <t>top_research</t>
  </si>
  <si>
    <t>top_content</t>
  </si>
  <si>
    <t>top_videos</t>
  </si>
  <si>
    <t>top_forums</t>
  </si>
  <si>
    <t>top_social</t>
  </si>
  <si>
    <t>top_evaluation</t>
  </si>
  <si>
    <t>top_home</t>
  </si>
  <si>
    <t>sdr_home</t>
  </si>
  <si>
    <t>sdr_summary_course</t>
  </si>
  <si>
    <t>sdr_summary_activity</t>
  </si>
  <si>
    <t>sdr_participants</t>
  </si>
  <si>
    <t>sdr_engagement</t>
  </si>
  <si>
    <t>sdr_participant_activity</t>
  </si>
  <si>
    <t>sdr_overview_video</t>
  </si>
  <si>
    <t>sdr_video_hm_detail</t>
  </si>
  <si>
    <t>sdr_video_lectures</t>
  </si>
  <si>
    <t>sdr_overview_content</t>
  </si>
  <si>
    <t>sdr_content_sequence</t>
  </si>
  <si>
    <t>sdr_overview_forum</t>
  </si>
  <si>
    <t>sdr_forum_heatmap</t>
  </si>
  <si>
    <t>sdr_overview_activity</t>
  </si>
  <si>
    <t>sdr_grades</t>
  </si>
  <si>
    <t>sdr_overview_assessment</t>
  </si>
  <si>
    <t>sdr_assm_quizzes</t>
  </si>
  <si>
    <t>sdr_assm_peer</t>
  </si>
  <si>
    <t>sdr_overview_eval</t>
  </si>
  <si>
    <t>sdr_eval_ivr1</t>
  </si>
  <si>
    <t>sdr_eval_ivr2</t>
  </si>
  <si>
    <t>sdr_eval_rubrics</t>
  </si>
  <si>
    <t>sdr_eval_precourse</t>
  </si>
  <si>
    <t>sdr_eval_postcourse</t>
  </si>
  <si>
    <t>sdr_overview_social</t>
  </si>
  <si>
    <t>sdr_overview_research</t>
  </si>
  <si>
    <t>sdr_research_cluster</t>
  </si>
  <si>
    <t>sdr_research_classify</t>
  </si>
  <si>
    <t>sdr_research_regres</t>
  </si>
  <si>
    <t>tableauView</t>
  </si>
  <si>
    <t>HTML</t>
  </si>
  <si>
    <t>sdr</t>
  </si>
  <si>
    <t>structure</t>
  </si>
  <si>
    <t>ul_li</t>
  </si>
  <si>
    <t>menu</t>
  </si>
  <si>
    <t>Report Category</t>
  </si>
  <si>
    <t>top_menu_cat</t>
  </si>
  <si>
    <t>Report Domains</t>
  </si>
  <si>
    <t>top_menu_dom</t>
  </si>
  <si>
    <t>ul</t>
  </si>
  <si>
    <t>top_research_1</t>
  </si>
  <si>
    <t>top_research_2</t>
  </si>
  <si>
    <t>https://10ay.online.tableau.com/#/site/unswmooc/views/Whatdidparticicpantsdo%2FWhatdidparticipantsdo_Overview</t>
  </si>
  <si>
    <t>https://10ay.online.tableau.com/#/site/unswmooc/views/Whoaretheparticicpants%2FWhoaretheparticipants12</t>
  </si>
  <si>
    <t>This section shows social media engagement of users.</t>
  </si>
  <si>
    <t xml:space="preserve">Social Media </t>
  </si>
  <si>
    <t>Pie</t>
  </si>
  <si>
    <t>This section shows evaluation tools used in the course:  IVRs, Rubric used in peer assessment, pre and post course survey.
In-Video-Ratings (IVRs): 3 questions were asked to rate out of 5 stars at the end of video each time it played . 
Q1: I find this lecture video useful
Q2: I understand the content of this lecture
Q3: I would like to explore other modules of this course</t>
  </si>
  <si>
    <t xml:space="preserve">This section shows Activites Use over time in the course. 
The activity domain includes activity (quiz), exam  and peer assessment. 
</t>
  </si>
  <si>
    <t xml:space="preserve">Activites </t>
  </si>
  <si>
    <t xml:space="preserve">This section shows Forum use over time in the course and it allow to drill down to actions (posts and comments).
Panel two shows both overview heatmap and detailed subforums by week to show the tends in Forum use.  </t>
  </si>
  <si>
    <t xml:space="preserve">This section shows overall use of course content ( Activities (Quizzes), Forums and Peer Assessment over time of the course. 
Sequence analysis of the content use will be coming soon. </t>
  </si>
  <si>
    <t xml:space="preserve">This section shows all video related analysis such as overiew video use in the course, activity plot can drill down to action level (views and downloads). 
Heatmap of video use by module per week and more detailed heatmap of all videos by week. Views and downloads comparison betwween signature and non-signature groups. </t>
  </si>
  <si>
    <t>Vidoes</t>
  </si>
  <si>
    <t xml:space="preserve">This section shows research topics such cluster analysis based on their engagement in the course and more. </t>
  </si>
  <si>
    <t>Category</t>
  </si>
  <si>
    <t xml:space="preserve">Report Categories - Overview of Assessment
This sections shows grade distrubution and achievement levels of users.
Coursera has three achievement levels: None, Normal  and DistinctioN. We have separeted none group into two group: Zero and Fail. 
Therefore, there are 4 achievement levels: Zero, Fail, Pass (replace Normal) and distinction. 
The second, third and forth panels provider detailed comparison of number of students started, finished and average scores they have achieved in each assessment. 
The last two panels shows the peer assessment rubric evaluation. 
</t>
  </si>
  <si>
    <t xml:space="preserve">Report Categories - What did the participants do?
This section shows what ative regisrants have done in the course. Tab_1 gives overview of their activities by week. 
The color is range from 0% (grey) to 100% (dark purple). </t>
  </si>
  <si>
    <t>What did participants do</t>
  </si>
  <si>
    <t xml:space="preserve">Report Categories - Who are the participants?
This section shows basic demographic information of the registratants,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See the top 5 country survey respondents from  in the box. </t>
  </si>
  <si>
    <r>
      <t xml:space="preserve">Welcome to the Introduction to Systems Engineering (introse-001) Dashboard. 
Report Categories  - Overview of Course
Two panels are represented here.
Definitions:
</t>
    </r>
    <r>
      <rPr>
        <b/>
        <sz val="11"/>
        <color theme="1"/>
        <rFont val="Calibri"/>
        <family val="2"/>
        <scheme val="minor"/>
      </rPr>
      <t>Interested:</t>
    </r>
    <r>
      <rPr>
        <sz val="12"/>
        <color theme="1"/>
        <rFont val="Calibri"/>
        <family val="2"/>
        <scheme val="minor"/>
      </rPr>
      <t xml:space="preserve"> the number of people viewed our course registration page before the course start. 
</t>
    </r>
    <r>
      <rPr>
        <b/>
        <sz val="11"/>
        <color theme="1"/>
        <rFont val="Calibri"/>
        <family val="2"/>
        <scheme val="minor"/>
      </rPr>
      <t>Registrants</t>
    </r>
    <r>
      <rPr>
        <sz val="12"/>
        <color theme="1"/>
        <rFont val="Calibri"/>
        <family val="2"/>
        <scheme val="minor"/>
      </rPr>
      <t xml:space="preserve">: the number of coursera users registered in the course(percentage of interested).
</t>
    </r>
    <r>
      <rPr>
        <b/>
        <sz val="11"/>
        <color theme="1"/>
        <rFont val="Calibri"/>
        <family val="2"/>
        <scheme val="minor"/>
      </rPr>
      <t>Active</t>
    </r>
    <r>
      <rPr>
        <sz val="12"/>
        <color theme="1"/>
        <rFont val="Calibri"/>
        <family val="2"/>
        <scheme val="minor"/>
      </rPr>
      <t xml:space="preser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</si>
  <si>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 xml:space="preserve">Link </t>
  </si>
  <si>
    <t xml:space="preserve">Explanation </t>
  </si>
  <si>
    <t>Top page Name</t>
  </si>
  <si>
    <t>Report Type</t>
  </si>
  <si>
    <t>des2</t>
  </si>
  <si>
    <t>https://10ay.online.tableau.com/t/unswmooc/views/ResearchQuestions_2/ResearchQuestions</t>
  </si>
  <si>
    <t>P2P_home.html</t>
  </si>
  <si>
    <r>
      <rPr>
        <b/>
        <sz val="12"/>
        <rFont val="Calibri"/>
        <family val="2"/>
        <scheme val="minor"/>
      </rPr>
      <t>Report Categories  - Overview of Course - Overview 1/2</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</si>
  <si>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r>
      <rPr>
        <b/>
        <sz val="12"/>
        <rFont val="Calibri"/>
        <family val="2"/>
      </rPr>
      <t>Report Categories - Who are the participants?</t>
    </r>
    <r>
      <rPr>
        <sz val="12"/>
        <rFont val="Calibri"/>
        <family val="2"/>
      </rPr>
      <t xml:space="preserve">
This section shows basic demographic information of the registrants,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The top 5 countries have the most survey respondents are listed in the box.</t>
    </r>
  </si>
  <si>
    <r>
      <rPr>
        <b/>
        <sz val="12"/>
        <rFont val="Calibri"/>
        <family val="2"/>
      </rPr>
      <t>Report Domains - Video</t>
    </r>
    <r>
      <rPr>
        <sz val="12"/>
        <rFont val="Calibri"/>
        <family val="2"/>
      </rPr>
      <t xml:space="preserve">
This section shows all video related analysis sincluding an overview of video use in the course, activity plot can be drilled down to action level (views and downloads). 
Heatmap of video use by module per week and more detailed heatmap of all videos by week. Views and downloads comparison between signature and non-signature groups. </t>
    </r>
  </si>
  <si>
    <t>&lt;h2&gt;Report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t>
  </si>
  <si>
    <r>
      <rPr>
        <b/>
        <sz val="12"/>
        <rFont val="Calibri"/>
        <family val="2"/>
      </rPr>
      <t>Report Domains - Content</t>
    </r>
    <r>
      <rPr>
        <sz val="12"/>
        <rFont val="Calibri"/>
        <family val="2"/>
      </rPr>
      <t xml:space="preserve">
This section shows overall use of course content:  Activities (Quizzes), Forums and Peer Assessment over time of the course. 
Sequence analysis will beupdated. </t>
    </r>
  </si>
  <si>
    <r>
      <rPr>
        <b/>
        <sz val="12"/>
        <rFont val="Calibri"/>
        <family val="2"/>
      </rPr>
      <t>Report Domains - Content -Sequence</t>
    </r>
    <r>
      <rPr>
        <sz val="12"/>
        <rFont val="Calibri"/>
        <family val="2"/>
      </rPr>
      <t xml:space="preserve">
This section shows the sequence of participants' engagement. This page will be updated. </t>
    </r>
  </si>
  <si>
    <t>&lt;h2&gt;Report Domains - Content -Sequence&lt;/h2&gt;&lt;p&gt;This section shows the sequence of participants&amp;#39; engagement. This page will be updated.&amp;nbsp;&lt;/p&gt;</t>
  </si>
  <si>
    <r>
      <rPr>
        <b/>
        <sz val="12"/>
        <rFont val="Calibri"/>
        <family val="2"/>
      </rPr>
      <t>Report Domains - Forum</t>
    </r>
    <r>
      <rPr>
        <sz val="12"/>
        <rFont val="Calibri"/>
        <family val="2"/>
      </rPr>
      <t xml:space="preserve">
This section shows Forum Use (Comments and Posts) over time in the course. </t>
    </r>
  </si>
  <si>
    <r>
      <rPr>
        <b/>
        <sz val="12"/>
        <rFont val="Calibri"/>
        <family val="2"/>
      </rPr>
      <t>Report Domains - Activities</t>
    </r>
    <r>
      <rPr>
        <sz val="12"/>
        <rFont val="Calibri"/>
        <family val="2"/>
      </rPr>
      <t xml:space="preserve">
This section shows submission of activities (Quizzes) over time in the course. 
</t>
    </r>
  </si>
  <si>
    <r>
      <rPr>
        <b/>
        <sz val="12"/>
        <rFont val="Calibri"/>
        <family val="2"/>
      </rPr>
      <t xml:space="preserve">Report Categories - Overview of Assessment -Grades
</t>
    </r>
    <r>
      <rPr>
        <sz val="12"/>
        <rFont val="Calibri"/>
        <family val="2"/>
      </rPr>
      <t xml:space="preserve">
This sections shows grade distribution and achievement levels of users.
Coursera has three achievement levels: None, Normal  and Distinction. We have separated none group into two group: Zero and Fail. 
Therefore, there are 4 achievement levels: Zero, Fail, Pass (replace Normal) and distinction. 
</t>
    </r>
  </si>
  <si>
    <r>
      <rPr>
        <b/>
        <sz val="12"/>
        <rFont val="Calibri"/>
        <family val="2"/>
      </rPr>
      <t>Report Domains - Social Media</t>
    </r>
    <r>
      <rPr>
        <sz val="12"/>
        <rFont val="Calibri"/>
        <family val="2"/>
      </rPr>
      <t xml:space="preserve">
This section shows social media engagement of users.</t>
    </r>
  </si>
  <si>
    <r>
      <rPr>
        <b/>
        <sz val="12"/>
        <rFont val="Calibri"/>
        <family val="2"/>
      </rPr>
      <t>Report Domains - Content</t>
    </r>
    <r>
      <rPr>
        <sz val="12"/>
        <rFont val="Calibri"/>
        <family val="2"/>
      </rPr>
      <t xml:space="preserve">
This section shows overall use of course content ( Activities (Quizzes), Forums and Peer Assessment over time of the course. 
Sequence analysis will beupdated. </t>
    </r>
  </si>
  <si>
    <r>
      <rPr>
        <b/>
        <sz val="12"/>
        <rFont val="Calibri"/>
        <family val="2"/>
      </rPr>
      <t xml:space="preserve">Report Domains - Forum
</t>
    </r>
    <r>
      <rPr>
        <sz val="12"/>
        <rFont val="Calibri"/>
        <family val="2"/>
      </rPr>
      <t xml:space="preserve">
This section shows Forum use over time in the course and it allows to drill down to forum actions (posts and comments).
Panel two shows an overview forum use in a heatmap and detailed sub-forums by week to show the tends in Forum use. Darker the green means higher use.   </t>
    </r>
  </si>
  <si>
    <r>
      <t xml:space="preserve">Report Domains - Evaluation
</t>
    </r>
    <r>
      <rPr>
        <sz val="12"/>
        <rFont val="Calibri"/>
        <family val="2"/>
      </rPr>
      <t>This section shows evaluation tools used in the course: Rubric used in peer assessment, pre and post course surveys.</t>
    </r>
  </si>
  <si>
    <r>
      <rPr>
        <b/>
        <sz val="12"/>
        <rFont val="Calibri"/>
        <family val="2"/>
      </rPr>
      <t>Report Domains - Activities</t>
    </r>
    <r>
      <rPr>
        <sz val="12"/>
        <rFont val="Calibri"/>
        <family val="2"/>
      </rPr>
      <t xml:space="preserve">
This section shows Activities Use over time in the course. 
The activity domain includes Submission and average scores  of activity (quiz), exam  and peer assessment.</t>
    </r>
  </si>
  <si>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Blue heatmaps give an overview of participants' activities by week. The color is range from 0% (grey) to 100% (dark Blue). 
</t>
    </r>
  </si>
  <si>
    <r>
      <rPr>
        <b/>
        <sz val="12"/>
        <rFont val="Calibri"/>
        <family val="2"/>
      </rPr>
      <t>Report Domains - Evaluation - Rubric </t>
    </r>
    <r>
      <rPr>
        <sz val="12"/>
        <rFont val="Calibri"/>
        <family val="2"/>
      </rPr>
      <t xml:space="preserve">
This section shows the score given by evaluators for peer assessments. Score ranges from 0 to 10. 
There are Five sets of  criteria: Risk assessment (Completion and Quality); Communication (Completion and Quality); Description of experimental design (Completion and Quality); Presentation of results (Completion and Quality) and Interpretation and conclusion (Completion and Quality).</t>
    </r>
  </si>
  <si>
    <r>
      <rPr>
        <b/>
        <sz val="12"/>
        <rFont val="Calibri"/>
        <family val="2"/>
      </rPr>
      <t>Report Domains - Social Media</t>
    </r>
    <r>
      <rPr>
        <sz val="12"/>
        <rFont val="Calibri"/>
        <family val="2"/>
      </rPr>
      <t xml:space="preserve">
This section shows social media engagement of users. This page will be updated.</t>
    </r>
  </si>
  <si>
    <r>
      <rPr>
        <b/>
        <sz val="12"/>
        <rFont val="Calibri"/>
        <family val="2"/>
      </rPr>
      <t>Report Categories - Research Questions</t>
    </r>
    <r>
      <rPr>
        <sz val="12"/>
        <rFont val="Calibri"/>
        <family val="2"/>
      </rPr>
      <t xml:space="preserve">
This section shows research topics such cluster analysis based on their engagement in the course and more.  This page will be updated.</t>
    </r>
  </si>
  <si>
    <t>Course</t>
  </si>
  <si>
    <t>last edit</t>
  </si>
  <si>
    <t>edited by</t>
  </si>
  <si>
    <t>LV</t>
  </si>
  <si>
    <t>comments</t>
  </si>
  <si>
    <t>none</t>
  </si>
  <si>
    <t>PRE</t>
  </si>
  <si>
    <t>heading</t>
  </si>
  <si>
    <t>P2P01</t>
  </si>
  <si>
    <t>https://10ay.online.tableau.com/t/unswmooc/views/Overview_3/CourseOverview</t>
  </si>
  <si>
    <r>
      <rPr>
        <b/>
        <sz val="12"/>
        <rFont val="Calibri"/>
        <family val="2"/>
        <scheme val="minor"/>
      </rPr>
      <t>Report Categories  - Overview of Course - Overview</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</si>
  <si>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https://10ay.online.tableau.com/t/unswmooc/views/Whoaretheparticipants_2/Demographics</t>
  </si>
  <si>
    <t>https://10ay.online.tableau.com/t/unswmooc/views/Assessment_4/AssessmentDashboard</t>
  </si>
  <si>
    <t>https://10ay.online.tableau.com/t/unswmooc/views/Content_3/ContentOverview</t>
  </si>
  <si>
    <t>https://10ay.online.tableau.com/t/unswmooc/views/Video_0/VideoUsageOverview</t>
  </si>
  <si>
    <t>https://10ay.online.tableau.com/t/unswmooc/views/SocialMedia_1/SocialMedia</t>
  </si>
  <si>
    <t>https://10ay.online.tableau.com/t/unswmooc/views/Evaluation_3/SurveyEvaluation</t>
  </si>
  <si>
    <t>https://googledrive.com/host/0B8KqLaP_s06ITHRfbmgxdm1PSms/Pmed_home.html</t>
  </si>
  <si>
    <t>delected</t>
  </si>
  <si>
    <t>Video Usage Overview</t>
  </si>
  <si>
    <t>Video Monthly and Daily Usage</t>
  </si>
  <si>
    <t>https://10ay.online.tableau.com/t/unswmooc/views/Content_3/Sequence</t>
  </si>
  <si>
    <t>newly added</t>
  </si>
  <si>
    <t>https://10ay.online.tableau.com/t/unswmooc/views/ResearchQuestions_3/ResearchQuestions</t>
  </si>
  <si>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t>
    </r>
  </si>
  <si>
    <r>
      <rPr>
        <b/>
        <sz val="12"/>
        <rFont val="Calibri"/>
        <family val="2"/>
        <scheme val="minor"/>
      </rPr>
      <t xml:space="preserve">Report Categories  - Overview of Course </t>
    </r>
    <r>
      <rPr>
        <sz val="12"/>
        <rFont val="Calibri"/>
        <family val="2"/>
        <scheme val="minor"/>
      </rPr>
      <t xml:space="preserve">
This section shows Headcount of students activities in the course.
Definitions:
Interested: the number of people viewed our course registration page before the course start. 
Registrants: the number of coursera users registered in the course(percentage of interested).
Active: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</si>
  <si>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&lt;h2&gt;Report Categories &amp;nbsp;- Overview of Course&amp;nbsp;&lt;/h2&gt;&lt;p&gt;&lt;br&gt;This section shows Headcount of students activities in the course.&lt;/p&gt;&lt;p&gt;&lt;strong&gt;Definitions:&lt;/strong&gt;&lt;br&gt;&lt;strong&gt;Registrants:&lt;/strong&gt;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certification.&amp;nbsp;&lt;br&gt;&amp;nbsp;&lt;/p&gt;</t>
  </si>
  <si>
    <t>&lt;h2&gt;Report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box.&lt;/p&gt;&lt;p&gt;&amp;nbsp;&lt;/p&gt;</t>
  </si>
  <si>
    <t>&lt;h2&gt;Report Categories - What did the participants do?&lt;/h2&gt;&lt;p&gt;&lt;br&gt;This section shows what active registrants have done in the course including&amp;nbsp;Use of Video, Forum&amp;nbsp;and Activity (Quiz) submission in the course. Also includes peer assessment performance.&amp;nbsp;&lt;/p&gt;&lt;p&gt;&amp;nbsp;&lt;/p&gt;&lt;p&gt;&amp;nbsp;&lt;/p&gt;</t>
  </si>
  <si>
    <t>&lt;h2&gt;Report Categories - Overview of Assessment&amp;nbsp;&lt;/h2&gt;&lt;p&gt;&lt;br&gt;This sections shows grade distribution and achievement levels of users.&lt;br&gt;Coursera has three achievement levels: None, Normal &amp;nbsp;and Distinction. We have separated none group into two group: Zero and Fail.&amp;nbsp;&lt;br&gt;Therefore, there are four achievement levels: Zero, Fail, Pass (replace Normal) and Distinction.&amp;nbsp;&lt;br&gt;&amp;nbsp;&lt;/p&gt;&lt;p&gt;&amp;nbsp;&lt;/p&gt;</t>
  </si>
  <si>
    <t>&lt;h2&gt;Report Categories - Research Questions&lt;/h2&gt;&lt;p&gt;This section shows research topics such cluster analysis based on their engagement in the course and more. &amp;nbsp;This page will be updated.&lt;/p&gt;&lt;p&gt;&lt;br&gt;&amp;nbsp;&lt;/p&gt;&lt;p&gt;&amp;nbsp;&lt;/p&gt;</t>
  </si>
  <si>
    <t>&lt;h2&gt;Report Domains - Content&lt;/h2&gt;&lt;p&gt;This section shows overall use of course content ( Activities (Quizzes), Forums and Peer Assessment over time of the course.&amp;nbsp;&lt;br&gt;Sequence analysis will beupdated.&amp;nbsp;&lt;/p&gt;</t>
  </si>
  <si>
    <t>&lt;h2&gt;Report Domains - Forum&lt;/h2&gt;&lt;p&gt;This section shows Forum use over time in the course and it allows to drill down to forum actions (Posts and Comments).&lt;br&gt;&amp;nbsp;&lt;/p&gt;</t>
  </si>
  <si>
    <t>&lt;h2&gt;Report Domains - Social Media&lt;/h2&gt;&lt;p&gt;This section shows social media engagement of users. This page will be updated.&lt;/p&gt;&lt;p&gt;&amp;nbsp;&lt;/p&gt;</t>
  </si>
  <si>
    <t>&lt;h2&gt;Report Domains - Evaluation&lt;/h2&gt;&lt;p&gt;This section shows evaluation tools used in the course: pre and post course surveys.&lt;/p&gt;&lt;p&gt;&amp;nbsp;&lt;/p&gt;</t>
  </si>
  <si>
    <t>&lt;h2&gt;Report Domains - Activities&lt;/h2&gt;&lt;p&gt;This section shows Activities Use over time in the course.&amp;nbsp;&lt;/p&gt;</t>
  </si>
  <si>
    <r>
      <rPr>
        <b/>
        <sz val="12"/>
        <rFont val="Calibri"/>
        <family val="2"/>
      </rPr>
      <t>Report Domains - Video - Monthly and Daily Usage</t>
    </r>
    <r>
      <rPr>
        <sz val="12"/>
        <rFont val="Calibri"/>
        <family val="2"/>
      </rPr>
      <t xml:space="preserve">
This section shows the Monthly and Daily Use of videos.</t>
    </r>
  </si>
  <si>
    <t>&lt;h2&gt;Report Domains - Video - Monthly and Daily Usage&lt;/h2&gt;&lt;p&gt;This section shows the Monthly and Daily Use of videos.&lt;/p&gt;</t>
  </si>
  <si>
    <t>&lt;h2&gt;Report Domains - Content&lt;/h2&gt;&lt;p&gt;This section shows overall use of course content: &amp;nbsp;Activities (Quizzes), Forums and Peer Assessment over time of the course.&amp;nbsp;&lt;br&gt;Sequence analysis will beupdated.&amp;nbsp;&lt;/p&gt;</t>
  </si>
  <si>
    <t>&lt;h2&gt;Report Domains - Forum&lt;/h2&gt;&lt;p&gt;This section shows Forum Use (Comments and Posts) over time in the course.&amp;nbsp;&lt;/p&gt;</t>
  </si>
  <si>
    <r>
      <rPr>
        <b/>
        <sz val="12"/>
        <rFont val="Calibri"/>
        <family val="2"/>
      </rPr>
      <t>Report Domains - Forum - Montly and Daily Forum Use</t>
    </r>
    <r>
      <rPr>
        <sz val="12"/>
        <rFont val="Calibri"/>
        <family val="2"/>
      </rPr>
      <t xml:space="preserve">
This section shows monthly and daily forum activities on two levels : Top level forum name and change be drilled down to Forum name. </t>
    </r>
  </si>
  <si>
    <t>&lt;h2&gt;Report Domains - Forum - Montly and Daily Forum Use&lt;/h2&gt;&lt;p&gt;This section shows monthly and daily forum activities on two levels : Top level forum name and change be drilled down to Forum name.&amp;nbsp;&lt;/p&gt;</t>
  </si>
  <si>
    <t>&lt;h2&gt;Report Domains - Activities&lt;/h2&gt;&lt;p&gt;This section shows submission of activities over time in the course.&amp;nbsp;&lt;br&gt;&amp;nbsp;&lt;/p&gt;</t>
  </si>
  <si>
    <r>
      <rPr>
        <b/>
        <sz val="12"/>
        <rFont val="Calibri"/>
        <family val="2"/>
      </rPr>
      <t xml:space="preserve">Report Categories - Overview of Assessment -Grades
</t>
    </r>
    <r>
      <rPr>
        <sz val="12"/>
        <rFont val="Calibri"/>
        <family val="2"/>
      </rPr>
      <t xml:space="preserve">
This sections shows grade distribution and achievement levels of users.
Coursera has three achievement levels: None, Normal  and Distinction. We have separated none group into two group: Zero and Fail. 
Therefore, there are 4 achievement levels: Zero, Fail, Pass (replace Normal) and Distinction. 
</t>
    </r>
  </si>
  <si>
    <t>&lt;h2&gt;Report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t>
  </si>
  <si>
    <r>
      <rPr>
        <b/>
        <sz val="12"/>
        <rFont val="Calibri"/>
        <family val="2"/>
      </rPr>
      <t>Report Domains - Evaluation</t>
    </r>
    <r>
      <rPr>
        <sz val="12"/>
        <rFont val="Calibri"/>
        <family val="2"/>
      </rPr>
      <t xml:space="preserve">
This section shows analysis of pre and post course survey.
</t>
    </r>
  </si>
  <si>
    <t>&lt;h2&gt;Report Domains - Evaluation&lt;/h2&gt;&lt;p&gt;This section shows analysis of pre and post course survey.&lt;/p&gt;&lt;p&gt;&amp;nbsp;&lt;/p&gt;</t>
  </si>
  <si>
    <t>&lt;h2&gt;Report Categories - Research Questions&lt;/h2&gt;&lt;p&gt;This section shows research topics such cluster analysis based on their engagement in the course and more. &amp;nbsp;This page will be updated.&lt;/p&gt;&lt;p&gt;&amp;nbsp;&lt;/p&gt;</t>
  </si>
  <si>
    <t>https://10ay.online.tableau.com/t/unswmooc/views/Whatdidparticipantsdo_1/Whatdidparticipantsdo_Overview</t>
  </si>
  <si>
    <t>https://10ay.online.tableau.com/t/unswmooc/views/Forum_3/ForumsUsageOverview</t>
  </si>
  <si>
    <t>https://10ay.online.tableau.com/t/unswmooc/views/Activities_2/UsageOverview</t>
  </si>
  <si>
    <t>https://10ay.online.tableau.com/t/unswmooc/views/Video_0/MonthlyandDailyUsage</t>
  </si>
  <si>
    <t>Videos - Expected vs actual user</t>
  </si>
  <si>
    <t>sdr_video_expected_vs_actual</t>
  </si>
  <si>
    <t>https://10ay.online.tableau.com/t/unswmooc/views/Video_0/Expectedvsincurred_Videos</t>
  </si>
  <si>
    <t>https://10ay.online.tableau.com/t/unswmooc/views/Forum_3/MonthlyandDailyUsage</t>
  </si>
  <si>
    <t>Forums Monthly and Daily Usage</t>
  </si>
  <si>
    <t>https://10ay.online.tableau.com/t/unswmooc/views/Assessment_4/Assessment_Detailed</t>
  </si>
  <si>
    <t>https://10ay.online.tableau.com/t/unswmooc/views/Assessment_4/PeerAssessment_Rubric</t>
  </si>
  <si>
    <r>
      <rPr>
        <b/>
        <sz val="12"/>
        <rFont val="Calibri"/>
        <family val="2"/>
      </rPr>
      <t>Report Domains - Video - Expected vs actual usage</t>
    </r>
    <r>
      <rPr>
        <sz val="12"/>
        <rFont val="Calibri"/>
        <family val="2"/>
      </rPr>
      <t xml:space="preserve">
This section shows the expected and actual Use (Views and downloads) of all videos in the course.
</t>
    </r>
  </si>
  <si>
    <t>&lt;h2&gt;Report Domains - Video - Expected vs actual usage&lt;/h2&gt;&lt;p&gt;This section shows the expected and actual Use (Views and downloads) of all videos in the course.&lt;/p&gt;</t>
  </si>
  <si>
    <r>
      <rPr>
        <b/>
        <sz val="12"/>
        <rFont val="Calibri"/>
        <family val="2"/>
      </rPr>
      <t>Report Categories - Overview of Assessment - Assessments</t>
    </r>
    <r>
      <rPr>
        <sz val="12"/>
        <rFont val="Calibri"/>
        <family val="2"/>
      </rPr>
      <t xml:space="preserve">
This section shows the number of participants whom have completed assessment and average score for each assessment. Assessments are Quizzes, Scenario activites and Peer assessments. </t>
    </r>
  </si>
  <si>
    <r>
      <rPr>
        <b/>
        <sz val="12"/>
        <rFont val="Calibri"/>
        <family val="2"/>
      </rPr>
      <t>Report Domains - Content</t>
    </r>
    <r>
      <rPr>
        <sz val="12"/>
        <rFont val="Calibri"/>
        <family val="2"/>
      </rPr>
      <t xml:space="preserve">
This section shows overall use of course content ( Activities (Quizzes) and Peer Assessment over time of the course. 
Sequence analysis will beupdated. </t>
    </r>
  </si>
  <si>
    <t>&lt;h2&gt;Report Domains - Content&lt;/h2&gt;&lt;p&gt;This section shows overall use of course content ( Activities (Quizzes) and Peer Assessment over time of the course.&amp;nbsp;&lt;br&gt;Sequence analysis will beupdated.&lt;/p&gt;</t>
  </si>
  <si>
    <r>
      <rPr>
        <b/>
        <sz val="12"/>
        <rFont val="Calibri"/>
        <family val="2"/>
      </rPr>
      <t xml:space="preserve">Report Domains - Forum
</t>
    </r>
    <r>
      <rPr>
        <sz val="12"/>
        <rFont val="Calibri"/>
        <family val="2"/>
      </rPr>
      <t xml:space="preserve">
This section shows Forum use over time in the course and it allows to drill down to forum actions (posts and comments).
Panel two shows an overview forum use in a heatmap and detailed sub-forums by week to show the tends in Forum use.</t>
    </r>
  </si>
  <si>
    <r>
      <rPr>
        <b/>
        <sz val="12"/>
        <rFont val="Calibri"/>
        <family val="2"/>
      </rPr>
      <t>Report Categories - What did the participants do?</t>
    </r>
    <r>
      <rPr>
        <sz val="12"/>
        <rFont val="Calibri"/>
        <family val="2"/>
      </rPr>
      <t xml:space="preserve">
This section shows what active registrants have done in the course including Use of Video, Forum and Activity (Quiz) submission in the course. Also includes peer assessment performance. 
Grey heat maps give an overview of participants' activities by week.
</t>
    </r>
  </si>
  <si>
    <t>&lt;h2&gt;Report Categories - What did the participants do?&lt;/h2&gt;&lt;p&gt;&lt;br&gt;This section shows what active registrants have done in the course including&amp;nbsp;Use of Video&amp;nbsp;and Activity (Quiz) submission in the course. Also includes peer assessment performance.&amp;nbsp;&lt;/p&gt;&lt;p&gt;&amp;nbsp;&lt;/p&gt;&lt;p&gt;&amp;nbsp;&lt;/p&gt;</t>
  </si>
  <si>
    <t>https://10ay.online.tableau.com/t/unswmooc/views/Overview_3/ActivitiesOverview</t>
  </si>
  <si>
    <t>&lt;h2&gt;Report Categories &amp;nbsp;- Overview of Course - Overview of activities&lt;/h2&gt;&lt;p&gt;This section plots overall activities of student engagement in the course.&amp;nbsp;&lt;/p&gt;&lt;p&gt;&amp;nbsp;&lt;/p&gt;</t>
  </si>
  <si>
    <t>Overview of Activities</t>
  </si>
  <si>
    <t>main_activities</t>
  </si>
  <si>
    <r>
      <rPr>
        <b/>
        <sz val="12"/>
        <rFont val="Calibri"/>
        <family val="2"/>
      </rPr>
      <t xml:space="preserve">Report Categories  - Overview of Course -  Overview of activities
</t>
    </r>
    <r>
      <rPr>
        <sz val="12"/>
        <rFont val="Calibri"/>
        <family val="2"/>
      </rPr>
      <t xml:space="preserve">
This section plots overall activities of student engagement in the course. </t>
    </r>
  </si>
  <si>
    <t>sdr_video_Monthly</t>
  </si>
  <si>
    <r>
      <rPr>
        <b/>
        <sz val="12"/>
        <rFont val="Calibri"/>
        <family val="2"/>
      </rPr>
      <t>Report Domains - Video Overview</t>
    </r>
    <r>
      <rPr>
        <sz val="12"/>
        <rFont val="Calibri"/>
        <family val="2"/>
      </rPr>
      <t xml:space="preserve">
This section shows all video related analysis sincluding an overview of video use in the course, activity plot can be drilled down to action level (views and downloads). 
Heatmap of video use by module per week and more detailed heatmap of all videos by week. Views and downloads comparison between signature and non-signature groups. </t>
    </r>
  </si>
  <si>
    <t>&lt;h2&gt;Report Domains - Video Overview&lt;/h2&gt;&lt;p&gt;This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t>
  </si>
  <si>
    <t>&lt;h2&gt;Report Categories - Overview of Assessment - Assessments&lt;/h2&gt;&lt;p&gt;This section shows the number of participants whom have completed assessment and average score for each assessment. Assessments are Quizzes, Scenario activites and Peer assessments.&amp;nbsp;&lt;/p&gt;</t>
  </si>
  <si>
    <t>https://10ay.online.tableau.com/t/unswmooc/views/assessment-sidebaronly/Quizzes</t>
  </si>
  <si>
    <t>sdr_assm_scenario_activities</t>
  </si>
  <si>
    <t>Scenario Activities</t>
  </si>
  <si>
    <t>https://10ay.online.tableau.com/t/unswmooc/views/assessment-sidebaronly/Scenarioactivities</t>
  </si>
  <si>
    <t>Report Categories - Overview of Assessment - Assessments - Quizzes
This section shows the number of participants whom have completed assessment and average score and grade distribution for each quiz.</t>
  </si>
  <si>
    <t>&lt;h2&gt;Report Categories - Overview of Assessment - Assessments - Quizzes&lt;/h2&gt;&lt;p&gt;This section shows the number of participants whom have completed assessment and average score and grade distribution for each quiz.&lt;/p&gt;</t>
  </si>
  <si>
    <t>&lt;h2&gt;Report Categories - Overview of Assessment - Assessments - Scenario activities&lt;/h2&gt;&lt;p&gt;This section shows the number of participants whom have completed assessment and average score and grade distribution for each scenario activity.&lt;/p&gt;</t>
  </si>
  <si>
    <t>Report Categories - Overview of Assessment - Assessments - Scenario activities
This section shows the number of participants whom have completed assessment and average score and grade distribution for each scenario activity.</t>
  </si>
  <si>
    <t>https://10ay.online.tableau.com/t/unswmooc/views/assessment-sidebaronly/Peerassessment</t>
  </si>
  <si>
    <t>&lt;h2&gt;Report Categories - Overview of Assessment - Assessments - Peer assessments&lt;/h2&gt;&lt;p&gt;This section shows the number of participants whom have completed assessment and average score and grade distribution for each peer assessment.&lt;/p&gt;</t>
  </si>
  <si>
    <t>Report Categories - Overview of Assessment - Assessments - Peer assessments
This section shows the number of participants whom have completed assessment and average score and grade distribution for each peer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</si>
</sst>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10"/>
      <name val="Calibri"/>
      <family val="2"/>
      <scheme val="minor"/>
    </font>
    <font>
      <sz val="11"/>
      <color theme="1"/>
      <name val="Calibri"/>
      <family val="2"/>
      <scheme val="minor"/>
    </font>
    <font>
      <b/>
      <sz val="11"/>
      <color theme="1"/>
      <name val="Calibri"/>
      <family val="2"/>
      <scheme val="minor"/>
    </font>
    <font>
      <sz val="12"/>
      <name val="Calibri"/>
      <family val="2"/>
    </font>
    <font>
      <b/>
      <sz val="12"/>
      <name val="Calibri"/>
      <family val="2"/>
    </font>
    <font>
      <sz val="15"/>
      <color theme="1"/>
      <name val="Calibri"/>
    </font>
    <font>
      <b/>
      <sz val="12"/>
      <color theme="1"/>
      <name val="Calibri"/>
      <family val="2"/>
    </font>
    <font>
      <sz val="12"/>
      <color theme="1"/>
      <name val="Calibri"/>
      <family val="2"/>
    </font>
    <font>
      <sz val="12"/>
      <color rgb="FFFF0000"/>
      <name val="Calibri"/>
      <family val="2"/>
    </font>
    <font>
      <b/>
      <sz val="12"/>
      <color rgb="FFFF0000"/>
      <name val="Calibri"/>
      <family val="2"/>
    </font>
    <font>
      <b/>
      <sz val="12"/>
      <color rgb="FF008000"/>
      <name val="Calibri"/>
    </font>
    <font>
      <sz val="11"/>
      <color rgb="FF9C6500"/>
      <name val="Calibri"/>
      <family val="2"/>
      <scheme val="minor"/>
    </font>
    <font>
      <sz val="11"/>
      <color rgb="FF3F3F76"/>
      <name val="Calibri"/>
      <family val="2"/>
      <scheme val="minor"/>
    </font>
  </fonts>
  <fills count="4">
    <fill>
      <patternFill patternType="none"/>
    </fill>
    <fill>
      <patternFill patternType="gray125"/>
    </fill>
    <fill>
      <patternFill patternType="solid">
        <fgColor rgb="FFFFEB9C"/>
      </patternFill>
    </fill>
    <fill>
      <patternFill patternType="solid">
        <fgColor rgb="FFFFCC99"/>
      </patternFill>
    </fill>
  </fills>
  <borders count="5">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s>
  <cellStyleXfs count="1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5" fillId="0" borderId="0"/>
    <xf numFmtId="0" fontId="2" fillId="0" borderId="0" applyNumberFormat="0" applyFill="0" applyBorder="0" applyAlignment="0" applyProtection="0"/>
    <xf numFmtId="0" fontId="19" fillId="2" borderId="0" applyNumberFormat="0" applyBorder="0" applyAlignment="0" applyProtection="0"/>
    <xf numFmtId="0" fontId="20" fillId="3" borderId="4" applyNumberFormat="0" applyAlignment="0" applyProtection="0"/>
  </cellStyleXfs>
  <cellXfs count="58">
    <xf numFmtId="0" fontId="0" fillId="0" borderId="0" xfId="0"/>
    <xf numFmtId="0" fontId="3" fillId="0" borderId="0" xfId="0" applyFont="1"/>
    <xf numFmtId="0" fontId="5" fillId="0" borderId="0" xfId="0" applyFont="1" applyAlignment="1">
      <alignment wrapText="1"/>
    </xf>
    <xf numFmtId="0" fontId="5" fillId="0" borderId="0" xfId="1" applyFont="1"/>
    <xf numFmtId="0" fontId="5" fillId="0" borderId="0" xfId="1" applyFont="1" applyAlignment="1">
      <alignment wrapText="1"/>
    </xf>
    <xf numFmtId="0" fontId="4" fillId="0" borderId="0" xfId="0" applyFont="1"/>
    <xf numFmtId="0" fontId="0" fillId="0" borderId="1" xfId="0" applyBorder="1"/>
    <xf numFmtId="0" fontId="5" fillId="0" borderId="1" xfId="1" applyFont="1" applyBorder="1" applyAlignment="1">
      <alignment wrapText="1"/>
    </xf>
    <xf numFmtId="0" fontId="3" fillId="0" borderId="1" xfId="0" applyFont="1" applyBorder="1"/>
    <xf numFmtId="0" fontId="4" fillId="0" borderId="1" xfId="0" applyFont="1" applyBorder="1"/>
    <xf numFmtId="0" fontId="8" fillId="0" borderId="0" xfId="1" applyFont="1" applyAlignment="1">
      <alignment wrapText="1"/>
    </xf>
    <xf numFmtId="0" fontId="8" fillId="0" borderId="1" xfId="1" applyFont="1" applyBorder="1" applyAlignment="1">
      <alignment wrapText="1"/>
    </xf>
    <xf numFmtId="0" fontId="0" fillId="0" borderId="0" xfId="0" applyFont="1" applyAlignment="1">
      <alignment wrapText="1"/>
    </xf>
    <xf numFmtId="0" fontId="5" fillId="0" borderId="1" xfId="1" applyFont="1" applyBorder="1"/>
    <xf numFmtId="0" fontId="9" fillId="0" borderId="0" xfId="175"/>
    <xf numFmtId="0" fontId="9" fillId="0" borderId="0" xfId="175" applyAlignment="1">
      <alignment wrapText="1"/>
    </xf>
    <xf numFmtId="0" fontId="9" fillId="0" borderId="0" xfId="175" applyAlignment="1"/>
    <xf numFmtId="0" fontId="10" fillId="0" borderId="0" xfId="175" applyFont="1"/>
    <xf numFmtId="0" fontId="1" fillId="0" borderId="0" xfId="1"/>
    <xf numFmtId="0" fontId="11" fillId="0" borderId="0" xfId="1" applyFont="1"/>
    <xf numFmtId="0" fontId="11" fillId="0" borderId="0" xfId="1" applyFont="1" applyAlignment="1">
      <alignment vertical="top" wrapText="1"/>
    </xf>
    <xf numFmtId="0" fontId="11" fillId="0" borderId="0" xfId="1" applyFont="1" applyAlignment="1">
      <alignment wrapText="1"/>
    </xf>
    <xf numFmtId="0" fontId="12" fillId="0" borderId="0" xfId="1" applyFont="1" applyAlignment="1">
      <alignment wrapText="1"/>
    </xf>
    <xf numFmtId="0" fontId="13" fillId="0" borderId="0" xfId="0" applyFont="1"/>
    <xf numFmtId="0" fontId="14" fillId="0" borderId="0" xfId="0" applyFont="1" applyAlignment="1">
      <alignment horizontal="left"/>
    </xf>
    <xf numFmtId="0" fontId="0" fillId="0" borderId="0" xfId="183" applyFont="1" applyAlignment="1">
      <alignment wrapText="1"/>
    </xf>
    <xf numFmtId="0" fontId="11" fillId="0" borderId="0" xfId="183" applyFont="1" applyAlignment="1">
      <alignment horizontal="left" vertical="top" wrapText="1"/>
    </xf>
    <xf numFmtId="0" fontId="11" fillId="0" borderId="0" xfId="183" applyFont="1" applyAlignment="1">
      <alignment wrapText="1"/>
    </xf>
    <xf numFmtId="0" fontId="16" fillId="0" borderId="0" xfId="183" applyFont="1"/>
    <xf numFmtId="0" fontId="14" fillId="0" borderId="0" xfId="183" applyFont="1"/>
    <xf numFmtId="14" fontId="14" fillId="0" borderId="0" xfId="0" applyNumberFormat="1" applyFont="1" applyAlignment="1">
      <alignment horizontal="left"/>
    </xf>
    <xf numFmtId="0" fontId="14" fillId="0" borderId="0" xfId="183" applyFont="1" applyBorder="1" applyAlignment="1">
      <alignment horizontal="left" vertical="top"/>
    </xf>
    <xf numFmtId="0" fontId="14" fillId="0" borderId="0" xfId="183" applyFont="1" applyBorder="1" applyAlignment="1">
      <alignment horizontal="left" vertical="top" wrapText="1"/>
    </xf>
    <xf numFmtId="0" fontId="12" fillId="0" borderId="0" xfId="183" applyFont="1" applyBorder="1" applyAlignment="1">
      <alignment horizontal="left" vertical="top" wrapText="1"/>
    </xf>
    <xf numFmtId="0" fontId="18" fillId="0" borderId="0" xfId="183" applyFont="1" applyBorder="1" applyAlignment="1">
      <alignment horizontal="left" vertical="top" wrapText="1"/>
    </xf>
    <xf numFmtId="0" fontId="17" fillId="0" borderId="0" xfId="183" applyFont="1" applyBorder="1" applyAlignment="1">
      <alignment horizontal="left" vertical="top"/>
    </xf>
    <xf numFmtId="0" fontId="4" fillId="0" borderId="3" xfId="0" applyFont="1" applyBorder="1"/>
    <xf numFmtId="0" fontId="4" fillId="0" borderId="2" xfId="0" applyFont="1" applyBorder="1"/>
    <xf numFmtId="0" fontId="4" fillId="0" borderId="2" xfId="0" applyFont="1" applyBorder="1" applyAlignment="1">
      <alignment wrapText="1"/>
    </xf>
    <xf numFmtId="0" fontId="6" fillId="0" borderId="2" xfId="0" applyFont="1" applyBorder="1" applyAlignment="1">
      <alignment wrapText="1"/>
    </xf>
    <xf numFmtId="0" fontId="7" fillId="0" borderId="2" xfId="0" applyFont="1" applyBorder="1"/>
    <xf numFmtId="0" fontId="18" fillId="0" borderId="0" xfId="1" applyFont="1" applyAlignment="1">
      <alignment horizontal="left" vertical="top"/>
    </xf>
    <xf numFmtId="0" fontId="0" fillId="0" borderId="3" xfId="0" applyBorder="1"/>
    <xf numFmtId="0" fontId="1" fillId="0" borderId="3" xfId="1" applyBorder="1"/>
    <xf numFmtId="0" fontId="5" fillId="0" borderId="3" xfId="1" applyFont="1" applyBorder="1"/>
    <xf numFmtId="0" fontId="3" fillId="0" borderId="3" xfId="0" applyFont="1" applyBorder="1"/>
    <xf numFmtId="0" fontId="11" fillId="0" borderId="3" xfId="1" applyFont="1" applyBorder="1" applyAlignment="1">
      <alignment horizontal="left" vertical="top"/>
    </xf>
    <xf numFmtId="0" fontId="11" fillId="0" borderId="0" xfId="1" applyFont="1" applyAlignment="1">
      <alignment horizontal="left" vertical="top"/>
    </xf>
    <xf numFmtId="0" fontId="18" fillId="0" borderId="1" xfId="1" applyFont="1" applyBorder="1" applyAlignment="1">
      <alignment horizontal="left" vertical="top"/>
    </xf>
    <xf numFmtId="0" fontId="11" fillId="0" borderId="0" xfId="1" applyFont="1" applyAlignment="1">
      <alignment horizontal="left" vertical="top" wrapText="1"/>
    </xf>
    <xf numFmtId="0" fontId="18" fillId="0" borderId="0" xfId="183" applyFont="1" applyAlignment="1">
      <alignment horizontal="left" vertical="top" wrapText="1"/>
    </xf>
    <xf numFmtId="0" fontId="19" fillId="2" borderId="4" xfId="185" applyBorder="1"/>
    <xf numFmtId="0" fontId="19" fillId="2" borderId="0" xfId="185" applyAlignment="1">
      <alignment wrapText="1"/>
    </xf>
    <xf numFmtId="0" fontId="20" fillId="3" borderId="4" xfId="186"/>
    <xf numFmtId="0" fontId="20" fillId="3" borderId="4" xfId="186" applyAlignment="1">
      <alignment wrapText="1"/>
    </xf>
    <xf numFmtId="0" fontId="1" fillId="0" borderId="0" xfId="1" applyFill="1"/>
    <xf numFmtId="0" fontId="1" fillId="0" borderId="4" xfId="1" applyFill="1" applyBorder="1"/>
    <xf numFmtId="0" fontId="0" fillId="0" borderId="0" xfId="0" applyAlignment="1">
      <alignment wrapText="1"/>
    </xf>
  </cellXfs>
  <cellStyles count="18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4" builtinId="9" hidden="1"/>
    <cellStyle name="Hyperlink" xfId="1" builtinId="8"/>
    <cellStyle name="Input" xfId="186" builtinId="20"/>
    <cellStyle name="Neutral" xfId="185" builtinId="28"/>
    <cellStyle name="Normal" xfId="0" builtinId="0"/>
    <cellStyle name="Normal 2" xfId="175"/>
    <cellStyle name="Text" xfId="18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10ay.online.tableau.com/t/unswmooc/views/SocialMedia_1/SocialMedia" TargetMode="External"/><Relationship Id="rId13" Type="http://schemas.openxmlformats.org/officeDocument/2006/relationships/hyperlink" Target="https://10ay.online.tableau.com/t/unswmooc/views/Content_3/Sequence" TargetMode="External"/><Relationship Id="rId18" Type="http://schemas.openxmlformats.org/officeDocument/2006/relationships/hyperlink" Target="https://googledrive.com/host/0B8KqLaP_s06ITHRfbmgxdm1PSms/Pmed_home.html" TargetMode="External"/><Relationship Id="rId26" Type="http://schemas.openxmlformats.org/officeDocument/2006/relationships/hyperlink" Target="https://10ay.online.tableau.com/t/unswmooc/views/Forum_3/ForumsUsageOverview" TargetMode="External"/><Relationship Id="rId39" Type="http://schemas.openxmlformats.org/officeDocument/2006/relationships/hyperlink" Target="https://10ay.online.tableau.com/t/unswmooc/views/Whoaretheparticipants_2/Demographics" TargetMode="External"/><Relationship Id="rId3" Type="http://schemas.openxmlformats.org/officeDocument/2006/relationships/hyperlink" Target="https://10ay.online.tableau.com/t/unswmooc/views/Overview_3/CourseOverview" TargetMode="External"/><Relationship Id="rId21" Type="http://schemas.openxmlformats.org/officeDocument/2006/relationships/hyperlink" Target="https://10ay.online.tableau.com/t/unswmooc/views/Forum_3/ForumsUsageOverview" TargetMode="External"/><Relationship Id="rId34" Type="http://schemas.openxmlformats.org/officeDocument/2006/relationships/hyperlink" Target="https://10ay.online.tableau.com/t/unswmooc/views/Content_3/ContentOverview" TargetMode="External"/><Relationship Id="rId42" Type="http://schemas.openxmlformats.org/officeDocument/2006/relationships/hyperlink" Target="https://10ay.online.tableau.com/t/unswmooc/views/Overview_3/ActivitiesOverview" TargetMode="External"/><Relationship Id="rId7" Type="http://schemas.openxmlformats.org/officeDocument/2006/relationships/hyperlink" Target="https://10ay.online.tableau.com/t/unswmooc/views/Video_0/VideoUsageOverview" TargetMode="External"/><Relationship Id="rId12" Type="http://schemas.openxmlformats.org/officeDocument/2006/relationships/hyperlink" Target="https://10ay.online.tableau.com/t/unswmooc/views/Content_3/ContentOverview" TargetMode="External"/><Relationship Id="rId17" Type="http://schemas.openxmlformats.org/officeDocument/2006/relationships/hyperlink" Target="https://10ay.online.tableau.com/t/unswmooc/views/ResearchQuestions_3/ResearchQuestions" TargetMode="External"/><Relationship Id="rId25" Type="http://schemas.openxmlformats.org/officeDocument/2006/relationships/hyperlink" Target="https://10ay.online.tableau.com/t/unswmooc/views/Video_0/Expectedvsincurred_Videos" TargetMode="External"/><Relationship Id="rId33" Type="http://schemas.openxmlformats.org/officeDocument/2006/relationships/hyperlink" Target="https://10ay.online.tableau.com/t/unswmooc/views/Evaluation_3/SurveyEvaluation" TargetMode="External"/><Relationship Id="rId38" Type="http://schemas.openxmlformats.org/officeDocument/2006/relationships/hyperlink" Target="https://10ay.online.tableau.com/t/unswmooc/views/Overview_3/CourseOverview" TargetMode="External"/><Relationship Id="rId2" Type="http://schemas.openxmlformats.org/officeDocument/2006/relationships/hyperlink" Target="https://10ay.online.tableau.com/t/unswmooc/views/Overview_3/CourseOverview" TargetMode="External"/><Relationship Id="rId16" Type="http://schemas.openxmlformats.org/officeDocument/2006/relationships/hyperlink" Target="https://10ay.online.tableau.com/t/unswmooc/views/SocialMedia_1/SocialMedia" TargetMode="External"/><Relationship Id="rId20" Type="http://schemas.openxmlformats.org/officeDocument/2006/relationships/hyperlink" Target="https://10ay.online.tableau.com/t/unswmooc/views/Whatdidparticipantsdo_1/Whatdidparticipantsdo_Overview" TargetMode="External"/><Relationship Id="rId29" Type="http://schemas.openxmlformats.org/officeDocument/2006/relationships/hyperlink" Target="https://10ay.online.tableau.com/t/unswmooc/views/Assessment_4/Assessment_Detailed" TargetMode="External"/><Relationship Id="rId41" Type="http://schemas.openxmlformats.org/officeDocument/2006/relationships/hyperlink" Target="https://10ay.online.tableau.com/t/unswmooc/views/Whatdidparticipantsdo_1/Whatdidparticipantsdo_Overview" TargetMode="External"/><Relationship Id="rId1" Type="http://schemas.openxmlformats.org/officeDocument/2006/relationships/hyperlink" Target="https://10ay.online.tableau.com/t/unswmooc/views/ResearchQuestions_2/ResearchQuestions" TargetMode="External"/><Relationship Id="rId6" Type="http://schemas.openxmlformats.org/officeDocument/2006/relationships/hyperlink" Target="https://10ay.online.tableau.com/t/unswmooc/views/Assessment_4/AssessmentDashboard" TargetMode="External"/><Relationship Id="rId11" Type="http://schemas.openxmlformats.org/officeDocument/2006/relationships/hyperlink" Target="https://10ay.online.tableau.com/t/unswmooc/views/Video_0/VideoUsageOverview" TargetMode="External"/><Relationship Id="rId24" Type="http://schemas.openxmlformats.org/officeDocument/2006/relationships/hyperlink" Target="https://10ay.online.tableau.com/t/unswmooc/views/Video_0/MonthlyandDailyUsage" TargetMode="External"/><Relationship Id="rId32" Type="http://schemas.openxmlformats.org/officeDocument/2006/relationships/hyperlink" Target="https://10ay.online.tableau.com/t/unswmooc/views/SocialMedia_1/SocialMedia" TargetMode="External"/><Relationship Id="rId37" Type="http://schemas.openxmlformats.org/officeDocument/2006/relationships/hyperlink" Target="https://10ay.online.tableau.com/t/unswmooc/views/ResearchQuestions_2/ResearchQuestions" TargetMode="External"/><Relationship Id="rId40" Type="http://schemas.openxmlformats.org/officeDocument/2006/relationships/hyperlink" Target="https://10ay.online.tableau.com/t/unswmooc/views/Assessment_4/AssessmentDashboard" TargetMode="External"/><Relationship Id="rId45" Type="http://schemas.openxmlformats.org/officeDocument/2006/relationships/hyperlink" Target="https://10ay.online.tableau.com/t/unswmooc/views/assessment-sidebaronly/Peerassessment" TargetMode="External"/><Relationship Id="rId5" Type="http://schemas.openxmlformats.org/officeDocument/2006/relationships/hyperlink" Target="https://10ay.online.tableau.com/t/unswmooc/views/Whoaretheparticipants_2/Demographics" TargetMode="External"/><Relationship Id="rId15" Type="http://schemas.openxmlformats.org/officeDocument/2006/relationships/hyperlink" Target="https://10ay.online.tableau.com/t/unswmooc/views/Evaluation_3/SurveyEvaluation" TargetMode="External"/><Relationship Id="rId23" Type="http://schemas.openxmlformats.org/officeDocument/2006/relationships/hyperlink" Target="https://10ay.online.tableau.com/t/unswmooc/views/Whatdidparticipantsdo_1/Whatdidparticipantsdo_Overview" TargetMode="External"/><Relationship Id="rId28" Type="http://schemas.openxmlformats.org/officeDocument/2006/relationships/hyperlink" Target="https://10ay.online.tableau.com/t/unswmooc/views/Content_3/ContentOverview" TargetMode="External"/><Relationship Id="rId36" Type="http://schemas.openxmlformats.org/officeDocument/2006/relationships/hyperlink" Target="https://10ay.online.tableau.com/t/unswmooc/views/Activities_2/UsageOverview" TargetMode="External"/><Relationship Id="rId10" Type="http://schemas.openxmlformats.org/officeDocument/2006/relationships/hyperlink" Target="https://googledrive.com/host/0B8KqLaP_s06ITHRfbmgxdm1PSms/Pmed_home.html" TargetMode="External"/><Relationship Id="rId19" Type="http://schemas.openxmlformats.org/officeDocument/2006/relationships/hyperlink" Target="https://10ay.online.tableau.com/t/unswmooc/views/Content_3/ContentOverview" TargetMode="External"/><Relationship Id="rId31" Type="http://schemas.openxmlformats.org/officeDocument/2006/relationships/hyperlink" Target="https://10ay.online.tableau.com/t/unswmooc/views/Video_0/VideoUsageOverview" TargetMode="External"/><Relationship Id="rId44" Type="http://schemas.openxmlformats.org/officeDocument/2006/relationships/hyperlink" Target="https://10ay.online.tableau.com/t/unswmooc/views/assessment-sidebaronly/Scenarioactivities" TargetMode="External"/><Relationship Id="rId4" Type="http://schemas.openxmlformats.org/officeDocument/2006/relationships/hyperlink" Target="https://10ay.online.tableau.com/t/unswmooc/views/Whoaretheparticipants_2/Demographics" TargetMode="External"/><Relationship Id="rId9" Type="http://schemas.openxmlformats.org/officeDocument/2006/relationships/hyperlink" Target="https://10ay.online.tableau.com/t/unswmooc/views/Evaluation_3/SurveyEvaluation" TargetMode="External"/><Relationship Id="rId14" Type="http://schemas.openxmlformats.org/officeDocument/2006/relationships/hyperlink" Target="https://10ay.online.tableau.com/t/unswmooc/views/Assessment_4/AssessmentDashboard" TargetMode="External"/><Relationship Id="rId22" Type="http://schemas.openxmlformats.org/officeDocument/2006/relationships/hyperlink" Target="https://10ay.online.tableau.com/t/unswmooc/views/Activities_2/UsageOverview" TargetMode="External"/><Relationship Id="rId27" Type="http://schemas.openxmlformats.org/officeDocument/2006/relationships/hyperlink" Target="https://10ay.online.tableau.com/t/unswmooc/views/Forum_3/MonthlyandDailyUsage" TargetMode="External"/><Relationship Id="rId30" Type="http://schemas.openxmlformats.org/officeDocument/2006/relationships/hyperlink" Target="https://10ay.online.tableau.com/t/unswmooc/views/Assessment_4/PeerAssessment_Rubric" TargetMode="External"/><Relationship Id="rId35" Type="http://schemas.openxmlformats.org/officeDocument/2006/relationships/hyperlink" Target="https://10ay.online.tableau.com/t/unswmooc/views/Forum_3/ForumsUsageOverview" TargetMode="External"/><Relationship Id="rId43" Type="http://schemas.openxmlformats.org/officeDocument/2006/relationships/hyperlink" Target="https://10ay.online.tableau.com/t/unswmooc/views/assessment-sidebaronly/Quizz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D1048576"/>
    </sheetView>
  </sheetViews>
  <sheetFormatPr defaultColWidth="8.875" defaultRowHeight="15" x14ac:dyDescent="0.25"/>
  <cols>
    <col min="1" max="1" width="11.625" style="14" bestFit="1" customWidth="1"/>
    <col min="2" max="2" width="14.875" style="14" bestFit="1" customWidth="1"/>
    <col min="3" max="3" width="38.875" style="14" customWidth="1"/>
    <col min="4" max="4" width="87.5" style="14" customWidth="1"/>
    <col min="5" max="16384" width="8.875" style="14"/>
  </cols>
  <sheetData>
    <row r="1" spans="1:4" x14ac:dyDescent="0.25">
      <c r="A1" s="17" t="s">
        <v>154</v>
      </c>
      <c r="B1" s="17" t="s">
        <v>153</v>
      </c>
      <c r="C1" s="17" t="s">
        <v>151</v>
      </c>
      <c r="D1" s="17" t="s">
        <v>152</v>
      </c>
    </row>
    <row r="2" spans="1:4" ht="15.75" x14ac:dyDescent="0.25">
      <c r="A2" s="14" t="s">
        <v>145</v>
      </c>
      <c r="B2" s="14" t="s">
        <v>8</v>
      </c>
      <c r="C2" s="14" t="s">
        <v>37</v>
      </c>
      <c r="D2" s="16" t="s">
        <v>150</v>
      </c>
    </row>
    <row r="3" spans="1:4" ht="105" x14ac:dyDescent="0.25">
      <c r="A3" s="14" t="s">
        <v>145</v>
      </c>
      <c r="B3" s="14" t="s">
        <v>9</v>
      </c>
      <c r="C3" s="14" t="s">
        <v>133</v>
      </c>
      <c r="D3" s="15" t="s">
        <v>149</v>
      </c>
    </row>
    <row r="4" spans="1:4" ht="60" x14ac:dyDescent="0.25">
      <c r="A4" s="14" t="s">
        <v>145</v>
      </c>
      <c r="B4" s="14" t="s">
        <v>148</v>
      </c>
      <c r="C4" s="14" t="s">
        <v>132</v>
      </c>
      <c r="D4" s="15" t="s">
        <v>147</v>
      </c>
    </row>
    <row r="5" spans="1:4" ht="150" x14ac:dyDescent="0.25">
      <c r="A5" s="14" t="s">
        <v>145</v>
      </c>
      <c r="B5" s="14" t="s">
        <v>36</v>
      </c>
      <c r="C5" s="14" t="s">
        <v>37</v>
      </c>
      <c r="D5" s="15" t="s">
        <v>146</v>
      </c>
    </row>
    <row r="6" spans="1:4" x14ac:dyDescent="0.25">
      <c r="A6" s="14" t="s">
        <v>145</v>
      </c>
      <c r="B6" s="14" t="s">
        <v>60</v>
      </c>
      <c r="C6" s="14" t="s">
        <v>13</v>
      </c>
      <c r="D6" s="15" t="s">
        <v>144</v>
      </c>
    </row>
    <row r="7" spans="1:4" ht="60" x14ac:dyDescent="0.25">
      <c r="A7" s="14" t="s">
        <v>136</v>
      </c>
      <c r="B7" s="14" t="s">
        <v>143</v>
      </c>
      <c r="C7" s="14" t="s">
        <v>15</v>
      </c>
      <c r="D7" s="15" t="s">
        <v>142</v>
      </c>
    </row>
    <row r="8" spans="1:4" ht="45" x14ac:dyDescent="0.25">
      <c r="A8" s="14" t="s">
        <v>136</v>
      </c>
      <c r="B8" s="14" t="s">
        <v>3</v>
      </c>
      <c r="C8" s="14" t="s">
        <v>33</v>
      </c>
      <c r="D8" s="15" t="s">
        <v>141</v>
      </c>
    </row>
    <row r="9" spans="1:4" ht="45" x14ac:dyDescent="0.25">
      <c r="A9" s="14" t="s">
        <v>136</v>
      </c>
      <c r="B9" s="14" t="s">
        <v>4</v>
      </c>
      <c r="C9" s="14" t="s">
        <v>35</v>
      </c>
      <c r="D9" s="15" t="s">
        <v>140</v>
      </c>
    </row>
    <row r="10" spans="1:4" ht="45" x14ac:dyDescent="0.25">
      <c r="A10" s="14" t="s">
        <v>136</v>
      </c>
      <c r="B10" s="14" t="s">
        <v>139</v>
      </c>
      <c r="C10" s="14" t="s">
        <v>32</v>
      </c>
      <c r="D10" s="15" t="s">
        <v>138</v>
      </c>
    </row>
    <row r="11" spans="1:4" ht="90" x14ac:dyDescent="0.25">
      <c r="A11" s="14" t="s">
        <v>136</v>
      </c>
      <c r="B11" s="14" t="s">
        <v>6</v>
      </c>
      <c r="C11" s="14" t="s">
        <v>34</v>
      </c>
      <c r="D11" s="15" t="s">
        <v>137</v>
      </c>
    </row>
    <row r="12" spans="1:4" x14ac:dyDescent="0.25">
      <c r="A12" s="14" t="s">
        <v>136</v>
      </c>
      <c r="B12" s="14" t="s">
        <v>135</v>
      </c>
      <c r="C12" s="14" t="s">
        <v>14</v>
      </c>
      <c r="D12" s="15" t="s">
        <v>134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abSelected="1" topLeftCell="C22" workbookViewId="0">
      <selection activeCell="J72" sqref="J72"/>
    </sheetView>
  </sheetViews>
  <sheetFormatPr defaultColWidth="11" defaultRowHeight="15.75" x14ac:dyDescent="0.25"/>
  <cols>
    <col min="1" max="1" width="8.625" customWidth="1"/>
    <col min="2" max="2" width="11.5" customWidth="1"/>
    <col min="3" max="3" width="7.125" customWidth="1"/>
    <col min="4" max="4" width="10.125" customWidth="1"/>
    <col min="5" max="5" width="7.375" customWidth="1"/>
    <col min="6" max="6" width="23.125" customWidth="1"/>
    <col min="7" max="7" width="16.5" customWidth="1"/>
    <col min="8" max="8" width="5.125" customWidth="1"/>
    <col min="9" max="9" width="94.625" style="12" bestFit="1" customWidth="1"/>
    <col min="10" max="10" width="92.5" style="2" customWidth="1"/>
    <col min="11" max="11" width="39.875" style="2" customWidth="1"/>
    <col min="12" max="12" width="45.625" style="2" customWidth="1"/>
    <col min="13" max="13" width="40" style="2" bestFit="1" customWidth="1"/>
    <col min="14" max="14" width="13.875" style="1" customWidth="1"/>
    <col min="15" max="15" width="11" style="5"/>
  </cols>
  <sheetData>
    <row r="1" spans="1:15" ht="19.5" x14ac:dyDescent="0.3">
      <c r="E1" s="23" t="s">
        <v>177</v>
      </c>
      <c r="F1" s="24" t="s">
        <v>185</v>
      </c>
      <c r="I1" s="25"/>
      <c r="J1" s="26"/>
      <c r="K1" s="27"/>
      <c r="L1" s="26"/>
      <c r="M1" s="27"/>
      <c r="N1" s="28"/>
      <c r="O1" s="29"/>
    </row>
    <row r="2" spans="1:15" ht="19.5" x14ac:dyDescent="0.3">
      <c r="E2" s="23" t="s">
        <v>178</v>
      </c>
      <c r="F2" s="30">
        <f ca="1">(TODAY())</f>
        <v>42299</v>
      </c>
      <c r="I2" s="25"/>
      <c r="J2" s="26"/>
      <c r="K2" s="27"/>
      <c r="L2" s="26"/>
      <c r="M2" s="27"/>
      <c r="N2" s="28"/>
      <c r="O2" s="29"/>
    </row>
    <row r="3" spans="1:15" ht="19.5" x14ac:dyDescent="0.3">
      <c r="E3" s="23" t="s">
        <v>179</v>
      </c>
      <c r="F3" s="24" t="s">
        <v>180</v>
      </c>
      <c r="I3" s="52" t="s">
        <v>195</v>
      </c>
      <c r="J3" s="26"/>
      <c r="K3" s="27"/>
      <c r="L3" s="26"/>
      <c r="M3" s="27"/>
      <c r="N3" s="28"/>
      <c r="O3" s="29"/>
    </row>
    <row r="4" spans="1:15" ht="19.5" x14ac:dyDescent="0.3">
      <c r="E4" s="23" t="s">
        <v>181</v>
      </c>
      <c r="F4" s="24" t="s">
        <v>182</v>
      </c>
      <c r="I4" s="54" t="s">
        <v>199</v>
      </c>
      <c r="J4" s="26"/>
      <c r="K4" s="27"/>
      <c r="L4" s="26"/>
      <c r="M4" s="27"/>
      <c r="N4" s="28"/>
      <c r="O4" s="29"/>
    </row>
    <row r="5" spans="1:15" ht="19.5" x14ac:dyDescent="0.3">
      <c r="E5" s="23"/>
      <c r="F5" s="24"/>
      <c r="I5" s="25"/>
      <c r="J5" s="26"/>
      <c r="K5" s="27"/>
      <c r="L5" s="26"/>
      <c r="M5" s="27"/>
      <c r="N5" s="28"/>
      <c r="O5" s="29"/>
    </row>
    <row r="6" spans="1:15" s="37" customFormat="1" x14ac:dyDescent="0.25">
      <c r="A6" s="37" t="s">
        <v>58</v>
      </c>
      <c r="B6" s="37" t="s">
        <v>16</v>
      </c>
      <c r="C6" s="37" t="s">
        <v>19</v>
      </c>
      <c r="D6" s="37" t="s">
        <v>44</v>
      </c>
      <c r="E6" s="37" t="s">
        <v>53</v>
      </c>
      <c r="F6" s="37" t="s">
        <v>54</v>
      </c>
      <c r="G6" s="37" t="s">
        <v>55</v>
      </c>
      <c r="H6" s="37" t="s">
        <v>119</v>
      </c>
      <c r="I6" s="38" t="s">
        <v>1</v>
      </c>
      <c r="J6" s="39" t="s">
        <v>56</v>
      </c>
      <c r="K6" s="39" t="s">
        <v>155</v>
      </c>
      <c r="L6" s="39" t="s">
        <v>57</v>
      </c>
      <c r="M6" s="39" t="s">
        <v>42</v>
      </c>
      <c r="N6" s="40" t="s">
        <v>43</v>
      </c>
      <c r="O6" s="37" t="s">
        <v>120</v>
      </c>
    </row>
    <row r="7" spans="1:15" s="31" customFormat="1" ht="20.100000000000001" customHeight="1" x14ac:dyDescent="0.25">
      <c r="A7" s="31" t="s">
        <v>183</v>
      </c>
      <c r="B7" s="31" t="s">
        <v>184</v>
      </c>
      <c r="I7" s="32"/>
      <c r="J7" s="33"/>
      <c r="K7" s="33"/>
      <c r="L7" s="34" t="str">
        <f ca="1">"{'course':'"&amp;F1&amp;"',
  'last_edit':'"&amp;F2&amp;"',
  'edited_by':'"&amp;F3&amp;"',
  'comments':'"&amp;F4&amp;"',
  'mooc': {
    'main': ["</f>
        <v>{'course':'P2P01',
  'last_edit':'42299',
  'edited_by':'LV',
  'comments':'none',
  'mooc': {
    'main': [</v>
      </c>
      <c r="M7" s="33"/>
      <c r="N7" s="35"/>
    </row>
    <row r="8" spans="1:15" ht="15" customHeight="1" x14ac:dyDescent="0.25">
      <c r="A8" t="s">
        <v>59</v>
      </c>
      <c r="B8" t="s">
        <v>18</v>
      </c>
      <c r="C8">
        <v>1</v>
      </c>
      <c r="D8" t="s">
        <v>47</v>
      </c>
      <c r="E8" t="s">
        <v>8</v>
      </c>
      <c r="F8" t="s">
        <v>27</v>
      </c>
      <c r="G8" t="s">
        <v>61</v>
      </c>
      <c r="H8">
        <v>1</v>
      </c>
      <c r="I8" s="18" t="s">
        <v>186</v>
      </c>
      <c r="J8" s="4" t="s">
        <v>202</v>
      </c>
      <c r="K8" s="3" t="s">
        <v>203</v>
      </c>
      <c r="L8" s="19" t="str">
        <f>"{'"&amp;$B$6&amp;"': '"&amp;B8&amp;"',"&amp;CHAR(10)&amp;"'"&amp;$C$6&amp;"': '"&amp;C8&amp;"',"&amp;CHAR(10)&amp;"'"&amp;$D$6&amp;"': '"&amp;D8&amp;"',"&amp;CHAR(10)&amp;"'"&amp;$E$6&amp;"': '"&amp;E8&amp;"',"&amp;CHAR(10)&amp;"'"&amp;$F$6&amp;"': '"&amp;F8&amp;"',"&amp;CHAR(10)&amp;"'"&amp;$G$6&amp;"': '"&amp;G8&amp;"',"&amp;CHAR(10)&amp;"'"&amp;$H$6&amp;"': "&amp;H8&amp;","&amp;CHAR(10)&amp;"'"&amp;$I$6&amp;"': '"&amp;I8&amp;"',"&amp;CHAR(10)&amp;"'"&amp;$J$6&amp;"': {'tag':'div','id':'introText','html':'"&amp;K8&amp;"'}"&amp;CHAR(10)&amp;"},"</f>
        <v>{'type': 'report',
'order': '1',
'level': 'li',
'category': 'Overview',
'section': 'Overview of Course',
'page': 'main_Overview',
'tableauView': 1,
'Link': 'https://10ay.online.tableau.com/t/unswmooc/views/Overview_3/CourseOverview',
'description': {'tag':'div','id':'introText','html':'&lt;h2&gt;Report Categories &amp;nbsp;- Overview of Course&amp;nbsp;&lt;/h2&gt;&lt;p&gt;&lt;br&gt;This section shows Headcount of students activities in the course.&lt;/p&gt;&lt;p&gt;&lt;strong&gt;Definitions:&lt;/strong&gt;&lt;br&gt;&lt;strong&gt;Registrants:&lt;/strong&gt;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certification.&amp;nbsp;&lt;br&gt;&amp;nbsp;&lt;/p&gt;'}
},</v>
      </c>
      <c r="M8" s="3"/>
      <c r="O8" s="5" t="str">
        <f>"&lt;li&gt;&lt;a href='#' id='"&amp;G8&amp;"'&gt;"&amp;F8&amp;"&lt;/a&gt;&lt;/li&gt;"</f>
        <v>&lt;li&gt;&lt;a href='#' id='main_Overview'&gt;Overview of Course&lt;/a&gt;&lt;/li&gt;</v>
      </c>
    </row>
    <row r="9" spans="1:15" ht="15" customHeight="1" x14ac:dyDescent="0.25">
      <c r="A9" t="s">
        <v>59</v>
      </c>
      <c r="B9" t="s">
        <v>18</v>
      </c>
      <c r="C9">
        <v>2</v>
      </c>
      <c r="D9" t="s">
        <v>47</v>
      </c>
      <c r="E9" t="s">
        <v>9</v>
      </c>
      <c r="F9" t="s">
        <v>9</v>
      </c>
      <c r="G9" t="s">
        <v>62</v>
      </c>
      <c r="H9">
        <v>1</v>
      </c>
      <c r="I9" s="18" t="s">
        <v>188</v>
      </c>
      <c r="J9" s="21" t="s">
        <v>159</v>
      </c>
      <c r="K9" s="19" t="s">
        <v>204</v>
      </c>
      <c r="L9" s="19" t="str">
        <f t="shared" ref="L9:L17" si="0">"{'"&amp;$B$6&amp;"': '"&amp;B9&amp;"',"&amp;CHAR(10)&amp;"'"&amp;$C$6&amp;"': '"&amp;C9&amp;"',"&amp;CHAR(10)&amp;"'"&amp;$D$6&amp;"': '"&amp;D9&amp;"',"&amp;CHAR(10)&amp;"'"&amp;$E$6&amp;"': '"&amp;E9&amp;"',"&amp;CHAR(10)&amp;"'"&amp;$F$6&amp;"': '"&amp;F9&amp;"',"&amp;CHAR(10)&amp;"'"&amp;$G$6&amp;"': '"&amp;G9&amp;"',"&amp;CHAR(10)&amp;"'"&amp;$H$6&amp;"': "&amp;H9&amp;","&amp;CHAR(10)&amp;"'"&amp;$I$6&amp;"': '"&amp;I9&amp;"',"&amp;CHAR(10)&amp;"'"&amp;$J$6&amp;"': {'tag':'div','id':'introText','html':'"&amp;K9&amp;"'}"&amp;CHAR(10)&amp;"},"</f>
        <v>{'type': 'report',
'order': '2',
'level': 'li',
'category': 'Who are the participants?',
'section': 'Who are the participants?',
'page': 'main_participants',
'tableauView': 1,
'Link': 'https://10ay.online.tableau.com/t/unswmooc/views/Whoaretheparticipants_2/Demographics',
'description': {'tag':'div','id':'introText','html':'&lt;h2&gt;Report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box.&lt;/p&gt;&lt;p&gt;&amp;nbsp;&lt;/p&gt;'}
},</v>
      </c>
      <c r="M9" s="3"/>
      <c r="O9" s="5" t="str">
        <f>"&lt;li&gt;&lt;a href='#' id='"&amp;G9&amp;"'&gt;"&amp;F9&amp;"&lt;/a&gt;&lt;/li&gt;"</f>
        <v>&lt;li&gt;&lt;a href='#' id='main_participants'&gt;Who are the participants?&lt;/a&gt;&lt;/li&gt;</v>
      </c>
    </row>
    <row r="10" spans="1:15" ht="15" customHeight="1" x14ac:dyDescent="0.25">
      <c r="A10" t="s">
        <v>59</v>
      </c>
      <c r="B10" t="s">
        <v>18</v>
      </c>
      <c r="C10">
        <v>3</v>
      </c>
      <c r="D10" t="s">
        <v>47</v>
      </c>
      <c r="E10" t="s">
        <v>10</v>
      </c>
      <c r="F10" t="s">
        <v>246</v>
      </c>
      <c r="G10" t="s">
        <v>247</v>
      </c>
      <c r="H10">
        <v>1</v>
      </c>
      <c r="I10" s="18" t="s">
        <v>225</v>
      </c>
      <c r="J10" s="21" t="s">
        <v>242</v>
      </c>
      <c r="K10" s="19" t="s">
        <v>205</v>
      </c>
      <c r="L10" s="19" t="str">
        <f t="shared" si="0"/>
        <v>{'type': 'report',
'order': '3',
'level': 'li',
'category': 'What did participants do?',
'section': 'Overview of Activities',
'page': 'main_activities',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 Forum&amp;nbsp;and Activity (Quiz) submission in the course. Also includes peer assessment performance.&amp;nbsp;&lt;/p&gt;&lt;p&gt;&amp;nbsp;&lt;/p&gt;&lt;p&gt;&amp;nbsp;&lt;/p&gt;'}
},</v>
      </c>
      <c r="M10" s="3"/>
      <c r="O10" s="5" t="str">
        <f>"&lt;li&gt;&lt;a href='#' id='"&amp;G10&amp;"'&gt;"&amp;F10&amp;"&lt;/a&gt;&lt;/li&gt;"</f>
        <v>&lt;li&gt;&lt;a href='#' id='main_activities'&gt;Overview of Activities&lt;/a&gt;&lt;/li&gt;</v>
      </c>
    </row>
    <row r="11" spans="1:15" ht="15" customHeight="1" x14ac:dyDescent="0.25">
      <c r="A11" t="s">
        <v>59</v>
      </c>
      <c r="B11" t="s">
        <v>18</v>
      </c>
      <c r="C11">
        <v>4</v>
      </c>
      <c r="D11" t="s">
        <v>47</v>
      </c>
      <c r="E11" t="s">
        <v>11</v>
      </c>
      <c r="F11" t="s">
        <v>36</v>
      </c>
      <c r="G11" t="s">
        <v>63</v>
      </c>
      <c r="H11">
        <v>1</v>
      </c>
      <c r="I11" s="18" t="s">
        <v>189</v>
      </c>
      <c r="J11" s="21" t="s">
        <v>167</v>
      </c>
      <c r="K11" s="19" t="s">
        <v>206</v>
      </c>
      <c r="L11" s="19" t="str">
        <f t="shared" si="0"/>
        <v>{'type': 'report',
'order': '4',
'level': 'li',
'category': 'Assessment',
'section': 'Overview of Assessment',
'page': 'main_assessment',
'tableauView': 1,
'Link': 'https://10ay.online.tableau.com/t/unswmooc/views/Assessment_4/AssessmentDashboard',
'description': {'tag':'div','id':'introText','html':'&lt;h2&gt;Report Categories - Overview of Assessment&amp;nbsp;&lt;/h2&gt;&lt;p&gt;&lt;br&gt;This sections shows grade distribution and achievement levels of users.&lt;br&gt;Coursera has three achievement levels: None, Normal &amp;nbsp;and Distinction. We have separated none group into two group: Zero and Fail.&amp;nbsp;&lt;br&gt;Therefore, there are four achievement levels: Zero, Fail, Pass (replace Normal) and Distinction.&amp;nbsp;&lt;br&gt;&amp;nbsp;&lt;/p&gt;&lt;p&gt;&amp;nbsp;&lt;/p&gt;'}
},</v>
      </c>
      <c r="M11" s="3"/>
      <c r="O11" s="5" t="str">
        <f>"&lt;li&gt;&lt;a href='#' id='"&amp;G11&amp;"'&gt;"&amp;F11&amp;"&lt;/a&gt;&lt;/li&gt;"</f>
        <v>&lt;li&gt;&lt;a href='#' id='main_assessment'&gt;Overview of Assessment&lt;/a&gt;&lt;/li&gt;</v>
      </c>
    </row>
    <row r="12" spans="1:15" ht="15" customHeight="1" x14ac:dyDescent="0.25">
      <c r="A12" t="s">
        <v>59</v>
      </c>
      <c r="B12" t="s">
        <v>18</v>
      </c>
      <c r="C12">
        <v>5</v>
      </c>
      <c r="D12" t="s">
        <v>47</v>
      </c>
      <c r="E12" t="s">
        <v>60</v>
      </c>
      <c r="F12" t="s">
        <v>12</v>
      </c>
      <c r="G12" t="s">
        <v>64</v>
      </c>
      <c r="H12">
        <v>1</v>
      </c>
      <c r="I12" s="18" t="s">
        <v>156</v>
      </c>
      <c r="J12" s="21" t="s">
        <v>176</v>
      </c>
      <c r="K12" s="19" t="s">
        <v>207</v>
      </c>
      <c r="L12" s="19" t="str">
        <f t="shared" si="0"/>
        <v>{'type': 'report',
'order': '5',
'level': 'li',
'category': 'Research',
'section': 'Research Questions',
'page': 'main_research',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&amp;nbsp;This page will be updated.&lt;/p&gt;&lt;p&gt;&lt;br&gt;&amp;nbsp;&lt;/p&gt;&lt;p&gt;&amp;nbsp;&lt;/p&gt;'}
},</v>
      </c>
      <c r="M12" s="3"/>
      <c r="O12" s="5" t="str">
        <f>"&lt;li&gt;&lt;a href='#' id='"&amp;G12&amp;"'&gt;"&amp;F12&amp;"&lt;/a&gt;&lt;/li&gt;"</f>
        <v>&lt;li&gt;&lt;a href='#' id='main_research'&gt;Research Questions&lt;/a&gt;&lt;/li&gt;</v>
      </c>
    </row>
    <row r="13" spans="1:15" ht="15" customHeight="1" x14ac:dyDescent="0.25">
      <c r="A13" t="s">
        <v>59</v>
      </c>
      <c r="B13" t="s">
        <v>74</v>
      </c>
      <c r="C13">
        <v>2</v>
      </c>
      <c r="D13" t="s">
        <v>72</v>
      </c>
      <c r="E13" t="s">
        <v>3</v>
      </c>
      <c r="F13" t="s">
        <v>30</v>
      </c>
      <c r="G13" t="s">
        <v>66</v>
      </c>
      <c r="H13">
        <v>1</v>
      </c>
      <c r="I13" s="18" t="s">
        <v>190</v>
      </c>
      <c r="J13" s="21" t="s">
        <v>239</v>
      </c>
      <c r="K13" s="19" t="s">
        <v>240</v>
      </c>
      <c r="L13" s="19" t="str">
        <f t="shared" si="0"/>
        <v>{'type': 'domain',
'order': '2',
'level': 'area',
'category': 'Content',
'section': 'Content use',
'page': 'dom_content',
'tableauView': 1,
'Link': 'https://10ay.online.tableau.com/t/unswmooc/views/Content_3/ContentOverview',
'description': {'tag':'div','id':'introText','html':'&lt;h2&gt;Report Domains - Content&lt;/h2&gt;&lt;p&gt;This section shows overall use of course content ( Activities (Quizzes) and Peer Assessment over time of the course.&amp;nbsp;&lt;br&gt;Sequence analysis will beupdated.&lt;/p&gt;'}
},</v>
      </c>
      <c r="M13" s="3"/>
    </row>
    <row r="14" spans="1:15" ht="15" customHeight="1" x14ac:dyDescent="0.25">
      <c r="A14" t="s">
        <v>59</v>
      </c>
      <c r="B14" t="s">
        <v>74</v>
      </c>
      <c r="C14">
        <v>1</v>
      </c>
      <c r="D14" t="s">
        <v>72</v>
      </c>
      <c r="E14" t="s">
        <v>2</v>
      </c>
      <c r="F14" t="s">
        <v>21</v>
      </c>
      <c r="G14" t="s">
        <v>67</v>
      </c>
      <c r="H14">
        <v>1</v>
      </c>
      <c r="I14" s="18" t="s">
        <v>191</v>
      </c>
      <c r="J14" s="21" t="s">
        <v>160</v>
      </c>
      <c r="K14" s="19" t="s">
        <v>161</v>
      </c>
      <c r="L14" s="19" t="str">
        <f t="shared" si="0"/>
        <v>{'type': 'domain',
'order': '1',
'level': 'area',
'category': 'Videos ',
'section': 'Overview Lecture videos',
'page': 'dom_videos',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14" s="3"/>
    </row>
    <row r="15" spans="1:15" ht="15" customHeight="1" x14ac:dyDescent="0.25">
      <c r="A15" t="s">
        <v>59</v>
      </c>
      <c r="B15" t="s">
        <v>74</v>
      </c>
      <c r="C15">
        <v>4</v>
      </c>
      <c r="D15" t="s">
        <v>72</v>
      </c>
      <c r="E15" t="s">
        <v>4</v>
      </c>
      <c r="F15" t="s">
        <v>31</v>
      </c>
      <c r="G15" t="s">
        <v>68</v>
      </c>
      <c r="H15">
        <v>1</v>
      </c>
      <c r="I15" s="18" t="s">
        <v>226</v>
      </c>
      <c r="J15" s="21" t="s">
        <v>241</v>
      </c>
      <c r="K15" s="19" t="s">
        <v>209</v>
      </c>
      <c r="L15" s="19" t="str">
        <f t="shared" si="0"/>
        <v>{'type': 'domain',
'order': '4',
'level': 'area',
'category': 'Forum',
'section': 'Forum use',
'page': 'dom_forums',
'tableauView': 1,
'Link': 'https://10ay.online.tableau.com/t/unswmooc/views/Forum_3/ForumsUsageOverview',
'description': {'tag':'div','id':'introText','html':'&lt;h2&gt;Report Domains - Forum&lt;/h2&gt;&lt;p&gt;This section shows Forum use over time in the course and it allows to drill down to forum actions (Posts and Comments).&lt;br&gt;&amp;nbsp;&lt;/p&gt;'}
},</v>
      </c>
      <c r="M15" s="3"/>
    </row>
    <row r="16" spans="1:15" ht="15" customHeight="1" x14ac:dyDescent="0.25">
      <c r="A16" t="s">
        <v>59</v>
      </c>
      <c r="B16" t="s">
        <v>74</v>
      </c>
      <c r="C16">
        <v>6</v>
      </c>
      <c r="D16" t="s">
        <v>72</v>
      </c>
      <c r="E16" t="s">
        <v>7</v>
      </c>
      <c r="F16" t="s">
        <v>77</v>
      </c>
      <c r="G16" t="s">
        <v>69</v>
      </c>
      <c r="H16">
        <v>1</v>
      </c>
      <c r="I16" s="18" t="s">
        <v>192</v>
      </c>
      <c r="J16" s="21" t="s">
        <v>175</v>
      </c>
      <c r="K16" s="19" t="s">
        <v>210</v>
      </c>
      <c r="L16" s="19" t="str">
        <f t="shared" si="0"/>
        <v>{'type': 'domain',
'order': '6',
'level': 'area',
'category': 'Social media ',
'section': 'Social Media',
'page': 'dom_social',
'tableauView': 1,
'Link': 'https://10ay.online.tableau.com/t/unswmooc/views/SocialMedia_1/SocialMedia',
'description': {'tag':'div','id':'introText','html':'&lt;h2&gt;Report Domains - Social Media&lt;/h2&gt;&lt;p&gt;This section shows social media engagement of users. This page will be updated.&lt;/p&gt;&lt;p&gt;&amp;nbsp;&lt;/p&gt;'}
},</v>
      </c>
      <c r="M16" s="3"/>
    </row>
    <row r="17" spans="1:15" ht="15" customHeight="1" x14ac:dyDescent="0.25">
      <c r="A17" t="s">
        <v>59</v>
      </c>
      <c r="B17" t="s">
        <v>74</v>
      </c>
      <c r="C17">
        <v>5</v>
      </c>
      <c r="D17" t="s">
        <v>72</v>
      </c>
      <c r="E17" t="s">
        <v>6</v>
      </c>
      <c r="F17" t="s">
        <v>75</v>
      </c>
      <c r="G17" t="s">
        <v>70</v>
      </c>
      <c r="H17">
        <v>1</v>
      </c>
      <c r="I17" s="18" t="s">
        <v>193</v>
      </c>
      <c r="J17" s="22" t="s">
        <v>171</v>
      </c>
      <c r="K17" s="19" t="s">
        <v>211</v>
      </c>
      <c r="L17" s="19" t="str">
        <f t="shared" si="0"/>
        <v>{'type': 'domain',
'order': '5',
'level': 'area',
'category': 'Evaluation ',
'section': 'Evaluation &amp; surveys',
'page': 'dom_evaluation',
'tableauView': 1,
'Link': 'https://10ay.online.tableau.com/t/unswmooc/views/Evaluation_3/SurveyEvaluation',
'description': {'tag':'div','id':'introText','html':'&lt;h2&gt;Report Domains - Evaluation&lt;/h2&gt;&lt;p&gt;This section shows evaluation tools used in the course: pre and post course surveys.&lt;/p&gt;&lt;p&gt;&amp;nbsp;&lt;/p&gt;'}
},</v>
      </c>
      <c r="M17" s="3"/>
    </row>
    <row r="18" spans="1:15" ht="15" customHeight="1" x14ac:dyDescent="0.25">
      <c r="A18" t="s">
        <v>59</v>
      </c>
      <c r="B18" t="s">
        <v>74</v>
      </c>
      <c r="C18">
        <v>3</v>
      </c>
      <c r="D18" t="s">
        <v>72</v>
      </c>
      <c r="E18" t="s">
        <v>5</v>
      </c>
      <c r="F18" t="s">
        <v>76</v>
      </c>
      <c r="G18" t="s">
        <v>71</v>
      </c>
      <c r="H18">
        <v>1</v>
      </c>
      <c r="I18" s="18" t="s">
        <v>227</v>
      </c>
      <c r="J18" s="21" t="s">
        <v>172</v>
      </c>
      <c r="K18" s="19" t="s">
        <v>212</v>
      </c>
      <c r="L18" s="19" t="str">
        <f>"{'"&amp;$B$6&amp;"': '"&amp;B18&amp;"',"&amp;CHAR(10)&amp;"'"&amp;$C$6&amp;"': '"&amp;C18&amp;"',"&amp;CHAR(10)&amp;"'"&amp;$D$6&amp;"': '"&amp;D18&amp;"',"&amp;CHAR(10)&amp;"'"&amp;$E$6&amp;"': '"&amp;E18&amp;"',"&amp;CHAR(10)&amp;"'"&amp;$F$6&amp;"': '"&amp;F18&amp;"',"&amp;CHAR(10)&amp;"'"&amp;$G$6&amp;"': '"&amp;G18&amp;"',"&amp;CHAR(10)&amp;"'"&amp;$H$6&amp;"': "&amp;H18&amp;","&amp;CHAR(10)&amp;"'"&amp;$I$6&amp;"': '"&amp;I18&amp;"',"&amp;CHAR(10)&amp;"'"&amp;$J$6&amp;"': {'tag':'div','id':'introText','html':'"&amp;K18&amp;"'}"&amp;CHAR(10)&amp;"}"</f>
        <v>{'type': 'domain',
'order': '3',
'level': 'area',
'category': 'Activities',
'section': 'Assessment &amp; activity',
'page': 'dom_activity',
'tableauView': 1,
'Link': 'https://10ay.online.tableau.com/t/unswmooc/views/Activities_2/UsageOverview',
'description': {'tag':'div','id':'introText','html':'&lt;h2&gt;Report Domains - Activities&lt;/h2&gt;&lt;p&gt;This section shows Activities Use over time in the course.&amp;nbsp;&lt;/p&gt;'}
}</v>
      </c>
      <c r="M18" s="3"/>
    </row>
    <row r="19" spans="1:15" ht="15" customHeight="1" x14ac:dyDescent="0.25">
      <c r="I19" s="18"/>
      <c r="J19" s="21"/>
      <c r="K19" s="19"/>
      <c r="L19" s="41" t="str">
        <f>CHAR(10)&amp;"],"&amp;CHAR(10)</f>
        <v xml:space="preserve">
],
</v>
      </c>
      <c r="M19" s="3"/>
    </row>
    <row r="20" spans="1:15" ht="15" customHeight="1" x14ac:dyDescent="0.25">
      <c r="I20" s="18"/>
      <c r="J20" s="21"/>
      <c r="K20" s="19"/>
      <c r="L20" s="41" t="str">
        <f>"'sidemenu':[ "&amp;CHAR(10)</f>
        <v xml:space="preserve">'sidemenu':[ 
</v>
      </c>
      <c r="M20" s="3"/>
    </row>
    <row r="21" spans="1:15" s="42" customFormat="1" x14ac:dyDescent="0.25">
      <c r="A21" s="42" t="s">
        <v>65</v>
      </c>
      <c r="B21" s="42" t="s">
        <v>48</v>
      </c>
      <c r="C21" s="42">
        <v>0</v>
      </c>
      <c r="D21" s="42" t="s">
        <v>45</v>
      </c>
      <c r="E21" s="42" t="s">
        <v>0</v>
      </c>
      <c r="F21" s="42" t="s">
        <v>0</v>
      </c>
      <c r="G21" s="42" t="s">
        <v>90</v>
      </c>
      <c r="H21" s="42">
        <v>0</v>
      </c>
      <c r="I21" s="43" t="s">
        <v>194</v>
      </c>
      <c r="J21" s="44" t="str">
        <f>G21</f>
        <v>sdr_home</v>
      </c>
      <c r="K21" s="44" t="str">
        <f>"&lt;p&gt;"&amp;G21&amp;"&lt;/p&gt;"</f>
        <v>&lt;p&gt;sdr_home&lt;/p&gt;</v>
      </c>
      <c r="L21" s="46" t="str">
        <f>"{'"&amp;$B$6&amp;"': '"&amp;B21&amp;"',"&amp;CHAR(10)&amp;"'"&amp;$C$6&amp;"': '"&amp;C21&amp;"',"&amp;CHAR(10)&amp;"'"&amp;$D$6&amp;"': '"&amp;D21&amp;"',"&amp;CHAR(10)&amp;"'"&amp;$E$6&amp;"': '"&amp;E21&amp;"',"&amp;CHAR(10)&amp;"'"&amp;$F$6&amp;"': '"&amp;F21&amp;"',"&amp;CHAR(10)&amp;"'"&amp;$G$6&amp;"': '"&amp;G21&amp;"',"&amp;CHAR(10)&amp;"'"&amp;$H$6&amp;"': "&amp;H21&amp;","&amp;CHAR(10)&amp;"'"&amp;$I$6&amp;"': '"&amp;I21&amp;"',"&amp;CHAR(10)&amp;"'"&amp;$J$6&amp;"': {'tag':'div','id':'introText','html':'"&amp;K21&amp;"'}"&amp;CHAR(10)&amp;"},"</f>
        <v>{'type': 'home',
'order': '0',
'level': 'h2',
'category': 'Home',
'section': 'Home',
'page': 'sdr_home',
'tableauView': 0,
'Link': 'https://googledrive.com/host/0B8KqLaP_s06ITHRfbmgxdm1PSms/Pmed_home.html',
'description': {'tag':'div','id':'introText','html':'&lt;p&gt;sdr_home&lt;/p&gt;'}
},</v>
      </c>
      <c r="M21" s="44" t="s">
        <v>157</v>
      </c>
      <c r="N21" s="45" t="str">
        <f t="shared" ref="N21:N49" si="1">"&lt;li&gt;&lt;a href='"&amp;I21&amp;"'&gt;"&amp;F21&amp;"&lt;/a&gt;&lt;/li&gt;"</f>
        <v>&lt;li&gt;&lt;a href='https://googledrive.com/host/0B8KqLaP_s06ITHRfbmgxdm1PSms/Pmed_home.html'&gt;Home&lt;/a&gt;&lt;/li&gt;</v>
      </c>
      <c r="O21" s="36" t="str">
        <f>"&lt;li&gt;&lt;a href='#' id='"&amp;G21&amp;"'&gt;"&amp;F21&amp;"&lt;/a&gt;&lt;/li&gt;"</f>
        <v>&lt;li&gt;&lt;a href='#' id='sdr_home'&gt;Home&lt;/a&gt;&lt;/li&gt;</v>
      </c>
    </row>
    <row r="22" spans="1:15" ht="15" customHeight="1" x14ac:dyDescent="0.25">
      <c r="A22" t="s">
        <v>121</v>
      </c>
      <c r="B22" t="s">
        <v>18</v>
      </c>
      <c r="C22">
        <v>1</v>
      </c>
      <c r="D22" t="s">
        <v>47</v>
      </c>
      <c r="E22" t="s">
        <v>8</v>
      </c>
      <c r="F22" t="s">
        <v>27</v>
      </c>
      <c r="G22" t="s">
        <v>91</v>
      </c>
      <c r="H22">
        <v>1</v>
      </c>
      <c r="I22" s="18" t="s">
        <v>186</v>
      </c>
      <c r="J22" s="4" t="s">
        <v>187</v>
      </c>
      <c r="K22" s="3" t="s">
        <v>203</v>
      </c>
      <c r="L22" s="47" t="str">
        <f t="shared" ref="L22:L52" si="2">"{'"&amp;$B$6&amp;"': '"&amp;B22&amp;"',"&amp;CHAR(10)&amp;"'"&amp;$C$6&amp;"': '"&amp;C22&amp;"',"&amp;CHAR(10)&amp;"'"&amp;$D$6&amp;"': '"&amp;D22&amp;"',"&amp;CHAR(10)&amp;"'"&amp;$E$6&amp;"': '"&amp;E22&amp;"',"&amp;CHAR(10)&amp;"'"&amp;$F$6&amp;"': '"&amp;F22&amp;"',"&amp;CHAR(10)&amp;"'"&amp;$G$6&amp;"': '"&amp;G22&amp;"',"&amp;CHAR(10)&amp;"'"&amp;$H$6&amp;"': "&amp;H22&amp;","&amp;CHAR(10)&amp;"'"&amp;$I$6&amp;"': '"&amp;I22&amp;"',"&amp;CHAR(10)&amp;"'"&amp;$J$6&amp;"': {'tag':'div','id':'introText','html':'"&amp;K22&amp;"'}"&amp;CHAR(10)&amp;"},"</f>
        <v>{'type': 'report',
'order': '1',
'level': 'li',
'category': 'Overview',
'section': 'Overview of Course',
'page': 'sdr_summary_course',
'tableauView': 1,
'Link': 'https://10ay.online.tableau.com/t/unswmooc/views/Overview_3/CourseOverview',
'description': {'tag':'div','id':'introText','html':'&lt;h2&gt;Report Categories &amp;nbsp;- Overview of Course&amp;nbsp;&lt;/h2&gt;&lt;p&gt;&lt;br&gt;This section shows Headcount of students activities in the course.&lt;/p&gt;&lt;p&gt;&lt;strong&gt;Definitions:&lt;/strong&gt;&lt;br&gt;&lt;strong&gt;Registrants:&lt;/strong&gt;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certification.&amp;nbsp;&lt;br&gt;&amp;nbsp;&lt;/p&gt;'}
},</v>
      </c>
      <c r="M22" s="3" t="str">
        <f>G22&amp;".html"</f>
        <v>sdr_summary_course.html</v>
      </c>
      <c r="N22" s="1" t="str">
        <f t="shared" si="1"/>
        <v>&lt;li&gt;&lt;a href='https://10ay.online.tableau.com/t/unswmooc/views/Overview_3/CourseOverview'&gt;Overview of Course&lt;/a&gt;&lt;/li&gt;</v>
      </c>
      <c r="O22" s="5" t="str">
        <f t="shared" ref="O22:O52" si="3">"&lt;li&gt;&lt;a href='#' id='"&amp;G22&amp;"'&gt;"&amp;F22&amp;"&lt;/a&gt;&lt;/li&gt;"</f>
        <v>&lt;li&gt;&lt;a href='#' id='sdr_summary_course'&gt;Overview of Course&lt;/a&gt;&lt;/li&gt;</v>
      </c>
    </row>
    <row r="23" spans="1:15" ht="18.95" customHeight="1" x14ac:dyDescent="0.25">
      <c r="A23" t="s">
        <v>121</v>
      </c>
      <c r="B23" t="s">
        <v>26</v>
      </c>
      <c r="C23">
        <v>1</v>
      </c>
      <c r="D23" t="s">
        <v>47</v>
      </c>
      <c r="E23" t="s">
        <v>8</v>
      </c>
      <c r="F23" t="s">
        <v>246</v>
      </c>
      <c r="G23" t="s">
        <v>92</v>
      </c>
      <c r="H23">
        <v>1</v>
      </c>
      <c r="I23" s="18" t="s">
        <v>244</v>
      </c>
      <c r="J23" s="20" t="s">
        <v>248</v>
      </c>
      <c r="K23" s="19" t="s">
        <v>245</v>
      </c>
      <c r="L23" s="47" t="str">
        <f t="shared" si="2"/>
        <v>{'type': 'sub-pages',
'order': '1',
'level': 'li',
'category': 'Overview',
'section': 'Overview of Activities',
'page': 'sdr_summary_activity',
'tableauView': 1,
'Link': 'https://10ay.online.tableau.com/t/unswmooc/views/Overview_3/ActivitiesOverview',
'description': {'tag':'div','id':'introText','html':'&lt;h2&gt;Report Categories &amp;nbsp;- Overview of Course - Overview of activities&lt;/h2&gt;&lt;p&gt;This section plots overall activities of student engagement in the course.&amp;nbsp;&lt;/p&gt;&lt;p&gt;&amp;nbsp;&lt;/p&gt;'}
},</v>
      </c>
      <c r="M23" s="3" t="str">
        <f t="shared" ref="M23:M52" si="4">G23&amp;".html"</f>
        <v>sdr_summary_activity.html</v>
      </c>
      <c r="N23" s="1" t="str">
        <f t="shared" si="1"/>
        <v>&lt;li&gt;&lt;a href='https://10ay.online.tableau.com/t/unswmooc/views/Overview_3/ActivitiesOverview'&gt;Overview of Activities&lt;/a&gt;&lt;/li&gt;</v>
      </c>
      <c r="O23" s="5" t="str">
        <f t="shared" si="3"/>
        <v>&lt;li&gt;&lt;a href='#' id='sdr_summary_activity'&gt;Overview of Activities&lt;/a&gt;&lt;/li&gt;</v>
      </c>
    </row>
    <row r="24" spans="1:15" ht="15" customHeight="1" x14ac:dyDescent="0.25">
      <c r="A24" t="s">
        <v>121</v>
      </c>
      <c r="B24" t="s">
        <v>18</v>
      </c>
      <c r="C24">
        <v>2</v>
      </c>
      <c r="D24" t="s">
        <v>47</v>
      </c>
      <c r="E24" t="s">
        <v>73</v>
      </c>
      <c r="F24" t="s">
        <v>9</v>
      </c>
      <c r="G24" t="s">
        <v>93</v>
      </c>
      <c r="H24">
        <v>1</v>
      </c>
      <c r="I24" s="18" t="s">
        <v>188</v>
      </c>
      <c r="J24" s="21" t="s">
        <v>159</v>
      </c>
      <c r="K24" s="19" t="s">
        <v>204</v>
      </c>
      <c r="L24" s="47" t="str">
        <f t="shared" si="2"/>
        <v>{'type': 'report',
'order': '2',
'level': 'li',
'category': 'Participants',
'section': 'Who are the participants?',
'page': 'sdr_participants',
'tableauView': 1,
'Link': 'https://10ay.online.tableau.com/t/unswmooc/views/Whoaretheparticipants_2/Demographics',
'description': {'tag':'div','id':'introText','html':'&lt;h2&gt;Report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box.&lt;/p&gt;&lt;p&gt;&amp;nbsp;&lt;/p&gt;'}
},</v>
      </c>
      <c r="M24" s="3" t="str">
        <f t="shared" si="4"/>
        <v>sdr_participants.html</v>
      </c>
      <c r="N24" s="1" t="str">
        <f t="shared" si="1"/>
        <v>&lt;li&gt;&lt;a href='https://10ay.online.tableau.com/t/unswmooc/views/Whoaretheparticipants_2/Demographics'&gt;Who are the participants?&lt;/a&gt;&lt;/li&gt;</v>
      </c>
      <c r="O24" s="5" t="str">
        <f t="shared" si="3"/>
        <v>&lt;li&gt;&lt;a href='#' id='sdr_participants'&gt;Who are the participants?&lt;/a&gt;&lt;/li&gt;</v>
      </c>
    </row>
    <row r="25" spans="1:15" ht="15" customHeight="1" x14ac:dyDescent="0.25">
      <c r="A25" t="s">
        <v>121</v>
      </c>
      <c r="B25" t="s">
        <v>26</v>
      </c>
      <c r="C25">
        <v>2</v>
      </c>
      <c r="D25" t="s">
        <v>47</v>
      </c>
      <c r="E25" t="s">
        <v>73</v>
      </c>
      <c r="F25" t="s">
        <v>49</v>
      </c>
      <c r="G25" t="s">
        <v>94</v>
      </c>
      <c r="H25">
        <v>0</v>
      </c>
      <c r="I25" s="10"/>
      <c r="J25" s="3" t="str">
        <f t="shared" ref="J25" si="5">G25</f>
        <v>sdr_engagement</v>
      </c>
      <c r="K25" s="3" t="str">
        <f t="shared" ref="K25:K52" si="6">"&lt;p&gt;"&amp;G25&amp;"&lt;/p&gt;"</f>
        <v>&lt;p&gt;sdr_engagement&lt;/p&gt;</v>
      </c>
      <c r="L25" s="47" t="str">
        <f t="shared" si="2"/>
        <v>{'type': 'sub-pages',
'order': '2',
'level': 'li',
'category': 'Participants',
'section': 'Engagement',
'page': 'sdr_engagement',
'tableauView': 0,
'Link': '',
'description': {'tag':'div','id':'introText','html':'&lt;p&gt;sdr_engagement&lt;/p&gt;'}
},</v>
      </c>
      <c r="M25" s="3"/>
      <c r="N25" s="1" t="str">
        <f t="shared" si="1"/>
        <v>&lt;li&gt;&lt;a href=''&gt;Engagement&lt;/a&gt;&lt;/li&gt;</v>
      </c>
      <c r="O25" s="5" t="str">
        <f t="shared" si="3"/>
        <v>&lt;li&gt;&lt;a href='#' id='sdr_engagement'&gt;Engagement&lt;/a&gt;&lt;/li&gt;</v>
      </c>
    </row>
    <row r="26" spans="1:15" ht="15" customHeight="1" x14ac:dyDescent="0.25">
      <c r="A26" t="s">
        <v>121</v>
      </c>
      <c r="B26" t="s">
        <v>18</v>
      </c>
      <c r="C26">
        <v>3</v>
      </c>
      <c r="D26" t="s">
        <v>45</v>
      </c>
      <c r="E26" t="s">
        <v>5</v>
      </c>
      <c r="F26" t="s">
        <v>10</v>
      </c>
      <c r="G26" t="s">
        <v>95</v>
      </c>
      <c r="H26">
        <v>1</v>
      </c>
      <c r="I26" s="18" t="s">
        <v>225</v>
      </c>
      <c r="J26" s="21" t="s">
        <v>201</v>
      </c>
      <c r="K26" s="19" t="s">
        <v>243</v>
      </c>
      <c r="L26" s="47" t="str">
        <f t="shared" si="2"/>
        <v>{'type': 'report',
'order': '3',
'level': 'h2',
'category': 'Activities',
'section': 'What did participants do?',
'page': 'sdr_participant_activity',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Video&amp;nbsp;and Activity (Quiz) submission in the course. Also includes peer assessment performance.&amp;nbsp;&lt;/p&gt;&lt;p&gt;&amp;nbsp;&lt;/p&gt;&lt;p&gt;&amp;nbsp;&lt;/p&gt;'}
},</v>
      </c>
      <c r="M26" s="3" t="str">
        <f t="shared" si="4"/>
        <v>sdr_participant_activity.html</v>
      </c>
      <c r="N26" s="1" t="str">
        <f t="shared" si="1"/>
        <v>&lt;li&gt;&lt;a href='https://10ay.online.tableau.com/t/unswmooc/views/Whatdidparticipantsdo_1/Whatdidparticipantsdo_Overview'&gt;What did participants do?&lt;/a&gt;&lt;/li&gt;</v>
      </c>
      <c r="O26" s="5" t="str">
        <f t="shared" si="3"/>
        <v>&lt;li&gt;&lt;a href='#' id='sdr_participant_activity'&gt;What did participants do?&lt;/a&gt;&lt;/li&gt;</v>
      </c>
    </row>
    <row r="27" spans="1:15" ht="15" customHeight="1" x14ac:dyDescent="0.25">
      <c r="A27" t="s">
        <v>121</v>
      </c>
      <c r="B27" t="s">
        <v>17</v>
      </c>
      <c r="C27">
        <v>4</v>
      </c>
      <c r="D27" t="s">
        <v>46</v>
      </c>
      <c r="E27" t="s">
        <v>2</v>
      </c>
      <c r="F27" t="s">
        <v>196</v>
      </c>
      <c r="G27" t="s">
        <v>96</v>
      </c>
      <c r="H27">
        <v>1</v>
      </c>
      <c r="I27" s="18" t="s">
        <v>191</v>
      </c>
      <c r="J27" s="21" t="s">
        <v>250</v>
      </c>
      <c r="K27" s="19" t="s">
        <v>251</v>
      </c>
      <c r="L27" s="47" t="str">
        <f t="shared" si="2"/>
        <v>{'type': 'pie',
'order': '4',
'level': 'h3',
'category': 'Videos ',
'section': 'Video Usage Overview',
'page': 'sdr_overview_video',
'tableauView': 1,
'Link': 'https://10ay.online.tableau.com/t/unswmooc/views/Video_0/VideoUsageOverview',
'description': {'tag':'div','id':'introText','html':'&lt;h2&gt;Report Domains - Video Overview&lt;/h2&gt;&lt;p&gt;This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27" s="3" t="str">
        <f t="shared" si="4"/>
        <v>sdr_overview_video.html</v>
      </c>
      <c r="N27" s="1" t="str">
        <f t="shared" si="1"/>
        <v>&lt;li&gt;&lt;a href='https://10ay.online.tableau.com/t/unswmooc/views/Video_0/VideoUsageOverview'&gt;Video Usage Overview&lt;/a&gt;&lt;/li&gt;</v>
      </c>
      <c r="O27" s="5" t="str">
        <f t="shared" si="3"/>
        <v>&lt;li&gt;&lt;a href='#' id='sdr_overview_video'&gt;Video Usage Overview&lt;/a&gt;&lt;/li&gt;</v>
      </c>
    </row>
    <row r="28" spans="1:15" ht="15" customHeight="1" x14ac:dyDescent="0.25">
      <c r="A28" t="s">
        <v>121</v>
      </c>
      <c r="B28" t="s">
        <v>26</v>
      </c>
      <c r="C28">
        <v>4</v>
      </c>
      <c r="D28" t="s">
        <v>47</v>
      </c>
      <c r="E28" t="s">
        <v>2</v>
      </c>
      <c r="F28" t="s">
        <v>197</v>
      </c>
      <c r="G28" t="s">
        <v>249</v>
      </c>
      <c r="H28">
        <v>1</v>
      </c>
      <c r="I28" s="18" t="s">
        <v>228</v>
      </c>
      <c r="J28" s="21" t="s">
        <v>213</v>
      </c>
      <c r="K28" s="19" t="s">
        <v>214</v>
      </c>
      <c r="L28" s="47" t="str">
        <f t="shared" si="2"/>
        <v>{'type': 'sub-pages',
'order': '4',
'level': 'li',
'category': 'Videos ',
'section': 'Video Monthly and Daily Usage',
'page': 'sdr_video_Monthly',
'tableauView': 1,
'Link': 'https://10ay.online.tableau.com/t/unswmooc/views/Video_0/MonthlyandDailyUsage',
'description': {'tag':'div','id':'introText','html':'&lt;h2&gt;Report Domains - Video - Monthly and Daily Usage&lt;/h2&gt;&lt;p&gt;This section shows the Monthly and Daily Use of videos.&lt;/p&gt;'}
},</v>
      </c>
      <c r="M28" s="3" t="str">
        <f t="shared" si="4"/>
        <v>sdr_video_Monthly.html</v>
      </c>
      <c r="N28" s="1" t="str">
        <f t="shared" si="1"/>
        <v>&lt;li&gt;&lt;a href='https://10ay.online.tableau.com/t/unswmooc/views/Video_0/MonthlyandDailyUsage'&gt;Video Monthly and Daily Usage&lt;/a&gt;&lt;/li&gt;</v>
      </c>
      <c r="O28" s="5" t="str">
        <f t="shared" si="3"/>
        <v>&lt;li&gt;&lt;a href='#' id='sdr_video_Monthly'&gt;Video Monthly and Daily Usage&lt;/a&gt;&lt;/li&gt;</v>
      </c>
    </row>
    <row r="29" spans="1:15" ht="15" customHeight="1" x14ac:dyDescent="0.25">
      <c r="A29" t="s">
        <v>121</v>
      </c>
      <c r="B29" t="s">
        <v>26</v>
      </c>
      <c r="C29">
        <v>4</v>
      </c>
      <c r="D29" t="s">
        <v>47</v>
      </c>
      <c r="E29" t="s">
        <v>2</v>
      </c>
      <c r="F29" t="s">
        <v>20</v>
      </c>
      <c r="G29" t="s">
        <v>97</v>
      </c>
      <c r="H29">
        <v>1</v>
      </c>
      <c r="I29" s="51" t="s">
        <v>195</v>
      </c>
      <c r="J29" t="s">
        <v>97</v>
      </c>
      <c r="K29" s="19"/>
      <c r="L29" s="47" t="str">
        <f t="shared" si="2"/>
        <v>{'type': 'sub-pages',
'order': '4',
'level': 'li',
'category': 'Videos ',
'section': 'Video heatmap detailed',
'page': 'sdr_video_hm_detail',
'tableauView': 1,
'Link': 'delected',
'description': {'tag':'div','id':'introText','html':''}
},</v>
      </c>
      <c r="M29" s="3" t="str">
        <f t="shared" si="4"/>
        <v>sdr_video_hm_detail.html</v>
      </c>
      <c r="N29" s="1" t="str">
        <f t="shared" si="1"/>
        <v>&lt;li&gt;&lt;a href='delected'&gt;Video heatmap detailed&lt;/a&gt;&lt;/li&gt;</v>
      </c>
      <c r="O29" s="5" t="str">
        <f t="shared" si="3"/>
        <v>&lt;li&gt;&lt;a href='#' id='sdr_video_hm_detail'&gt;Video heatmap detailed&lt;/a&gt;&lt;/li&gt;</v>
      </c>
    </row>
    <row r="30" spans="1:15" ht="15" customHeight="1" x14ac:dyDescent="0.25">
      <c r="A30" t="s">
        <v>121</v>
      </c>
      <c r="B30" t="s">
        <v>26</v>
      </c>
      <c r="C30">
        <v>4</v>
      </c>
      <c r="D30" t="s">
        <v>47</v>
      </c>
      <c r="E30" t="s">
        <v>2</v>
      </c>
      <c r="F30" s="1" t="s">
        <v>229</v>
      </c>
      <c r="G30" s="1" t="s">
        <v>230</v>
      </c>
      <c r="H30">
        <v>1</v>
      </c>
      <c r="I30" s="56" t="s">
        <v>231</v>
      </c>
      <c r="J30" s="21" t="s">
        <v>236</v>
      </c>
      <c r="K30" s="19" t="s">
        <v>237</v>
      </c>
      <c r="L30" s="47" t="str">
        <f t="shared" si="2"/>
        <v>{'type': 'sub-pages',
'order': '4',
'level': 'li',
'category': 'Videos ',
'section': 'Videos - Expected vs actual user',
'page': 'sdr_video_expected_vs_actual',
'tableauView': 1,
'Link': 'https://10ay.online.tableau.com/t/unswmooc/views/Video_0/Expectedvsincurred_Videos',
'description': {'tag':'div','id':'introText','html':'&lt;h2&gt;Report Domains - Video - Expected vs actual usage&lt;/h2&gt;&lt;p&gt;This section shows the expected and actual Use (Views and downloads) of all videos in the course.&lt;/p&gt;'}
},</v>
      </c>
      <c r="M30" s="3" t="str">
        <f t="shared" si="4"/>
        <v>sdr_video_expected_vs_actual.html</v>
      </c>
      <c r="N30" s="1" t="str">
        <f t="shared" si="1"/>
        <v>&lt;li&gt;&lt;a href='https://10ay.online.tableau.com/t/unswmooc/views/Video_0/Expectedvsincurred_Videos'&gt;Videos - Expected vs actual user&lt;/a&gt;&lt;/li&gt;</v>
      </c>
      <c r="O30" s="5" t="str">
        <f t="shared" si="3"/>
        <v>&lt;li&gt;&lt;a href='#' id='sdr_video_expected_vs_actual'&gt;Videos - Expected vs actual user&lt;/a&gt;&lt;/li&gt;</v>
      </c>
    </row>
    <row r="31" spans="1:15" ht="15" customHeight="1" x14ac:dyDescent="0.25">
      <c r="A31" t="s">
        <v>121</v>
      </c>
      <c r="B31" t="s">
        <v>26</v>
      </c>
      <c r="C31">
        <v>4</v>
      </c>
      <c r="D31" t="s">
        <v>47</v>
      </c>
      <c r="E31" t="s">
        <v>2</v>
      </c>
      <c r="F31" t="s">
        <v>21</v>
      </c>
      <c r="G31" t="s">
        <v>98</v>
      </c>
      <c r="H31">
        <v>1</v>
      </c>
      <c r="I31" s="51" t="s">
        <v>195</v>
      </c>
      <c r="J31" t="s">
        <v>98</v>
      </c>
      <c r="K31" s="19"/>
      <c r="L31" s="47" t="str">
        <f t="shared" si="2"/>
        <v>{'type': 'sub-pages',
'order': '4',
'level': 'li',
'category': 'Videos ',
'section': 'Overview Lecture videos',
'page': 'sdr_video_lectures',
'tableauView': 1,
'Link': 'delected',
'description': {'tag':'div','id':'introText','html':''}
},</v>
      </c>
      <c r="M31" s="3" t="str">
        <f t="shared" si="4"/>
        <v>sdr_video_lectures.html</v>
      </c>
      <c r="N31" s="1" t="str">
        <f t="shared" si="1"/>
        <v>&lt;li&gt;&lt;a href='delected'&gt;Overview Lecture videos&lt;/a&gt;&lt;/li&gt;</v>
      </c>
      <c r="O31" s="5" t="str">
        <f t="shared" si="3"/>
        <v>&lt;li&gt;&lt;a href='#' id='sdr_video_lectures'&gt;Overview Lecture videos&lt;/a&gt;&lt;/li&gt;</v>
      </c>
    </row>
    <row r="32" spans="1:15" ht="15" customHeight="1" x14ac:dyDescent="0.25">
      <c r="A32" t="s">
        <v>121</v>
      </c>
      <c r="B32" t="s">
        <v>17</v>
      </c>
      <c r="C32">
        <v>5</v>
      </c>
      <c r="D32" t="s">
        <v>46</v>
      </c>
      <c r="E32" t="s">
        <v>3</v>
      </c>
      <c r="F32" t="s">
        <v>30</v>
      </c>
      <c r="G32" t="s">
        <v>99</v>
      </c>
      <c r="H32">
        <v>1</v>
      </c>
      <c r="I32" s="18" t="s">
        <v>190</v>
      </c>
      <c r="J32" s="21" t="s">
        <v>162</v>
      </c>
      <c r="K32" s="19" t="s">
        <v>215</v>
      </c>
      <c r="L32" s="47" t="str">
        <f t="shared" si="2"/>
        <v>{'type': 'pie',
'order': '5',
'level': 'h3',
'category': 'Content',
'section': 'Content use',
'page': 'sdr_overview_content',
'tableauView': 1,
'Link': 'https://10ay.online.tableau.com/t/unswmooc/views/Content_3/ContentOverview',
'description': {'tag':'div','id':'introText','html':'&lt;h2&gt;Report Domains - Content&lt;/h2&gt;&lt;p&gt;This section shows overall use of course content: &amp;nbsp;Activities (Quizzes), Forums and Peer Assessment over time of the course.&amp;nbsp;&lt;br&gt;Sequence analysis will beupdated.&amp;nbsp;&lt;/p&gt;'}
},</v>
      </c>
      <c r="M32" s="3" t="str">
        <f t="shared" si="4"/>
        <v>sdr_overview_content.html</v>
      </c>
      <c r="N32" s="1" t="str">
        <f t="shared" si="1"/>
        <v>&lt;li&gt;&lt;a href='https://10ay.online.tableau.com/t/unswmooc/views/Content_3/ContentOverview'&gt;Content use&lt;/a&gt;&lt;/li&gt;</v>
      </c>
      <c r="O32" s="5" t="str">
        <f t="shared" si="3"/>
        <v>&lt;li&gt;&lt;a href='#' id='sdr_overview_content'&gt;Content use&lt;/a&gt;&lt;/li&gt;</v>
      </c>
    </row>
    <row r="33" spans="1:15" ht="15" customHeight="1" x14ac:dyDescent="0.25">
      <c r="A33" t="s">
        <v>121</v>
      </c>
      <c r="B33" t="s">
        <v>26</v>
      </c>
      <c r="C33">
        <v>5</v>
      </c>
      <c r="D33" t="s">
        <v>47</v>
      </c>
      <c r="E33" t="s">
        <v>3</v>
      </c>
      <c r="F33" t="s">
        <v>22</v>
      </c>
      <c r="G33" t="s">
        <v>100</v>
      </c>
      <c r="H33">
        <v>1</v>
      </c>
      <c r="I33" s="18" t="s">
        <v>198</v>
      </c>
      <c r="J33" s="21" t="s">
        <v>163</v>
      </c>
      <c r="K33" s="19" t="s">
        <v>164</v>
      </c>
      <c r="L33" s="47" t="str">
        <f t="shared" si="2"/>
        <v>{'type': 'sub-pages',
'order': '5',
'level': 'li',
'category': 'Content',
'section': 'Sequence Analysis',
'page': 'sdr_content_sequence',
'tableauView': 1,
'Link': 'https://10ay.online.tableau.com/t/unswmooc/views/Content_3/Sequence',
'description': {'tag':'div','id':'introText','html':'&lt;h2&gt;Report Domains - Content -Sequence&lt;/h2&gt;&lt;p&gt;This section shows the sequence of participants&amp;#39; engagement. This page will be updated.&amp;nbsp;&lt;/p&gt;'}
},</v>
      </c>
      <c r="M33" s="3" t="str">
        <f t="shared" si="4"/>
        <v>sdr_content_sequence.html</v>
      </c>
      <c r="N33" s="1" t="str">
        <f t="shared" si="1"/>
        <v>&lt;li&gt;&lt;a href='https://10ay.online.tableau.com/t/unswmooc/views/Content_3/Sequence'&gt;Sequence Analysis&lt;/a&gt;&lt;/li&gt;</v>
      </c>
      <c r="O33" s="5" t="str">
        <f t="shared" si="3"/>
        <v>&lt;li&gt;&lt;a href='#' id='sdr_content_sequence'&gt;Sequence Analysis&lt;/a&gt;&lt;/li&gt;</v>
      </c>
    </row>
    <row r="34" spans="1:15" ht="15" customHeight="1" x14ac:dyDescent="0.25">
      <c r="A34" t="s">
        <v>121</v>
      </c>
      <c r="B34" t="s">
        <v>17</v>
      </c>
      <c r="C34">
        <v>6</v>
      </c>
      <c r="D34" t="s">
        <v>46</v>
      </c>
      <c r="E34" t="s">
        <v>4</v>
      </c>
      <c r="F34" t="s">
        <v>31</v>
      </c>
      <c r="G34" t="s">
        <v>101</v>
      </c>
      <c r="H34">
        <v>1</v>
      </c>
      <c r="I34" s="18" t="s">
        <v>226</v>
      </c>
      <c r="J34" s="21" t="s">
        <v>165</v>
      </c>
      <c r="K34" s="19" t="s">
        <v>216</v>
      </c>
      <c r="L34" s="47" t="str">
        <f t="shared" si="2"/>
        <v>{'type': 'pie',
'order': '6',
'level': 'h3',
'category': 'Forum',
'section': 'Forum use',
'page': 'sdr_overview_forum',
'tableauView': 1,
'Link': 'https://10ay.online.tableau.com/t/unswmooc/views/Forum_3/ForumsUsageOverview',
'description': {'tag':'div','id':'introText','html':'&lt;h2&gt;Report Domains - Forum&lt;/h2&gt;&lt;p&gt;This section shows Forum Use (Comments and Posts) over time in the course.&amp;nbsp;&lt;/p&gt;'}
},</v>
      </c>
      <c r="M34" s="3" t="str">
        <f t="shared" si="4"/>
        <v>sdr_overview_forum.html</v>
      </c>
      <c r="N34" s="1" t="str">
        <f t="shared" si="1"/>
        <v>&lt;li&gt;&lt;a href='https://10ay.online.tableau.com/t/unswmooc/views/Forum_3/ForumsUsageOverview'&gt;Forum use&lt;/a&gt;&lt;/li&gt;</v>
      </c>
      <c r="O34" s="5" t="str">
        <f t="shared" si="3"/>
        <v>&lt;li&gt;&lt;a href='#' id='sdr_overview_forum'&gt;Forum use&lt;/a&gt;&lt;/li&gt;</v>
      </c>
    </row>
    <row r="35" spans="1:15" ht="15" customHeight="1" x14ac:dyDescent="0.25">
      <c r="A35" t="s">
        <v>121</v>
      </c>
      <c r="B35" t="s">
        <v>26</v>
      </c>
      <c r="C35">
        <v>6</v>
      </c>
      <c r="D35" t="s">
        <v>47</v>
      </c>
      <c r="E35" t="s">
        <v>4</v>
      </c>
      <c r="F35" t="s">
        <v>233</v>
      </c>
      <c r="G35" t="s">
        <v>102</v>
      </c>
      <c r="H35">
        <v>1</v>
      </c>
      <c r="I35" s="18" t="s">
        <v>232</v>
      </c>
      <c r="J35" s="21" t="s">
        <v>217</v>
      </c>
      <c r="K35" s="19" t="s">
        <v>218</v>
      </c>
      <c r="L35" s="47" t="str">
        <f t="shared" si="2"/>
        <v>{'type': 'sub-pages',
'order': '6',
'level': 'li',
'category': 'Forum',
'section': 'Forums Monthly and Daily Usage',
'page': 'sdr_forum_heatmap',
'tableauView': 1,
'Link': 'https://10ay.online.tableau.com/t/unswmooc/views/Forum_3/MonthlyandDailyUsage',
'description': {'tag':'div','id':'introText','html':'&lt;h2&gt;Report Domains - Forum - Montly and Daily Forum Use&lt;/h2&gt;&lt;p&gt;This section shows monthly and daily forum activities on two levels : Top level forum name and change be drilled down to Forum name.&amp;nbsp;&lt;/p&gt;'}
},</v>
      </c>
      <c r="M35" s="3" t="str">
        <f t="shared" si="4"/>
        <v>sdr_forum_heatmap.html</v>
      </c>
      <c r="N35" s="1" t="str">
        <f t="shared" si="1"/>
        <v>&lt;li&gt;&lt;a href='https://10ay.online.tableau.com/t/unswmooc/views/Forum_3/MonthlyandDailyUsage'&gt;Forums Monthly and Daily Usage&lt;/a&gt;&lt;/li&gt;</v>
      </c>
      <c r="O35" s="5" t="str">
        <f t="shared" si="3"/>
        <v>&lt;li&gt;&lt;a href='#' id='sdr_forum_heatmap'&gt;Forums Monthly and Daily Usage&lt;/a&gt;&lt;/li&gt;</v>
      </c>
    </row>
    <row r="36" spans="1:15" ht="15" customHeight="1" x14ac:dyDescent="0.25">
      <c r="A36" t="s">
        <v>121</v>
      </c>
      <c r="B36" t="s">
        <v>17</v>
      </c>
      <c r="C36">
        <v>7</v>
      </c>
      <c r="D36" t="s">
        <v>46</v>
      </c>
      <c r="E36" t="s">
        <v>5</v>
      </c>
      <c r="F36" t="s">
        <v>5</v>
      </c>
      <c r="G36" t="s">
        <v>103</v>
      </c>
      <c r="H36">
        <v>1</v>
      </c>
      <c r="I36" s="18" t="s">
        <v>190</v>
      </c>
      <c r="J36" s="21" t="s">
        <v>166</v>
      </c>
      <c r="K36" s="19" t="s">
        <v>219</v>
      </c>
      <c r="L36" s="47" t="str">
        <f t="shared" si="2"/>
        <v>{'type': 'pie',
'order': '7',
'level': 'h3',
'category': 'Activities',
'section': 'Activities',
'page': 'sdr_overview_activity',
'tableauView': 1,
'Link': 'https://10ay.online.tableau.com/t/unswmooc/views/Content_3/ContentOverview',
'description': {'tag':'div','id':'introText','html':'&lt;h2&gt;Report Domains - Activities&lt;/h2&gt;&lt;p&gt;This section shows submission of activities over time in the course.&amp;nbsp;&lt;br&gt;&amp;nbsp;&lt;/p&gt;'}
},</v>
      </c>
      <c r="M36" s="3" t="str">
        <f t="shared" si="4"/>
        <v>sdr_overview_activity.html</v>
      </c>
      <c r="N36" s="1" t="str">
        <f t="shared" si="1"/>
        <v>&lt;li&gt;&lt;a href='https://10ay.online.tableau.com/t/unswmooc/views/Content_3/ContentOverview'&gt;Activities&lt;/a&gt;&lt;/li&gt;</v>
      </c>
      <c r="O36" s="5" t="str">
        <f t="shared" si="3"/>
        <v>&lt;li&gt;&lt;a href='#' id='sdr_overview_activity'&gt;Activities&lt;/a&gt;&lt;/li&gt;</v>
      </c>
    </row>
    <row r="37" spans="1:15" ht="15" customHeight="1" x14ac:dyDescent="0.25">
      <c r="A37" t="s">
        <v>121</v>
      </c>
      <c r="B37" t="s">
        <v>18</v>
      </c>
      <c r="C37">
        <v>8</v>
      </c>
      <c r="D37" t="s">
        <v>45</v>
      </c>
      <c r="E37" t="s">
        <v>11</v>
      </c>
      <c r="F37" t="s">
        <v>23</v>
      </c>
      <c r="G37" t="s">
        <v>104</v>
      </c>
      <c r="H37">
        <v>1</v>
      </c>
      <c r="I37" s="18" t="s">
        <v>189</v>
      </c>
      <c r="J37" s="21" t="s">
        <v>220</v>
      </c>
      <c r="K37" s="19" t="s">
        <v>221</v>
      </c>
      <c r="L37" s="47" t="str">
        <f t="shared" si="2"/>
        <v>{'type': 'report',
'order': '8',
'level': 'h2',
'category': 'Assessment',
'section': 'Grades',
'page': 'sdr_grades',
'tableauView': 1,
'Link': 'https://10ay.online.tableau.com/t/unswmooc/views/Assessment_4/AssessmentDashboard',
'description': {'tag':'div','id':'introText','html':'&lt;h2&gt;Report Categories - Overview of Assessment -Grades&lt;/h2&gt;&lt;p&gt;&lt;br&gt;This sections shows grade distribution and achievement levels of users.&lt;br&gt;Coursera has three achievement levels: None, Normal &amp;nbsp;and Distinction. We have separated none group into two group: Zero and Fail.&amp;nbsp;&lt;br&gt;Therefore, there are 4 achievement levels: Zero, Fail, Pass (replace Normal) and Distinction.&amp;nbsp;&lt;br&gt;&amp;nbsp;&lt;/p&gt;&lt;p&gt;&amp;nbsp;&lt;/p&gt;'}
},</v>
      </c>
      <c r="M37" s="3" t="str">
        <f t="shared" si="4"/>
        <v>sdr_grades.html</v>
      </c>
      <c r="N37" s="1" t="str">
        <f t="shared" si="1"/>
        <v>&lt;li&gt;&lt;a href='https://10ay.online.tableau.com/t/unswmooc/views/Assessment_4/AssessmentDashboard'&gt;Grades&lt;/a&gt;&lt;/li&gt;</v>
      </c>
      <c r="O37" s="5" t="str">
        <f t="shared" si="3"/>
        <v>&lt;li&gt;&lt;a href='#' id='sdr_grades'&gt;Grades&lt;/a&gt;&lt;/li&gt;</v>
      </c>
    </row>
    <row r="38" spans="1:15" ht="15" customHeight="1" x14ac:dyDescent="0.25">
      <c r="A38" t="s">
        <v>121</v>
      </c>
      <c r="B38" t="s">
        <v>26</v>
      </c>
      <c r="C38">
        <v>8</v>
      </c>
      <c r="D38" t="s">
        <v>47</v>
      </c>
      <c r="E38" t="s">
        <v>11</v>
      </c>
      <c r="F38" t="s">
        <v>36</v>
      </c>
      <c r="G38" t="s">
        <v>105</v>
      </c>
      <c r="H38">
        <v>1</v>
      </c>
      <c r="I38" s="55" t="s">
        <v>234</v>
      </c>
      <c r="J38" s="21" t="s">
        <v>238</v>
      </c>
      <c r="K38" s="19" t="s">
        <v>252</v>
      </c>
      <c r="L38" s="47" t="str">
        <f t="shared" si="2"/>
        <v>{'type': 'sub-pages',
'order': '8',
'level': 'li',
'category': 'Assessment',
'section': 'Overview of Assessment',
'page': 'sdr_overview_assessment',
'tableauView': 1,
'Link': 'https://10ay.online.tableau.com/t/unswmooc/views/Assessment_4/Assessment_Detailed',
'description': {'tag':'div','id':'introText','html':'&lt;h2&gt;Report Categories - Overview of Assessment - Assessments&lt;/h2&gt;&lt;p&gt;This section shows the number of participants whom have completed assessment and average score for each assessment. Assessments are Quizzes, Scenario activites and Peer assessments.&amp;nbsp;&lt;/p&gt;'}
},</v>
      </c>
      <c r="M38" s="3" t="str">
        <f t="shared" si="4"/>
        <v>sdr_overview_assessment.html</v>
      </c>
      <c r="N38" s="1" t="str">
        <f t="shared" si="1"/>
        <v>&lt;li&gt;&lt;a href='https://10ay.online.tableau.com/t/unswmooc/views/Assessment_4/Assessment_Detailed'&gt;Overview of Assessment&lt;/a&gt;&lt;/li&gt;</v>
      </c>
      <c r="O38" s="5" t="str">
        <f t="shared" si="3"/>
        <v>&lt;li&gt;&lt;a href='#' id='sdr_overview_assessment'&gt;Overview of Assessment&lt;/a&gt;&lt;/li&gt;</v>
      </c>
    </row>
    <row r="39" spans="1:15" ht="15" customHeight="1" x14ac:dyDescent="0.25">
      <c r="A39" t="s">
        <v>121</v>
      </c>
      <c r="B39" t="s">
        <v>26</v>
      </c>
      <c r="C39">
        <v>8</v>
      </c>
      <c r="D39" t="s">
        <v>47</v>
      </c>
      <c r="E39" t="s">
        <v>11</v>
      </c>
      <c r="F39" t="s">
        <v>24</v>
      </c>
      <c r="G39" t="s">
        <v>106</v>
      </c>
      <c r="H39">
        <v>1</v>
      </c>
      <c r="I39" s="56" t="s">
        <v>253</v>
      </c>
      <c r="J39" s="57" t="s">
        <v>257</v>
      </c>
      <c r="K39" s="19" t="s">
        <v>258</v>
      </c>
      <c r="L39" s="47" t="str">
        <f t="shared" si="2"/>
        <v>{'type': 'sub-pages',
'order': '8',
'level': 'li',
'category': 'Assessment',
'section': 'Quizzes',
'page': 'sdr_assm_quizzes',
'tableauView': 1,
'Link': 'https://10ay.online.tableau.com/t/unswmooc/views/assessment-sidebaronly/Quizzes',
'description': {'tag':'div','id':'introText','html':'&lt;h2&gt;Report Categories - Overview of Assessment - Assessments - Quizzes&lt;/h2&gt;&lt;p&gt;This section shows the number of participants whom have completed assessment and average score and grade distribution for each quiz.&lt;/p&gt;'}
},</v>
      </c>
      <c r="M39" s="3" t="str">
        <f t="shared" si="4"/>
        <v>sdr_assm_quizzes.html</v>
      </c>
      <c r="N39" s="1" t="str">
        <f t="shared" si="1"/>
        <v>&lt;li&gt;&lt;a href='https://10ay.online.tableau.com/t/unswmooc/views/assessment-sidebaronly/Quizzes'&gt;Quizzes&lt;/a&gt;&lt;/li&gt;</v>
      </c>
      <c r="O39" s="5" t="str">
        <f t="shared" si="3"/>
        <v>&lt;li&gt;&lt;a href='#' id='sdr_assm_quizzes'&gt;Quizzes&lt;/a&gt;&lt;/li&gt;</v>
      </c>
    </row>
    <row r="40" spans="1:15" ht="15" customHeight="1" x14ac:dyDescent="0.25">
      <c r="A40" t="s">
        <v>121</v>
      </c>
      <c r="B40" t="s">
        <v>26</v>
      </c>
      <c r="C40">
        <v>8</v>
      </c>
      <c r="D40" t="s">
        <v>47</v>
      </c>
      <c r="E40" t="s">
        <v>11</v>
      </c>
      <c r="F40" t="s">
        <v>255</v>
      </c>
      <c r="G40" t="s">
        <v>254</v>
      </c>
      <c r="H40">
        <v>1</v>
      </c>
      <c r="I40" s="56" t="s">
        <v>256</v>
      </c>
      <c r="J40" s="57" t="s">
        <v>260</v>
      </c>
      <c r="K40" s="19" t="s">
        <v>259</v>
      </c>
      <c r="L40" s="47" t="str">
        <f t="shared" si="2"/>
        <v>{'type': 'sub-pages',
'order': '8',
'level': 'li',
'category': 'Assessment',
'section': 'Scenario Activities',
'page': 'sdr_assm_scenario_activities',
'tableauView': 1,
'Link': 'https://10ay.online.tableau.com/t/unswmooc/views/assessment-sidebaronly/Scenarioactivities',
'description': {'tag':'div','id':'introText','html':'&lt;h2&gt;Report Categories - Overview of Assessment - Assessments - Scenario activities&lt;/h2&gt;&lt;p&gt;This section shows the number of participants whom have completed assessment and average score and grade distribution for each scenario activity.&lt;/p&gt;'}
},</v>
      </c>
      <c r="M40" s="3" t="str">
        <f t="shared" si="4"/>
        <v>sdr_assm_scenario_activities.html</v>
      </c>
      <c r="N40" s="1" t="str">
        <f>"&lt;li&gt;&lt;a href='"&amp;I41&amp;"'&gt;"&amp;F40&amp;"&lt;/a&gt;&lt;/li&gt;"</f>
        <v>&lt;li&gt;&lt;a href='https://10ay.online.tableau.com/t/unswmooc/views/assessment-sidebaronly/Peerassessment'&gt;Scenario Activities&lt;/a&gt;&lt;/li&gt;</v>
      </c>
      <c r="O40" s="5" t="str">
        <f t="shared" si="3"/>
        <v>&lt;li&gt;&lt;a href='#' id='sdr_assm_scenario_activities'&gt;Scenario Activities&lt;/a&gt;&lt;/li&gt;</v>
      </c>
    </row>
    <row r="41" spans="1:15" ht="15" customHeight="1" x14ac:dyDescent="0.25">
      <c r="A41" t="s">
        <v>121</v>
      </c>
      <c r="B41" t="s">
        <v>26</v>
      </c>
      <c r="C41">
        <v>8</v>
      </c>
      <c r="D41" t="s">
        <v>47</v>
      </c>
      <c r="E41" t="s">
        <v>11</v>
      </c>
      <c r="F41" t="s">
        <v>25</v>
      </c>
      <c r="G41" t="s">
        <v>107</v>
      </c>
      <c r="H41">
        <v>1</v>
      </c>
      <c r="I41" s="56" t="s">
        <v>261</v>
      </c>
      <c r="J41" s="57" t="s">
        <v>263</v>
      </c>
      <c r="K41" s="19" t="s">
        <v>262</v>
      </c>
      <c r="L41" s="47" t="str">
        <f t="shared" si="2"/>
        <v>{'type': 'sub-pages',
'order': '8',
'level': 'li',
'category': 'Assessment',
'section': 'Peer Assessment',
'page': 'sdr_assm_peer',
'tableauView': 1,
'Link': 'https://10ay.online.tableau.com/t/unswmooc/views/assessment-sidebaronly/Peerassessment',
'description': {'tag':'div','id':'introText','html':'&lt;h2&gt;Report Categories - Overview of Assessment - Assessments - Peer assessments&lt;/h2&gt;&lt;p&gt;This section shows the number of participants whom have completed assessment and average score and grade distribution for each peer assessment.&lt;/p&gt;'}
},</v>
      </c>
      <c r="M41" s="3" t="str">
        <f t="shared" si="4"/>
        <v>sdr_assm_peer.html</v>
      </c>
      <c r="N41" s="1" t="e">
        <f>"&lt;li&gt;&lt;a href='"&amp;#REF!&amp;"'&gt;"&amp;F41&amp;"&lt;/a&gt;&lt;/li&gt;"</f>
        <v>#REF!</v>
      </c>
      <c r="O41" s="5" t="str">
        <f t="shared" si="3"/>
        <v>&lt;li&gt;&lt;a href='#' id='sdr_assm_peer'&gt;Peer Assessment&lt;/a&gt;&lt;/li&gt;</v>
      </c>
    </row>
    <row r="42" spans="1:15" ht="15" customHeight="1" x14ac:dyDescent="0.25">
      <c r="A42" t="s">
        <v>121</v>
      </c>
      <c r="B42" t="s">
        <v>17</v>
      </c>
      <c r="C42">
        <v>9</v>
      </c>
      <c r="D42" t="s">
        <v>46</v>
      </c>
      <c r="E42" t="s">
        <v>6</v>
      </c>
      <c r="F42" t="s">
        <v>6</v>
      </c>
      <c r="G42" t="s">
        <v>108</v>
      </c>
      <c r="H42">
        <v>0</v>
      </c>
      <c r="I42" s="53" t="s">
        <v>193</v>
      </c>
      <c r="J42" s="21" t="s">
        <v>222</v>
      </c>
      <c r="K42" s="3" t="s">
        <v>223</v>
      </c>
      <c r="L42" s="47" t="str">
        <f t="shared" si="2"/>
        <v>{'type': 'pie',
'order': '9',
'level': 'h3',
'category': 'Evaluation ',
'section': 'Evaluation ',
'page': 'sdr_overview_eval',
'tableauView': 0,
'Link': 'https://10ay.online.tableau.com/t/unswmooc/views/Evaluation_3/SurveyEvaluation',
'description': {'tag':'div','id':'introText','html':'&lt;h2&gt;Report Domains - Evaluation&lt;/h2&gt;&lt;p&gt;This section shows analysis of pre and post course survey.&lt;/p&gt;&lt;p&gt;&amp;nbsp;&lt;/p&gt;'}
},</v>
      </c>
      <c r="M42" s="3" t="str">
        <f t="shared" si="4"/>
        <v>sdr_overview_eval.html</v>
      </c>
      <c r="N42" s="1" t="str">
        <f t="shared" si="1"/>
        <v>&lt;li&gt;&lt;a href='https://10ay.online.tableau.com/t/unswmooc/views/Evaluation_3/SurveyEvaluation'&gt;Evaluation &lt;/a&gt;&lt;/li&gt;</v>
      </c>
      <c r="O42" s="5" t="str">
        <f t="shared" si="3"/>
        <v>&lt;li&gt;&lt;a href='#' id='sdr_overview_eval'&gt;Evaluation &lt;/a&gt;&lt;/li&gt;</v>
      </c>
    </row>
    <row r="43" spans="1:15" ht="15" customHeight="1" x14ac:dyDescent="0.25">
      <c r="A43" t="s">
        <v>121</v>
      </c>
      <c r="B43" t="s">
        <v>26</v>
      </c>
      <c r="C43">
        <v>9</v>
      </c>
      <c r="D43" t="s">
        <v>47</v>
      </c>
      <c r="E43" t="s">
        <v>6</v>
      </c>
      <c r="F43" t="s">
        <v>38</v>
      </c>
      <c r="G43" t="s">
        <v>109</v>
      </c>
      <c r="H43">
        <v>0</v>
      </c>
      <c r="I43"/>
      <c r="J43" s="3" t="str">
        <f t="shared" ref="J43:J52" si="7">G43</f>
        <v>sdr_eval_ivr1</v>
      </c>
      <c r="K43" s="3" t="str">
        <f t="shared" si="6"/>
        <v>&lt;p&gt;sdr_eval_ivr1&lt;/p&gt;</v>
      </c>
      <c r="L43" s="47" t="str">
        <f t="shared" si="2"/>
        <v>{'type': 'sub-pages',
'order': '9',
'level': 'li',
'category': 'Evaluation ',
'section': 'In-Video Ratings 1/2',
'page': 'sdr_eval_ivr1',
'tableauView': 0,
'Link': '',
'description': {'tag':'div','id':'introText','html':'&lt;p&gt;sdr_eval_ivr1&lt;/p&gt;'}
},</v>
      </c>
      <c r="M43" s="3" t="str">
        <f t="shared" si="4"/>
        <v>sdr_eval_ivr1.html</v>
      </c>
      <c r="N43" s="1" t="str">
        <f t="shared" si="1"/>
        <v>&lt;li&gt;&lt;a href=''&gt;In-Video Ratings 1/2&lt;/a&gt;&lt;/li&gt;</v>
      </c>
      <c r="O43" s="5" t="str">
        <f t="shared" si="3"/>
        <v>&lt;li&gt;&lt;a href='#' id='sdr_eval_ivr1'&gt;In-Video Ratings 1/2&lt;/a&gt;&lt;/li&gt;</v>
      </c>
    </row>
    <row r="44" spans="1:15" ht="15" customHeight="1" x14ac:dyDescent="0.25">
      <c r="A44" t="s">
        <v>121</v>
      </c>
      <c r="B44" t="s">
        <v>26</v>
      </c>
      <c r="C44">
        <v>9</v>
      </c>
      <c r="D44" t="s">
        <v>47</v>
      </c>
      <c r="E44" t="s">
        <v>6</v>
      </c>
      <c r="F44" t="s">
        <v>39</v>
      </c>
      <c r="G44" t="s">
        <v>110</v>
      </c>
      <c r="H44">
        <v>0</v>
      </c>
      <c r="I44"/>
      <c r="J44" s="3" t="str">
        <f t="shared" si="7"/>
        <v>sdr_eval_ivr2</v>
      </c>
      <c r="K44" s="3" t="str">
        <f t="shared" si="6"/>
        <v>&lt;p&gt;sdr_eval_ivr2&lt;/p&gt;</v>
      </c>
      <c r="L44" s="47" t="str">
        <f t="shared" si="2"/>
        <v>{'type': 'sub-pages',
'order': '9',
'level': 'li',
'category': 'Evaluation ',
'section': 'In-Video Ratings 2/2',
'page': 'sdr_eval_ivr2',
'tableauView': 0,
'Link': '',
'description': {'tag':'div','id':'introText','html':'&lt;p&gt;sdr_eval_ivr2&lt;/p&gt;'}
},</v>
      </c>
      <c r="M44" s="3" t="str">
        <f t="shared" si="4"/>
        <v>sdr_eval_ivr2.html</v>
      </c>
      <c r="N44" s="1" t="str">
        <f t="shared" si="1"/>
        <v>&lt;li&gt;&lt;a href=''&gt;In-Video Ratings 2/2&lt;/a&gt;&lt;/li&gt;</v>
      </c>
      <c r="O44" s="5" t="str">
        <f t="shared" si="3"/>
        <v>&lt;li&gt;&lt;a href='#' id='sdr_eval_ivr2'&gt;In-Video Ratings 2/2&lt;/a&gt;&lt;/li&gt;</v>
      </c>
    </row>
    <row r="45" spans="1:15" ht="15" customHeight="1" x14ac:dyDescent="0.25">
      <c r="A45" t="s">
        <v>121</v>
      </c>
      <c r="B45" t="s">
        <v>26</v>
      </c>
      <c r="C45">
        <v>9</v>
      </c>
      <c r="D45" t="s">
        <v>47</v>
      </c>
      <c r="E45" t="s">
        <v>6</v>
      </c>
      <c r="F45" t="s">
        <v>29</v>
      </c>
      <c r="G45" t="s">
        <v>111</v>
      </c>
      <c r="H45">
        <v>1</v>
      </c>
      <c r="I45" s="55" t="s">
        <v>235</v>
      </c>
      <c r="J45" s="21" t="s">
        <v>174</v>
      </c>
      <c r="K45" s="19"/>
      <c r="L45" s="47" t="str">
        <f t="shared" si="2"/>
        <v>{'type': 'sub-pages',
'order': '9',
'level': 'li',
'category': 'Evaluation ',
'section': 'Assessment Rubrics',
'page': 'sdr_eval_rubrics',
'tableauView': 1,
'Link': 'https://10ay.online.tableau.com/t/unswmooc/views/Assessment_4/PeerAssessment_Rubric',
'description': {'tag':'div','id':'introText','html':''}
},</v>
      </c>
      <c r="M45" s="3" t="str">
        <f t="shared" si="4"/>
        <v>sdr_eval_rubrics.html</v>
      </c>
      <c r="N45" s="1" t="str">
        <f t="shared" si="1"/>
        <v>&lt;li&gt;&lt;a href='https://10ay.online.tableau.com/t/unswmooc/views/Assessment_4/PeerAssessment_Rubric'&gt;Assessment Rubrics&lt;/a&gt;&lt;/li&gt;</v>
      </c>
      <c r="O45" s="5" t="str">
        <f t="shared" si="3"/>
        <v>&lt;li&gt;&lt;a href='#' id='sdr_eval_rubrics'&gt;Assessment Rubrics&lt;/a&gt;&lt;/li&gt;</v>
      </c>
    </row>
    <row r="46" spans="1:15" ht="15" customHeight="1" x14ac:dyDescent="0.25">
      <c r="A46" t="s">
        <v>121</v>
      </c>
      <c r="B46" t="s">
        <v>26</v>
      </c>
      <c r="C46">
        <v>9</v>
      </c>
      <c r="D46" t="s">
        <v>47</v>
      </c>
      <c r="E46" t="s">
        <v>6</v>
      </c>
      <c r="F46" t="s">
        <v>40</v>
      </c>
      <c r="G46" t="s">
        <v>112</v>
      </c>
      <c r="H46">
        <v>1</v>
      </c>
      <c r="I46" s="51" t="s">
        <v>195</v>
      </c>
      <c r="J46" t="s">
        <v>112</v>
      </c>
      <c r="K46" s="19"/>
      <c r="L46" s="47" t="str">
        <f t="shared" si="2"/>
        <v>{'type': 'sub-pages',
'order': '9',
'level': 'li',
'category': 'Evaluation ',
'section': 'Pre-course Survey',
'page': 'sdr_eval_precourse',
'tableauView': 1,
'Link': 'delected',
'description': {'tag':'div','id':'introText','html':''}
},</v>
      </c>
      <c r="M46" s="3" t="str">
        <f t="shared" si="4"/>
        <v>sdr_eval_precourse.html</v>
      </c>
      <c r="N46" s="1" t="str">
        <f t="shared" si="1"/>
        <v>&lt;li&gt;&lt;a href='delected'&gt;Pre-course Survey&lt;/a&gt;&lt;/li&gt;</v>
      </c>
      <c r="O46" s="5" t="str">
        <f t="shared" si="3"/>
        <v>&lt;li&gt;&lt;a href='#' id='sdr_eval_precourse'&gt;Pre-course Survey&lt;/a&gt;&lt;/li&gt;</v>
      </c>
    </row>
    <row r="47" spans="1:15" ht="15" customHeight="1" x14ac:dyDescent="0.25">
      <c r="A47" t="s">
        <v>121</v>
      </c>
      <c r="B47" t="s">
        <v>26</v>
      </c>
      <c r="C47">
        <v>9</v>
      </c>
      <c r="D47" t="s">
        <v>47</v>
      </c>
      <c r="E47" t="s">
        <v>6</v>
      </c>
      <c r="F47" t="s">
        <v>41</v>
      </c>
      <c r="G47" t="s">
        <v>113</v>
      </c>
      <c r="H47">
        <v>1</v>
      </c>
      <c r="I47" s="51" t="s">
        <v>195</v>
      </c>
      <c r="J47" t="s">
        <v>113</v>
      </c>
      <c r="K47" s="19"/>
      <c r="L47" s="47" t="str">
        <f t="shared" si="2"/>
        <v>{'type': 'sub-pages',
'order': '9',
'level': 'li',
'category': 'Evaluation ',
'section': 'Post-course Survey',
'page': 'sdr_eval_postcourse',
'tableauView': 1,
'Link': 'delected',
'description': {'tag':'div','id':'introText','html':''}
},</v>
      </c>
      <c r="M47" s="3" t="str">
        <f t="shared" si="4"/>
        <v>sdr_eval_postcourse.html</v>
      </c>
      <c r="N47" s="1" t="str">
        <f t="shared" si="1"/>
        <v>&lt;li&gt;&lt;a href='delected'&gt;Post-course Survey&lt;/a&gt;&lt;/li&gt;</v>
      </c>
      <c r="O47" s="5" t="str">
        <f t="shared" si="3"/>
        <v>&lt;li&gt;&lt;a href='#' id='sdr_eval_postcourse'&gt;Post-course Survey&lt;/a&gt;&lt;/li&gt;</v>
      </c>
    </row>
    <row r="48" spans="1:15" ht="15" customHeight="1" x14ac:dyDescent="0.25">
      <c r="A48" t="s">
        <v>121</v>
      </c>
      <c r="B48" t="s">
        <v>17</v>
      </c>
      <c r="C48">
        <v>10</v>
      </c>
      <c r="D48" t="s">
        <v>46</v>
      </c>
      <c r="E48" t="s">
        <v>7</v>
      </c>
      <c r="F48" t="s">
        <v>7</v>
      </c>
      <c r="G48" t="s">
        <v>114</v>
      </c>
      <c r="H48">
        <v>1</v>
      </c>
      <c r="I48" s="18" t="s">
        <v>192</v>
      </c>
      <c r="J48" s="21" t="s">
        <v>175</v>
      </c>
      <c r="K48" s="19" t="s">
        <v>210</v>
      </c>
      <c r="L48" s="47" t="str">
        <f t="shared" si="2"/>
        <v>{'type': 'pie',
'order': '10',
'level': 'h3',
'category': 'Social media ',
'section': 'Social media ',
'page': 'sdr_overview_social',
'tableauView': 1,
'Link': 'https://10ay.online.tableau.com/t/unswmooc/views/SocialMedia_1/SocialMedia',
'description': {'tag':'div','id':'introText','html':'&lt;h2&gt;Report Domains - Social Media&lt;/h2&gt;&lt;p&gt;This section shows social media engagement of users. This page will be updated.&lt;/p&gt;&lt;p&gt;&amp;nbsp;&lt;/p&gt;'}
},</v>
      </c>
      <c r="M48" s="3" t="str">
        <f t="shared" si="4"/>
        <v>sdr_overview_social.html</v>
      </c>
      <c r="N48" s="1" t="str">
        <f t="shared" si="1"/>
        <v>&lt;li&gt;&lt;a href='https://10ay.online.tableau.com/t/unswmooc/views/SocialMedia_1/SocialMedia'&gt;Social media &lt;/a&gt;&lt;/li&gt;</v>
      </c>
      <c r="O48" s="5" t="str">
        <f t="shared" si="3"/>
        <v>&lt;li&gt;&lt;a href='#' id='sdr_overview_social'&gt;Social media &lt;/a&gt;&lt;/li&gt;</v>
      </c>
    </row>
    <row r="49" spans="1:15" ht="15" customHeight="1" x14ac:dyDescent="0.25">
      <c r="A49" t="s">
        <v>121</v>
      </c>
      <c r="B49" t="s">
        <v>18</v>
      </c>
      <c r="C49">
        <v>11</v>
      </c>
      <c r="D49" t="s">
        <v>45</v>
      </c>
      <c r="E49" t="s">
        <v>60</v>
      </c>
      <c r="F49" t="s">
        <v>12</v>
      </c>
      <c r="G49" t="s">
        <v>115</v>
      </c>
      <c r="H49">
        <v>1</v>
      </c>
      <c r="I49" s="18" t="s">
        <v>200</v>
      </c>
      <c r="J49" s="21" t="s">
        <v>176</v>
      </c>
      <c r="K49" s="19" t="s">
        <v>224</v>
      </c>
      <c r="L49" s="47" t="str">
        <f t="shared" si="2"/>
        <v>{'type': 'report',
'order': '11',
'level': 'h2',
'category': 'Research',
'section': 'Research Questions',
'page': 'sdr_overview_research',
'tableauView': 1,
'Link': 'https://10ay.online.tableau.com/t/unswmooc/views/ResearchQuestions_3/ResearchQuestions',
'description': {'tag':'div','id':'introText','html':'&lt;h2&gt;Report Categories - Research Questions&lt;/h2&gt;&lt;p&gt;This section shows research topics such cluster analysis based on their engagement in the course and more. &amp;nbsp;This page will be updated.&lt;/p&gt;&lt;p&gt;&amp;nbsp;&lt;/p&gt;'}
},</v>
      </c>
      <c r="M49" s="3" t="str">
        <f t="shared" si="4"/>
        <v>sdr_overview_research.html</v>
      </c>
      <c r="N49" s="1" t="str">
        <f t="shared" si="1"/>
        <v>&lt;li&gt;&lt;a href='https://10ay.online.tableau.com/t/unswmooc/views/ResearchQuestions_3/ResearchQuestions'&gt;Research Questions&lt;/a&gt;&lt;/li&gt;</v>
      </c>
      <c r="O49" s="5" t="str">
        <f t="shared" si="3"/>
        <v>&lt;li&gt;&lt;a href='#' id='sdr_overview_research'&gt;Research Questions&lt;/a&gt;&lt;/li&gt;</v>
      </c>
    </row>
    <row r="50" spans="1:15" ht="15" customHeight="1" x14ac:dyDescent="0.25">
      <c r="A50" t="s">
        <v>121</v>
      </c>
      <c r="B50" t="s">
        <v>18</v>
      </c>
      <c r="C50">
        <v>11</v>
      </c>
      <c r="D50" t="s">
        <v>45</v>
      </c>
      <c r="E50" t="s">
        <v>60</v>
      </c>
      <c r="F50" t="s">
        <v>50</v>
      </c>
      <c r="G50" t="s">
        <v>116</v>
      </c>
      <c r="H50">
        <v>0</v>
      </c>
      <c r="I50" s="10"/>
      <c r="J50" s="3" t="str">
        <f t="shared" si="7"/>
        <v>sdr_research_cluster</v>
      </c>
      <c r="K50" s="3" t="str">
        <f t="shared" si="6"/>
        <v>&lt;p&gt;sdr_research_cluster&lt;/p&gt;</v>
      </c>
      <c r="L50" s="47" t="str">
        <f t="shared" si="2"/>
        <v>{'type': 'report',
'order': '11',
'level': 'h2',
'category': 'Research',
'section': 'Clustering',
'page': 'sdr_research_cluster',
'tableauView': 0,
'Link': '',
'description': {'tag':'div','id':'introText','html':'&lt;p&gt;sdr_research_cluster&lt;/p&gt;'}
},</v>
      </c>
      <c r="M50" s="3" t="str">
        <f t="shared" si="4"/>
        <v>sdr_research_cluster.html</v>
      </c>
      <c r="N50" s="1" t="str">
        <f t="shared" ref="N50:N52" si="8">"&lt;li&gt;&lt;a href='"&amp;I50&amp;"'&gt;"&amp;F50&amp;"&lt;/a&gt;&lt;/li&gt;"</f>
        <v>&lt;li&gt;&lt;a href=''&gt;Clustering&lt;/a&gt;&lt;/li&gt;</v>
      </c>
      <c r="O50" s="5" t="str">
        <f t="shared" si="3"/>
        <v>&lt;li&gt;&lt;a href='#' id='sdr_research_cluster'&gt;Clustering&lt;/a&gt;&lt;/li&gt;</v>
      </c>
    </row>
    <row r="51" spans="1:15" ht="15" customHeight="1" x14ac:dyDescent="0.25">
      <c r="A51" t="s">
        <v>121</v>
      </c>
      <c r="B51" t="s">
        <v>18</v>
      </c>
      <c r="C51">
        <v>11</v>
      </c>
      <c r="D51" t="s">
        <v>45</v>
      </c>
      <c r="E51" t="s">
        <v>60</v>
      </c>
      <c r="F51" t="s">
        <v>51</v>
      </c>
      <c r="G51" t="s">
        <v>117</v>
      </c>
      <c r="H51">
        <v>0</v>
      </c>
      <c r="I51" s="10"/>
      <c r="J51" s="3" t="str">
        <f t="shared" si="7"/>
        <v>sdr_research_classify</v>
      </c>
      <c r="K51" s="3" t="str">
        <f t="shared" si="6"/>
        <v>&lt;p&gt;sdr_research_classify&lt;/p&gt;</v>
      </c>
      <c r="L51" s="47" t="str">
        <f t="shared" si="2"/>
        <v>{'type': 'report',
'order': '11',
'level': 'h2',
'category': 'Research',
'section': 'Classification',
'page': 'sdr_research_classify',
'tableauView': 0,
'Link': '',
'description': {'tag':'div','id':'introText','html':'&lt;p&gt;sdr_research_classify&lt;/p&gt;'}
},</v>
      </c>
      <c r="M51" s="3" t="str">
        <f t="shared" si="4"/>
        <v>sdr_research_classify.html</v>
      </c>
      <c r="N51" s="1" t="str">
        <f t="shared" si="8"/>
        <v>&lt;li&gt;&lt;a href=''&gt;Classification&lt;/a&gt;&lt;/li&gt;</v>
      </c>
      <c r="O51" s="5" t="str">
        <f t="shared" si="3"/>
        <v>&lt;li&gt;&lt;a href='#' id='sdr_research_classify'&gt;Classification&lt;/a&gt;&lt;/li&gt;</v>
      </c>
    </row>
    <row r="52" spans="1:15" ht="15" customHeight="1" x14ac:dyDescent="0.25">
      <c r="A52" t="s">
        <v>121</v>
      </c>
      <c r="B52" t="s">
        <v>18</v>
      </c>
      <c r="C52">
        <v>11</v>
      </c>
      <c r="D52" t="s">
        <v>45</v>
      </c>
      <c r="E52" t="s">
        <v>60</v>
      </c>
      <c r="F52" t="s">
        <v>52</v>
      </c>
      <c r="G52" t="s">
        <v>118</v>
      </c>
      <c r="H52">
        <v>0</v>
      </c>
      <c r="I52" s="10"/>
      <c r="J52" s="3" t="str">
        <f t="shared" si="7"/>
        <v>sdr_research_regres</v>
      </c>
      <c r="K52" s="3" t="str">
        <f t="shared" si="6"/>
        <v>&lt;p&gt;sdr_research_regres&lt;/p&gt;</v>
      </c>
      <c r="L52" s="47" t="str">
        <f t="shared" si="2"/>
        <v>{'type': 'report',
'order': '11',
'level': 'h2',
'category': 'Research',
'section': 'Regression',
'page': 'sdr_research_regres',
'tableauView': 0,
'Link': '',
'description': {'tag':'div','id':'introText','html':'&lt;p&gt;sdr_research_regres&lt;/p&gt;'}
},</v>
      </c>
      <c r="M52" s="3" t="str">
        <f t="shared" si="4"/>
        <v>sdr_research_regres.html</v>
      </c>
      <c r="N52" s="1" t="str">
        <f t="shared" si="8"/>
        <v>&lt;li&gt;&lt;a href=''&gt;Regression&lt;/a&gt;&lt;/li&gt;</v>
      </c>
      <c r="O52" s="5" t="str">
        <f t="shared" si="3"/>
        <v>&lt;li&gt;&lt;a href='#' id='sdr_research_regres'&gt;Regression&lt;/a&gt;&lt;/li&gt;</v>
      </c>
    </row>
    <row r="53" spans="1:15" ht="15" customHeight="1" x14ac:dyDescent="0.25">
      <c r="I53" s="10"/>
      <c r="J53" s="4"/>
      <c r="K53" s="4"/>
      <c r="L53" s="47" t="str">
        <f>"{'"&amp;$B$6&amp;"': '"&amp;B53&amp;"',"&amp;CHAR(10)&amp;"'"&amp;$C$6&amp;"': '"&amp;C53&amp;"',"&amp;CHAR(10)&amp;"'"&amp;$D$6&amp;"': '"&amp;D53&amp;"',"&amp;CHAR(10)&amp;"'"&amp;$E$6&amp;"': '"&amp;E53&amp;"',"&amp;CHAR(10)&amp;"'"&amp;$F$6&amp;"': '"&amp;F53&amp;"',"&amp;CHAR(10)&amp;"'"&amp;$G$6&amp;"': '"&amp;G53&amp;"',"&amp;CHAR(10)&amp;"'"&amp;$H$6&amp;"': "&amp;H53&amp;","&amp;CHAR(10)&amp;"'"&amp;$I$6&amp;"': '"&amp;I53&amp;"',"&amp;CHAR(10)&amp;"'"&amp;$J$6&amp;"': {'tag':'div','id':'introText','html':'"&amp;K53&amp;"'}"&amp;CHAR(10)&amp;"}"</f>
        <v>{'type': '',
'order': '',
'level': '',
'category': '',
'section': '',
'page': '',
'tableauView': ,
'Link': '',
'description': {'tag':'div','id':'introText','html':''}
}</v>
      </c>
      <c r="M53" s="3"/>
    </row>
    <row r="54" spans="1:15" ht="15" customHeight="1" x14ac:dyDescent="0.25">
      <c r="I54" s="10"/>
      <c r="J54" s="4"/>
      <c r="K54" s="4"/>
      <c r="L54" s="47"/>
      <c r="M54" s="3"/>
    </row>
    <row r="55" spans="1:15" s="6" customFormat="1" ht="15" customHeight="1" x14ac:dyDescent="0.25">
      <c r="I55" s="11"/>
      <c r="J55" s="7"/>
      <c r="K55" s="7"/>
      <c r="L55" s="7"/>
      <c r="M55" s="13"/>
      <c r="N55" s="8"/>
      <c r="O55" s="9"/>
    </row>
    <row r="56" spans="1:15" ht="15" customHeight="1" x14ac:dyDescent="0.25">
      <c r="I56" s="10"/>
      <c r="J56" s="4"/>
      <c r="K56" s="4"/>
      <c r="L56" s="41" t="str">
        <f>CHAR(10)&amp;"],"&amp;CHAR(10)</f>
        <v xml:space="preserve">
],
</v>
      </c>
      <c r="M56" s="3"/>
    </row>
    <row r="57" spans="1:15" s="6" customFormat="1" ht="15" customHeight="1" x14ac:dyDescent="0.25">
      <c r="I57" s="11"/>
      <c r="J57" s="7"/>
      <c r="K57" s="7"/>
      <c r="L57" s="48" t="str">
        <f>"'topmenu':[ "&amp;CHAR(10)</f>
        <v xml:space="preserve">'topmenu':[ 
</v>
      </c>
      <c r="M57" s="13"/>
      <c r="N57" s="8"/>
      <c r="O57" s="9"/>
    </row>
    <row r="58" spans="1:15" ht="15" customHeight="1" x14ac:dyDescent="0.25">
      <c r="A58" t="s">
        <v>78</v>
      </c>
      <c r="B58" t="s">
        <v>48</v>
      </c>
      <c r="C58">
        <v>0</v>
      </c>
      <c r="D58" t="s">
        <v>129</v>
      </c>
      <c r="E58" t="s">
        <v>0</v>
      </c>
      <c r="F58" t="s">
        <v>0</v>
      </c>
      <c r="G58" t="s">
        <v>89</v>
      </c>
      <c r="H58">
        <v>0</v>
      </c>
      <c r="I58" s="43" t="s">
        <v>194</v>
      </c>
      <c r="J58" s="3" t="str">
        <f>G58</f>
        <v>top_home</v>
      </c>
      <c r="K58" s="3" t="str">
        <f t="shared" ref="K58" si="9">"&lt;p&gt;"&amp;G58&amp;"&lt;/p&gt;"</f>
        <v>&lt;p&gt;top_home&lt;/p&gt;</v>
      </c>
      <c r="L58" s="47" t="str">
        <f t="shared" ref="L58:L72" si="10">"{'"&amp;$B$6&amp;"': '"&amp;B58&amp;"',"&amp;CHAR(10)&amp;"'"&amp;$C$6&amp;"': '"&amp;C58&amp;"',"&amp;CHAR(10)&amp;"'"&amp;$D$6&amp;"': '"&amp;D58&amp;"',"&amp;CHAR(10)&amp;"'"&amp;$E$6&amp;"': '"&amp;E58&amp;"',"&amp;CHAR(10)&amp;"'"&amp;$F$6&amp;"': '"&amp;F58&amp;"',"&amp;CHAR(10)&amp;"'"&amp;$G$6&amp;"': '"&amp;G58&amp;"',"&amp;CHAR(10)&amp;"'"&amp;$H$6&amp;"': "&amp;H58&amp;","&amp;CHAR(10)&amp;"'"&amp;$I$6&amp;"': '"&amp;I58&amp;"',"&amp;CHAR(10)&amp;"'"&amp;$J$6&amp;"': {'tag':'div','id':'introText','html':'"&amp;K58&amp;"'}"&amp;CHAR(10)&amp;"},"</f>
        <v>{'type': 'home',
'order': '0',
'level': 'ul',
'category': 'Home',
'section': 'Home',
'page': 'top_home',
'tableauView': 0,
'Link': 'https://googledrive.com/host/0B8KqLaP_s06ITHRfbmgxdm1PSms/Pmed_home.html',
'description': {'tag':'div','id':'introText','html':'&lt;p&gt;top_home&lt;/p&gt;'}
},</v>
      </c>
      <c r="M58" s="3"/>
      <c r="O58" s="5" t="str">
        <f t="shared" ref="O58:O73" si="11">IF(D58="ul","&lt;li class='active'&gt;",IF(D58="ul_li","&lt;li class='active has-sub'&gt;","&lt;li&gt;"))&amp;"&lt;a href='#' id='"&amp;G58&amp;"'&gt;"&amp;F58&amp;"&lt;/a&gt;&lt;/li&gt;"&amp;IF(D58="ul_li","&lt;ul&gt;","")&amp;IF(AND((D58="li"),(B59="structure")),"&lt;/ul&gt;&lt;/li&gt;","")</f>
        <v>&lt;li class='active'&gt;&lt;a href='#' id='top_home'&gt;Home&lt;/a&gt;&lt;/li&gt;</v>
      </c>
    </row>
    <row r="59" spans="1:15" ht="15" customHeight="1" x14ac:dyDescent="0.25">
      <c r="A59" t="s">
        <v>78</v>
      </c>
      <c r="B59" t="s">
        <v>122</v>
      </c>
      <c r="C59">
        <v>1</v>
      </c>
      <c r="D59" t="s">
        <v>123</v>
      </c>
      <c r="E59" t="s">
        <v>124</v>
      </c>
      <c r="F59" t="s">
        <v>125</v>
      </c>
      <c r="G59" t="s">
        <v>126</v>
      </c>
      <c r="H59">
        <v>0</v>
      </c>
      <c r="I59" s="10"/>
      <c r="J59" s="4"/>
      <c r="K59" s="3" t="str">
        <f t="shared" ref="K59:K67" si="12">"&lt;p&gt;"&amp;G59&amp;"&lt;/p&gt;"</f>
        <v>&lt;p&gt;top_menu_cat&lt;/p&gt;</v>
      </c>
      <c r="L59" s="47" t="str">
        <f t="shared" si="10"/>
        <v>{'type': 'structure',
'order': '1',
'level': 'ul_li',
'category': 'menu',
'section': 'Report Category',
'page': 'top_menu_cat',
'tableauView': 0,
'Link': '',
'description': {'tag':'div','id':'introText','html':'&lt;p&gt;top_menu_cat&lt;/p&gt;'}
},</v>
      </c>
      <c r="M59" s="3"/>
      <c r="O59" s="5" t="str">
        <f t="shared" si="11"/>
        <v>&lt;li class='active has-sub'&gt;&lt;a href='#' id='top_menu_cat'&gt;Report Category&lt;/a&gt;&lt;/li&gt;&lt;ul&gt;</v>
      </c>
    </row>
    <row r="60" spans="1:15" ht="15" customHeight="1" x14ac:dyDescent="0.25">
      <c r="A60" t="s">
        <v>78</v>
      </c>
      <c r="B60" t="s">
        <v>18</v>
      </c>
      <c r="C60">
        <v>2</v>
      </c>
      <c r="D60" t="s">
        <v>47</v>
      </c>
      <c r="E60" t="s">
        <v>8</v>
      </c>
      <c r="F60" t="s">
        <v>27</v>
      </c>
      <c r="G60" t="s">
        <v>79</v>
      </c>
      <c r="H60">
        <v>1</v>
      </c>
      <c r="I60" s="18" t="s">
        <v>186</v>
      </c>
      <c r="J60" s="4" t="s">
        <v>158</v>
      </c>
      <c r="K60" s="3" t="s">
        <v>203</v>
      </c>
      <c r="L60" s="47" t="str">
        <f t="shared" si="10"/>
        <v>{'type': 'report',
'order': '2',
'level': 'li',
'category': 'Overview',
'section': 'Overview of Course',
'page': 'top_Overview',
'tableauView': 1,
'Link': 'https://10ay.online.tableau.com/t/unswmooc/views/Overview_3/CourseOverview',
'description': {'tag':'div','id':'introText','html':'&lt;h2&gt;Report Categories &amp;nbsp;- Overview of Course&amp;nbsp;&lt;/h2&gt;&lt;p&gt;&lt;br&gt;This section shows Headcount of students activities in the course.&lt;/p&gt;&lt;p&gt;&lt;strong&gt;Definitions:&lt;/strong&gt;&lt;br&gt;&lt;strong&gt;Registrants:&lt;/strong&gt; the number of coursera users registered in the course(percentage of interested).&lt;br&gt;&lt;strong&gt;Active:&lt;/strong&gt; the number of registrants has at lease clicked one link in the course hence apppeared in the clickstream data (percentage of registrants).&amp;nbsp;&lt;br&gt;&lt;strong&gt;Completing:&lt;/strong&gt; the number of active registrants who has received either normal or distinction achievement level.&lt;br&gt;&lt;strong&gt;Certified&lt;/strong&gt;: the number of signature track students who has received certification.&amp;nbsp;&lt;br&gt;&amp;nbsp;&lt;/p&gt;'}
},</v>
      </c>
      <c r="M60" s="3"/>
      <c r="O60" s="5" t="str">
        <f t="shared" si="11"/>
        <v>&lt;li&gt;&lt;a href='#' id='top_Overview'&gt;Overview of Course&lt;/a&gt;&lt;/li&gt;</v>
      </c>
    </row>
    <row r="61" spans="1:15" ht="15" customHeight="1" x14ac:dyDescent="0.25">
      <c r="A61" t="s">
        <v>78</v>
      </c>
      <c r="B61" t="s">
        <v>18</v>
      </c>
      <c r="C61">
        <v>3</v>
      </c>
      <c r="D61" t="s">
        <v>47</v>
      </c>
      <c r="E61" t="s">
        <v>9</v>
      </c>
      <c r="F61" t="s">
        <v>9</v>
      </c>
      <c r="G61" t="s">
        <v>80</v>
      </c>
      <c r="H61">
        <v>1</v>
      </c>
      <c r="I61" s="18" t="s">
        <v>188</v>
      </c>
      <c r="J61" s="21" t="s">
        <v>159</v>
      </c>
      <c r="K61" s="19" t="s">
        <v>204</v>
      </c>
      <c r="L61" s="47" t="str">
        <f t="shared" si="10"/>
        <v>{'type': 'report',
'order': '3',
'level': 'li',
'category': 'Who are the participants?',
'section': 'Who are the participants?',
'page': 'top_participants',
'tableauView': 1,
'Link': 'https://10ay.online.tableau.com/t/unswmooc/views/Whoaretheparticipants_2/Demographics',
'description': {'tag':'div','id':'introText','html':'&lt;h2&gt;Report Categories - Who are the participants?&lt;/h2&gt;&lt;p&gt;This section shows basic demographic information of the registrants, the data sourced from both coursera demographic survey and course pre-course survey.&lt;/p&gt;&lt;p&gt;The map gives genders distribution of the registrants who has responded to either of the survey. The icons are scaled for easier comparison. The geographical distribution also indicated where they are mostly from.&lt;/p&gt;&lt;p&gt;The top 5 countries have the most survey respondents are listed in&amp;nbsp;the box.&lt;/p&gt;&lt;p&gt;&amp;nbsp;&lt;/p&gt;'}
},</v>
      </c>
      <c r="M61" s="3"/>
      <c r="O61" s="5" t="str">
        <f t="shared" si="11"/>
        <v>&lt;li&gt;&lt;a href='#' id='top_participants'&gt;Who are the participants?&lt;/a&gt;&lt;/li&gt;</v>
      </c>
    </row>
    <row r="62" spans="1:15" ht="15" customHeight="1" x14ac:dyDescent="0.25">
      <c r="A62" t="s">
        <v>78</v>
      </c>
      <c r="B62" t="s">
        <v>18</v>
      </c>
      <c r="C62">
        <v>4</v>
      </c>
      <c r="D62" t="s">
        <v>47</v>
      </c>
      <c r="E62" t="s">
        <v>10</v>
      </c>
      <c r="F62" t="s">
        <v>28</v>
      </c>
      <c r="G62" t="s">
        <v>81</v>
      </c>
      <c r="H62">
        <v>1</v>
      </c>
      <c r="I62" s="18" t="s">
        <v>225</v>
      </c>
      <c r="J62" s="21" t="s">
        <v>173</v>
      </c>
      <c r="K62" s="19" t="s">
        <v>205</v>
      </c>
      <c r="L62" s="47" t="str">
        <f t="shared" si="10"/>
        <v>{'type': 'report',
'order': '4',
'level': 'li',
'category': 'What did participants do?',
'section': 'Overview of Activity',
'page': 'top_activity',
'tableauView': 1,
'Link': 'https://10ay.online.tableau.com/t/unswmooc/views/Whatdidparticipantsdo_1/Whatdidparticipantsdo_Overview',
'description': {'tag':'div','id':'introText','html':'&lt;h2&gt;Report Categories - What did the participants do?&lt;/h2&gt;&lt;p&gt;&lt;br&gt;This section shows what active registrants have done in the course including&amp;nbsp;Use of Video, Forum&amp;nbsp;and Activity (Quiz) submission in the course. Also includes peer assessment performance.&amp;nbsp;&lt;/p&gt;&lt;p&gt;&amp;nbsp;&lt;/p&gt;&lt;p&gt;&amp;nbsp;&lt;/p&gt;'}
},</v>
      </c>
      <c r="M62" s="3"/>
      <c r="O62" s="5" t="str">
        <f t="shared" si="11"/>
        <v>&lt;li&gt;&lt;a href='#' id='top_activity'&gt;Overview of Activity&lt;/a&gt;&lt;/li&gt;</v>
      </c>
    </row>
    <row r="63" spans="1:15" ht="15" customHeight="1" x14ac:dyDescent="0.25">
      <c r="A63" t="s">
        <v>78</v>
      </c>
      <c r="B63" t="s">
        <v>18</v>
      </c>
      <c r="C63">
        <v>5</v>
      </c>
      <c r="D63" t="s">
        <v>47</v>
      </c>
      <c r="E63" t="s">
        <v>11</v>
      </c>
      <c r="F63" t="s">
        <v>36</v>
      </c>
      <c r="G63" t="s">
        <v>82</v>
      </c>
      <c r="H63">
        <v>1</v>
      </c>
      <c r="I63" s="18" t="s">
        <v>189</v>
      </c>
      <c r="J63" s="21" t="s">
        <v>167</v>
      </c>
      <c r="K63" s="19" t="s">
        <v>206</v>
      </c>
      <c r="L63" s="47" t="str">
        <f t="shared" si="10"/>
        <v>{'type': 'report',
'order': '5',
'level': 'li',
'category': 'Assessment',
'section': 'Overview of Assessment',
'page': 'top_assessment',
'tableauView': 1,
'Link': 'https://10ay.online.tableau.com/t/unswmooc/views/Assessment_4/AssessmentDashboard',
'description': {'tag':'div','id':'introText','html':'&lt;h2&gt;Report Categories - Overview of Assessment&amp;nbsp;&lt;/h2&gt;&lt;p&gt;&lt;br&gt;This sections shows grade distribution and achievement levels of users.&lt;br&gt;Coursera has three achievement levels: None, Normal &amp;nbsp;and Distinction. We have separated none group into two group: Zero and Fail.&amp;nbsp;&lt;br&gt;Therefore, there are four achievement levels: Zero, Fail, Pass (replace Normal) and Distinction.&amp;nbsp;&lt;br&gt;&amp;nbsp;&lt;/p&gt;&lt;p&gt;&amp;nbsp;&lt;/p&gt;'}
},</v>
      </c>
      <c r="M63" s="3"/>
      <c r="O63" s="5" t="str">
        <f t="shared" si="11"/>
        <v>&lt;li&gt;&lt;a href='#' id='top_assessment'&gt;Overview of Assessment&lt;/a&gt;&lt;/li&gt;</v>
      </c>
    </row>
    <row r="64" spans="1:15" ht="15" customHeight="1" x14ac:dyDescent="0.25">
      <c r="A64" t="s">
        <v>78</v>
      </c>
      <c r="B64" t="s">
        <v>18</v>
      </c>
      <c r="C64">
        <v>6</v>
      </c>
      <c r="D64" t="s">
        <v>123</v>
      </c>
      <c r="E64" t="s">
        <v>60</v>
      </c>
      <c r="F64" t="s">
        <v>12</v>
      </c>
      <c r="G64" t="s">
        <v>83</v>
      </c>
      <c r="H64">
        <v>1</v>
      </c>
      <c r="I64" s="18" t="s">
        <v>156</v>
      </c>
      <c r="J64" s="21" t="s">
        <v>176</v>
      </c>
      <c r="K64" s="19" t="s">
        <v>207</v>
      </c>
      <c r="L64" s="47" t="str">
        <f t="shared" si="10"/>
        <v>{'type': 'report',
'order': '6',
'level': 'ul_li',
'category': 'Research',
'section': 'Research Questions',
'page': 'top_research',
'tableauView': 1,
'Link': 'https://10ay.online.tableau.com/t/unswmooc/views/ResearchQuestions_2/ResearchQuestions',
'description': {'tag':'div','id':'introText','html':'&lt;h2&gt;Report Categories - Research Questions&lt;/h2&gt;&lt;p&gt;This section shows research topics such cluster analysis based on their engagement in the course and more. &amp;nbsp;This page will be updated.&lt;/p&gt;&lt;p&gt;&lt;br&gt;&amp;nbsp;&lt;/p&gt;&lt;p&gt;&amp;nbsp;&lt;/p&gt;'}
},</v>
      </c>
      <c r="M64" s="3"/>
      <c r="O64" s="5" t="str">
        <f t="shared" si="11"/>
        <v>&lt;li class='active has-sub'&gt;&lt;a href='#' id='top_research'&gt;Research Questions&lt;/a&gt;&lt;/li&gt;&lt;ul&gt;</v>
      </c>
    </row>
    <row r="65" spans="1:15" ht="15" customHeight="1" x14ac:dyDescent="0.25">
      <c r="A65" t="s">
        <v>78</v>
      </c>
      <c r="B65" t="s">
        <v>18</v>
      </c>
      <c r="C65">
        <v>6</v>
      </c>
      <c r="D65" t="s">
        <v>47</v>
      </c>
      <c r="E65" t="s">
        <v>60</v>
      </c>
      <c r="F65" t="s">
        <v>12</v>
      </c>
      <c r="G65" t="s">
        <v>130</v>
      </c>
      <c r="H65">
        <v>0</v>
      </c>
      <c r="I65" s="10"/>
      <c r="J65" s="4"/>
      <c r="K65" s="3" t="str">
        <f t="shared" si="12"/>
        <v>&lt;p&gt;top_research_1&lt;/p&gt;</v>
      </c>
      <c r="L65" s="47" t="str">
        <f t="shared" si="10"/>
        <v>{'type': 'report',
'order': '6',
'level': 'li',
'category': 'Research',
'section': 'Research Questions',
'page': 'top_research_1',
'tableauView': 0,
'Link': '',
'description': {'tag':'div','id':'introText','html':'&lt;p&gt;top_research_1&lt;/p&gt;'}
},</v>
      </c>
      <c r="M65" s="3"/>
      <c r="O65" s="5" t="str">
        <f t="shared" si="11"/>
        <v>&lt;li&gt;&lt;a href='#' id='top_research_1'&gt;Research Questions&lt;/a&gt;&lt;/li&gt;</v>
      </c>
    </row>
    <row r="66" spans="1:15" ht="15" customHeight="1" x14ac:dyDescent="0.25">
      <c r="A66" t="s">
        <v>78</v>
      </c>
      <c r="B66" t="s">
        <v>18</v>
      </c>
      <c r="C66">
        <v>6</v>
      </c>
      <c r="D66" t="s">
        <v>47</v>
      </c>
      <c r="E66" t="s">
        <v>60</v>
      </c>
      <c r="F66" t="s">
        <v>12</v>
      </c>
      <c r="G66" t="s">
        <v>131</v>
      </c>
      <c r="H66">
        <v>0</v>
      </c>
      <c r="I66" s="10"/>
      <c r="J66" s="4"/>
      <c r="K66" s="3" t="str">
        <f t="shared" si="12"/>
        <v>&lt;p&gt;top_research_2&lt;/p&gt;</v>
      </c>
      <c r="L66" s="47" t="str">
        <f t="shared" si="10"/>
        <v>{'type': 'report',
'order': '6',
'level': 'li',
'category': 'Research',
'section': 'Research Questions',
'page': 'top_research_2',
'tableauView': 0,
'Link': '',
'description': {'tag':'div','id':'introText','html':'&lt;p&gt;top_research_2&lt;/p&gt;'}
},</v>
      </c>
      <c r="M66" s="3"/>
      <c r="O66" s="5" t="str">
        <f t="shared" si="11"/>
        <v>&lt;li&gt;&lt;a href='#' id='top_research_2'&gt;Research Questions&lt;/a&gt;&lt;/li&gt;&lt;/ul&gt;&lt;/li&gt;</v>
      </c>
    </row>
    <row r="67" spans="1:15" ht="15" customHeight="1" x14ac:dyDescent="0.25">
      <c r="A67" t="s">
        <v>78</v>
      </c>
      <c r="B67" t="s">
        <v>122</v>
      </c>
      <c r="C67">
        <v>7</v>
      </c>
      <c r="D67" t="s">
        <v>123</v>
      </c>
      <c r="E67" t="s">
        <v>124</v>
      </c>
      <c r="F67" t="s">
        <v>127</v>
      </c>
      <c r="G67" t="s">
        <v>128</v>
      </c>
      <c r="H67">
        <v>0</v>
      </c>
      <c r="I67" s="10"/>
      <c r="J67" s="4"/>
      <c r="K67" s="3" t="str">
        <f t="shared" si="12"/>
        <v>&lt;p&gt;top_menu_dom&lt;/p&gt;</v>
      </c>
      <c r="L67" s="47" t="str">
        <f t="shared" si="10"/>
        <v>{'type': 'structure',
'order': '7',
'level': 'ul_li',
'category': 'menu',
'section': 'Report Domains',
'page': 'top_menu_dom',
'tableauView': 0,
'Link': '',
'description': {'tag':'div','id':'introText','html':'&lt;p&gt;top_menu_dom&lt;/p&gt;'}
},</v>
      </c>
      <c r="M67" s="3"/>
      <c r="O67" s="5" t="str">
        <f t="shared" si="11"/>
        <v>&lt;li class='active has-sub'&gt;&lt;a href='#' id='top_menu_dom'&gt;Report Domains&lt;/a&gt;&lt;/li&gt;&lt;ul&gt;</v>
      </c>
    </row>
    <row r="68" spans="1:15" ht="15" customHeight="1" x14ac:dyDescent="0.25">
      <c r="A68" t="s">
        <v>78</v>
      </c>
      <c r="B68" t="s">
        <v>74</v>
      </c>
      <c r="C68">
        <v>8</v>
      </c>
      <c r="D68" t="s">
        <v>47</v>
      </c>
      <c r="E68" t="s">
        <v>3</v>
      </c>
      <c r="F68" t="s">
        <v>30</v>
      </c>
      <c r="G68" t="s">
        <v>84</v>
      </c>
      <c r="H68">
        <v>1</v>
      </c>
      <c r="I68" s="18" t="s">
        <v>190</v>
      </c>
      <c r="J68" s="21" t="s">
        <v>169</v>
      </c>
      <c r="K68" s="19" t="s">
        <v>208</v>
      </c>
      <c r="L68" s="47" t="str">
        <f t="shared" si="10"/>
        <v>{'type': 'domain',
'order': '8',
'level': 'li',
'category': 'Content',
'section': 'Content use',
'page': 'top_content',
'tableauView': 1,
'Link': 'https://10ay.online.tableau.com/t/unswmooc/views/Content_3/ContentOverview',
'description': {'tag':'div','id':'introText','html':'&lt;h2&gt;Report Domains - Content&lt;/h2&gt;&lt;p&gt;This section shows overall use of course content ( Activities (Quizzes), Forums and Peer Assessment over time of the course.&amp;nbsp;&lt;br&gt;Sequence analysis will beupdated.&amp;nbsp;&lt;/p&gt;'}
},</v>
      </c>
      <c r="M68" s="3"/>
      <c r="O68" s="5" t="str">
        <f t="shared" si="11"/>
        <v>&lt;li&gt;&lt;a href='#' id='top_content'&gt;Content use&lt;/a&gt;&lt;/li&gt;</v>
      </c>
    </row>
    <row r="69" spans="1:15" ht="15" customHeight="1" x14ac:dyDescent="0.25">
      <c r="A69" t="s">
        <v>78</v>
      </c>
      <c r="B69" t="s">
        <v>74</v>
      </c>
      <c r="C69">
        <v>9</v>
      </c>
      <c r="D69" t="s">
        <v>47</v>
      </c>
      <c r="E69" t="s">
        <v>2</v>
      </c>
      <c r="F69" t="s">
        <v>21</v>
      </c>
      <c r="G69" t="s">
        <v>85</v>
      </c>
      <c r="H69">
        <v>1</v>
      </c>
      <c r="I69" s="18" t="s">
        <v>191</v>
      </c>
      <c r="J69" s="21" t="s">
        <v>160</v>
      </c>
      <c r="K69" s="19" t="s">
        <v>161</v>
      </c>
      <c r="L69" s="47" t="str">
        <f t="shared" si="10"/>
        <v>{'type': 'domain',
'order': '9',
'level': 'li',
'category': 'Videos ',
'section': 'Overview Lecture videos',
'page': 'top_videos',
'tableauView': 1,
'Link': 'https://10ay.online.tableau.com/t/unswmooc/views/Video_0/VideoUsageOverview',
'description': {'tag':'div','id':'introText','html':'&lt;h2&gt;Report Domains - Video&lt;/h2&gt;&lt;p&gt;This section shows all video related analysis sincluding an overview of video use in the course, activity plot can be drilled down to action level (views and downloads).&amp;nbsp;&lt;br&gt;Heatmap of video use by module per week and more detailed heatmap of all videos by week. Views and downloads comparison between signature and non-signature groups.&amp;nbsp;&lt;/p&gt;'}
},</v>
      </c>
      <c r="M69" s="3"/>
      <c r="O69" s="5" t="str">
        <f t="shared" si="11"/>
        <v>&lt;li&gt;&lt;a href='#' id='top_videos'&gt;Overview Lecture videos&lt;/a&gt;&lt;/li&gt;</v>
      </c>
    </row>
    <row r="70" spans="1:15" ht="15" customHeight="1" x14ac:dyDescent="0.25">
      <c r="A70" t="s">
        <v>78</v>
      </c>
      <c r="B70" t="s">
        <v>74</v>
      </c>
      <c r="C70">
        <v>10</v>
      </c>
      <c r="D70" t="s">
        <v>47</v>
      </c>
      <c r="E70" t="s">
        <v>4</v>
      </c>
      <c r="F70" t="s">
        <v>31</v>
      </c>
      <c r="G70" t="s">
        <v>86</v>
      </c>
      <c r="H70">
        <v>1</v>
      </c>
      <c r="I70" s="18" t="s">
        <v>226</v>
      </c>
      <c r="J70" s="21" t="s">
        <v>170</v>
      </c>
      <c r="K70" s="19" t="s">
        <v>209</v>
      </c>
      <c r="L70" s="47" t="str">
        <f t="shared" si="10"/>
        <v>{'type': 'domain',
'order': '10',
'level': 'li',
'category': 'Forum',
'section': 'Forum use',
'page': 'top_forums',
'tableauView': 1,
'Link': 'https://10ay.online.tableau.com/t/unswmooc/views/Forum_3/ForumsUsageOverview',
'description': {'tag':'div','id':'introText','html':'&lt;h2&gt;Report Domains - Forum&lt;/h2&gt;&lt;p&gt;This section shows Forum use over time in the course and it allows to drill down to forum actions (Posts and Comments).&lt;br&gt;&amp;nbsp;&lt;/p&gt;'}
},</v>
      </c>
      <c r="M70" s="3"/>
      <c r="O70" s="5" t="str">
        <f t="shared" si="11"/>
        <v>&lt;li&gt;&lt;a href='#' id='top_forums'&gt;Forum use&lt;/a&gt;&lt;/li&gt;</v>
      </c>
    </row>
    <row r="71" spans="1:15" ht="15" customHeight="1" x14ac:dyDescent="0.25">
      <c r="A71" t="s">
        <v>78</v>
      </c>
      <c r="B71" t="s">
        <v>74</v>
      </c>
      <c r="C71">
        <v>11</v>
      </c>
      <c r="D71" t="s">
        <v>47</v>
      </c>
      <c r="E71" t="s">
        <v>7</v>
      </c>
      <c r="F71" t="s">
        <v>77</v>
      </c>
      <c r="G71" t="s">
        <v>87</v>
      </c>
      <c r="H71">
        <v>1</v>
      </c>
      <c r="I71" s="18" t="s">
        <v>192</v>
      </c>
      <c r="J71" s="21" t="s">
        <v>168</v>
      </c>
      <c r="K71" s="19" t="s">
        <v>210</v>
      </c>
      <c r="L71" s="47" t="str">
        <f t="shared" si="10"/>
        <v>{'type': 'domain',
'order': '11',
'level': 'li',
'category': 'Social media ',
'section': 'Social Media',
'page': 'top_social',
'tableauView': 1,
'Link': 'https://10ay.online.tableau.com/t/unswmooc/views/SocialMedia_1/SocialMedia',
'description': {'tag':'div','id':'introText','html':'&lt;h2&gt;Report Domains - Social Media&lt;/h2&gt;&lt;p&gt;This section shows social media engagement of users. This page will be updated.&lt;/p&gt;&lt;p&gt;&amp;nbsp;&lt;/p&gt;'}
},</v>
      </c>
      <c r="M71" s="3"/>
      <c r="O71" s="5" t="str">
        <f t="shared" si="11"/>
        <v>&lt;li&gt;&lt;a href='#' id='top_social'&gt;Social Media&lt;/a&gt;&lt;/li&gt;</v>
      </c>
    </row>
    <row r="72" spans="1:15" ht="15" customHeight="1" x14ac:dyDescent="0.25">
      <c r="A72" t="s">
        <v>78</v>
      </c>
      <c r="B72" t="s">
        <v>74</v>
      </c>
      <c r="C72">
        <v>12</v>
      </c>
      <c r="D72" t="s">
        <v>47</v>
      </c>
      <c r="E72" t="s">
        <v>6</v>
      </c>
      <c r="F72" t="s">
        <v>75</v>
      </c>
      <c r="G72" t="s">
        <v>88</v>
      </c>
      <c r="H72">
        <v>1</v>
      </c>
      <c r="I72" s="18" t="s">
        <v>193</v>
      </c>
      <c r="J72" s="22" t="s">
        <v>171</v>
      </c>
      <c r="K72" s="19" t="s">
        <v>211</v>
      </c>
      <c r="L72" s="47" t="str">
        <f t="shared" si="10"/>
        <v>{'type': 'domain',
'order': '12',
'level': 'li',
'category': 'Evaluation ',
'section': 'Evaluation &amp; surveys',
'page': 'top_evaluation',
'tableauView': 1,
'Link': 'https://10ay.online.tableau.com/t/unswmooc/views/Evaluation_3/SurveyEvaluation',
'description': {'tag':'div','id':'introText','html':'&lt;h2&gt;Report Domains - Evaluation&lt;/h2&gt;&lt;p&gt;This section shows evaluation tools used in the course: pre and post course surveys.&lt;/p&gt;&lt;p&gt;&amp;nbsp;&lt;/p&gt;'}
},</v>
      </c>
      <c r="M72" s="3"/>
      <c r="O72" s="5" t="str">
        <f t="shared" si="11"/>
        <v>&lt;li&gt;&lt;a href='#' id='top_evaluation'&gt;Evaluation &amp; surveys&lt;/a&gt;&lt;/li&gt;</v>
      </c>
    </row>
    <row r="73" spans="1:15" ht="15" customHeight="1" x14ac:dyDescent="0.25">
      <c r="A73" t="s">
        <v>78</v>
      </c>
      <c r="B73" t="s">
        <v>74</v>
      </c>
      <c r="C73">
        <v>13</v>
      </c>
      <c r="D73" t="s">
        <v>47</v>
      </c>
      <c r="E73" t="s">
        <v>5</v>
      </c>
      <c r="F73" t="s">
        <v>76</v>
      </c>
      <c r="G73" t="s">
        <v>81</v>
      </c>
      <c r="H73">
        <v>1</v>
      </c>
      <c r="I73" s="18" t="s">
        <v>227</v>
      </c>
      <c r="J73" s="21" t="s">
        <v>172</v>
      </c>
      <c r="K73" s="19" t="s">
        <v>212</v>
      </c>
      <c r="L73" s="47" t="str">
        <f>"{'"&amp;$B$6&amp;"': '"&amp;B73&amp;"',"&amp;CHAR(10)&amp;"'"&amp;$C$6&amp;"': '"&amp;C73&amp;"',"&amp;CHAR(10)&amp;"'"&amp;$D$6&amp;"': '"&amp;D73&amp;"',"&amp;CHAR(10)&amp;"'"&amp;$E$6&amp;"': '"&amp;E73&amp;"',"&amp;CHAR(10)&amp;"'"&amp;$F$6&amp;"': '"&amp;F73&amp;"',"&amp;CHAR(10)&amp;"'"&amp;$G$6&amp;"': '"&amp;G73&amp;"',"&amp;CHAR(10)&amp;"'"&amp;$H$6&amp;"': "&amp;H73&amp;","&amp;CHAR(10)&amp;"'"&amp;$I$6&amp;"': '"&amp;I73&amp;"',"&amp;CHAR(10)&amp;"'"&amp;$J$6&amp;"': {'tag':'div','id':'introText','html':'"&amp;K73&amp;"'}"&amp;CHAR(10)&amp;"}"</f>
        <v>{'type': 'domain',
'order': '13',
'level': 'li',
'category': 'Activities',
'section': 'Assessment &amp; activity',
'page': 'top_activity',
'tableauView': 1,
'Link': 'https://10ay.online.tableau.com/t/unswmooc/views/Activities_2/UsageOverview',
'description': {'tag':'div','id':'introText','html':'&lt;h2&gt;Report Domains - Activities&lt;/h2&gt;&lt;p&gt;This section shows Activities Use over time in the course.&amp;nbsp;&lt;/p&gt;'}
}</v>
      </c>
      <c r="M73" s="3"/>
      <c r="O73" s="5" t="str">
        <f t="shared" si="11"/>
        <v>&lt;li&gt;&lt;a href='#' id='top_activity'&gt;Assessment &amp; activity&lt;/a&gt;&lt;/li&gt;&lt;/ul&gt;&lt;/li&gt;</v>
      </c>
    </row>
    <row r="74" spans="1:15" x14ac:dyDescent="0.25">
      <c r="B74" t="s">
        <v>122</v>
      </c>
      <c r="L74" s="26"/>
    </row>
    <row r="75" spans="1:15" x14ac:dyDescent="0.25">
      <c r="L75" s="26"/>
    </row>
    <row r="76" spans="1:15" x14ac:dyDescent="0.25">
      <c r="I76" s="10"/>
      <c r="J76" s="4"/>
      <c r="K76" s="4"/>
      <c r="L76" s="49"/>
      <c r="M76" s="3"/>
    </row>
    <row r="77" spans="1:15" ht="173.25" x14ac:dyDescent="0.25">
      <c r="L77" s="50" t="str">
        <f>CHAR(10)&amp;"],"&amp;CHAR(10)&amp;"    'other': [
      {'category': 'sport',
        'color': 'red',
        'price': 19.95,
        'order': 'c1'  
      }
    ]
  }
}"</f>
        <v xml:space="preserve">
],
    'other': [
      {'category': 'sport',
        'color': 'red',
        'price': 19.95,
        'order': 'c1'  
      }
    ]
  }
}</v>
      </c>
    </row>
  </sheetData>
  <sortState ref="B2:J29">
    <sortCondition ref="C2:C29"/>
    <sortCondition ref="D2:D29"/>
  </sortState>
  <hyperlinks>
    <hyperlink ref="I12" r:id="rId1"/>
    <hyperlink ref="I8" r:id="rId2"/>
    <hyperlink ref="I22" r:id="rId3"/>
    <hyperlink ref="I24" r:id="rId4"/>
    <hyperlink ref="I9" r:id="rId5"/>
    <hyperlink ref="I11" r:id="rId6"/>
    <hyperlink ref="I14" r:id="rId7"/>
    <hyperlink ref="I16" r:id="rId8"/>
    <hyperlink ref="I17" r:id="rId9"/>
    <hyperlink ref="I21" r:id="rId10"/>
    <hyperlink ref="I27" r:id="rId11"/>
    <hyperlink ref="I32" r:id="rId12"/>
    <hyperlink ref="I33" r:id="rId13"/>
    <hyperlink ref="I37" r:id="rId14"/>
    <hyperlink ref="I42" r:id="rId15"/>
    <hyperlink ref="I48" r:id="rId16"/>
    <hyperlink ref="I49" r:id="rId17"/>
    <hyperlink ref="I58" r:id="rId18"/>
    <hyperlink ref="I13" r:id="rId19"/>
    <hyperlink ref="I10" r:id="rId20"/>
    <hyperlink ref="I15" r:id="rId21"/>
    <hyperlink ref="I18" r:id="rId22"/>
    <hyperlink ref="I26" r:id="rId23"/>
    <hyperlink ref="I28" r:id="rId24"/>
    <hyperlink ref="I30" r:id="rId25"/>
    <hyperlink ref="I34" r:id="rId26"/>
    <hyperlink ref="I35" r:id="rId27"/>
    <hyperlink ref="I36" r:id="rId28"/>
    <hyperlink ref="I38" r:id="rId29"/>
    <hyperlink ref="I45" r:id="rId30"/>
    <hyperlink ref="I69" r:id="rId31"/>
    <hyperlink ref="I71" r:id="rId32"/>
    <hyperlink ref="I72" r:id="rId33"/>
    <hyperlink ref="I68" r:id="rId34"/>
    <hyperlink ref="I70" r:id="rId35"/>
    <hyperlink ref="I73" r:id="rId36"/>
    <hyperlink ref="I64" r:id="rId37"/>
    <hyperlink ref="I60" r:id="rId38"/>
    <hyperlink ref="I61" r:id="rId39"/>
    <hyperlink ref="I63" r:id="rId40"/>
    <hyperlink ref="I62" r:id="rId41"/>
    <hyperlink ref="I23" r:id="rId42"/>
    <hyperlink ref="I39" r:id="rId43"/>
    <hyperlink ref="I40" r:id="rId44"/>
    <hyperlink ref="I41" r:id="rId45"/>
  </hyperlink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Lisa</vt:lpstr>
      <vt:lpstr>LinkStructure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Zhang</dc:creator>
  <cp:lastModifiedBy>lisa</cp:lastModifiedBy>
  <dcterms:created xsi:type="dcterms:W3CDTF">2015-06-04T07:16:36Z</dcterms:created>
  <dcterms:modified xsi:type="dcterms:W3CDTF">2015-10-22T00:25:02Z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5835ecd8-2772-4e4b-b219-27e255f7b9dd</vt:lpwstr>
  </property>
</Properties>
</file>