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0" yWindow="0" windowWidth="25600" windowHeight="16060" tabRatio="500" activeTab="1"/>
  </bookViews>
  <sheets>
    <sheet name="Lisa" sheetId="2" r:id="rId1"/>
    <sheet name="LinkStructure" sheetId="1" r:id="rId2"/>
  </sheets>
  <definedNames>
    <definedName name="_xlnm._FilterDatabase" localSheetId="1" hidden="1">LinkStructure!$B$1:$N$30</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L20" i="1" l="1"/>
  <c r="K52" i="1"/>
  <c r="K53" i="1"/>
  <c r="K54" i="1"/>
  <c r="K55" i="1"/>
  <c r="K56" i="1"/>
  <c r="K57" i="1"/>
  <c r="K58" i="1"/>
  <c r="K59" i="1"/>
  <c r="K60" i="1"/>
  <c r="K61" i="1"/>
  <c r="K62" i="1"/>
  <c r="K63" i="1"/>
  <c r="K64" i="1"/>
  <c r="K51" i="1"/>
  <c r="K49" i="1"/>
  <c r="K37" i="1"/>
  <c r="K38" i="1"/>
  <c r="K39" i="1"/>
  <c r="K40" i="1"/>
  <c r="K41" i="1"/>
  <c r="K42" i="1"/>
  <c r="K43" i="1"/>
  <c r="K44" i="1"/>
  <c r="K45" i="1"/>
  <c r="K46" i="1"/>
  <c r="K36"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2"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 i="1"/>
  <c r="J4" i="1"/>
  <c r="J5" i="1"/>
  <c r="J2" i="1"/>
  <c r="L46" i="1"/>
  <c r="L45" i="1"/>
  <c r="L44" i="1"/>
  <c r="L43" i="1"/>
  <c r="L42" i="1"/>
  <c r="L41" i="1"/>
  <c r="L40" i="1"/>
  <c r="L39" i="1"/>
  <c r="L38" i="1"/>
  <c r="L37" i="1"/>
  <c r="L36" i="1"/>
  <c r="L56" i="1"/>
  <c r="L57" i="1"/>
  <c r="L58" i="1"/>
  <c r="O50" i="1"/>
  <c r="O51" i="1"/>
  <c r="O52" i="1"/>
  <c r="O53" i="1"/>
  <c r="O54" i="1"/>
  <c r="O55" i="1"/>
  <c r="O56" i="1"/>
  <c r="O57" i="1"/>
  <c r="O58" i="1"/>
  <c r="O59" i="1"/>
  <c r="O60" i="1"/>
  <c r="O61" i="1"/>
  <c r="O62" i="1"/>
  <c r="O63" i="1"/>
  <c r="O64" i="1"/>
  <c r="O49" i="1"/>
  <c r="O40" i="1"/>
  <c r="O39" i="1"/>
  <c r="O38" i="1"/>
  <c r="O37" i="1"/>
  <c r="O36" i="1"/>
  <c r="L3" i="1"/>
  <c r="L4" i="1"/>
  <c r="L5" i="1"/>
  <c r="L6" i="1"/>
  <c r="L7" i="1"/>
  <c r="L8" i="1"/>
  <c r="L9" i="1"/>
  <c r="L10" i="1"/>
  <c r="L11" i="1"/>
  <c r="L12" i="1"/>
  <c r="L13" i="1"/>
  <c r="L14" i="1"/>
  <c r="L15" i="1"/>
  <c r="L16" i="1"/>
  <c r="L17" i="1"/>
  <c r="L18" i="1"/>
  <c r="L19" i="1"/>
  <c r="L21" i="1"/>
  <c r="L22" i="1"/>
  <c r="L23" i="1"/>
  <c r="L24" i="1"/>
  <c r="L25" i="1"/>
  <c r="L26" i="1"/>
  <c r="L27" i="1"/>
  <c r="L28" i="1"/>
  <c r="L29" i="1"/>
  <c r="L30" i="1"/>
  <c r="L31" i="1"/>
  <c r="L32" i="1"/>
  <c r="L33" i="1"/>
  <c r="L2" i="1"/>
  <c r="L64" i="1"/>
  <c r="L63" i="1"/>
  <c r="L62" i="1"/>
  <c r="L61" i="1"/>
  <c r="L60" i="1"/>
  <c r="L59" i="1"/>
  <c r="L55" i="1"/>
  <c r="L54" i="1"/>
  <c r="L53" i="1"/>
  <c r="L52" i="1"/>
  <c r="L51" i="1"/>
  <c r="L49"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2" i="1"/>
  <c r="N31" i="1"/>
  <c r="M31" i="1"/>
  <c r="N32" i="1"/>
  <c r="M32" i="1"/>
  <c r="N33" i="1"/>
  <c r="M33" i="1"/>
  <c r="N6" i="1"/>
  <c r="M4" i="1"/>
  <c r="M5" i="1"/>
  <c r="M7" i="1"/>
  <c r="M8" i="1"/>
  <c r="M9" i="1"/>
  <c r="M10" i="1"/>
  <c r="M11" i="1"/>
  <c r="M12" i="1"/>
  <c r="M13" i="1"/>
  <c r="M14" i="1"/>
  <c r="M15" i="1"/>
  <c r="M16" i="1"/>
  <c r="M17" i="1"/>
  <c r="M18" i="1"/>
  <c r="M19" i="1"/>
  <c r="M20" i="1"/>
  <c r="M21" i="1"/>
  <c r="M22" i="1"/>
  <c r="M23" i="1"/>
  <c r="M24" i="1"/>
  <c r="M25" i="1"/>
  <c r="M26" i="1"/>
  <c r="M27" i="1"/>
  <c r="M28" i="1"/>
  <c r="M29" i="1"/>
  <c r="M30" i="1"/>
  <c r="M3" i="1"/>
  <c r="M67" i="1"/>
  <c r="N27" i="1"/>
  <c r="N25" i="1"/>
  <c r="N23" i="1"/>
  <c r="N24" i="1"/>
  <c r="N26" i="1"/>
  <c r="N28" i="1"/>
  <c r="N29" i="1"/>
  <c r="N30" i="1"/>
  <c r="N4" i="1"/>
  <c r="N14" i="1"/>
  <c r="N16" i="1"/>
  <c r="N19" i="1"/>
  <c r="N20" i="1"/>
  <c r="N21" i="1"/>
  <c r="N22" i="1"/>
  <c r="N12" i="1"/>
  <c r="N11" i="1"/>
  <c r="N10" i="1"/>
  <c r="N9" i="1"/>
  <c r="N13" i="1"/>
  <c r="N15" i="1"/>
  <c r="N17" i="1"/>
  <c r="N2" i="1"/>
  <c r="N3" i="1"/>
  <c r="N5" i="1"/>
  <c r="N7" i="1"/>
  <c r="N18" i="1"/>
  <c r="N8" i="1"/>
</calcChain>
</file>

<file path=xl/sharedStrings.xml><?xml version="1.0" encoding="utf-8"?>
<sst xmlns="http://schemas.openxmlformats.org/spreadsheetml/2006/main" count="489" uniqueCount="196">
  <si>
    <t>Home</t>
  </si>
  <si>
    <t>Link</t>
  </si>
  <si>
    <t xml:space="preserve">Videos </t>
  </si>
  <si>
    <t>Content</t>
  </si>
  <si>
    <t>Forum</t>
  </si>
  <si>
    <t>Activities</t>
  </si>
  <si>
    <t xml:space="preserve">Evaluation </t>
  </si>
  <si>
    <t xml:space="preserve">Social media </t>
  </si>
  <si>
    <t>Overview</t>
  </si>
  <si>
    <t>Who are the participants?</t>
  </si>
  <si>
    <t>What did participants do?</t>
  </si>
  <si>
    <t>Assessment</t>
  </si>
  <si>
    <t>Research Questions</t>
  </si>
  <si>
    <t>https://10ay.online.tableau.com/#/site/unswmooc/views/ResearchQuestions%2FResearchQuestions</t>
  </si>
  <si>
    <t>https://10ay.online.tableau.com/#/site/unswmooc/views/SocialMedia%2FSocialMedia</t>
  </si>
  <si>
    <t>https://10ay.online.tableau.com/#/site/unswmooc/views/Vidoes%2FOverview</t>
  </si>
  <si>
    <t>type</t>
  </si>
  <si>
    <t>pie</t>
  </si>
  <si>
    <t>report</t>
  </si>
  <si>
    <t>order</t>
  </si>
  <si>
    <t>Video heatmap</t>
  </si>
  <si>
    <t>Video heatmap detailed</t>
  </si>
  <si>
    <t>Videos and Extension Exercises</t>
  </si>
  <si>
    <t>Overview Lecture videos</t>
  </si>
  <si>
    <t>Sequence Analysis</t>
  </si>
  <si>
    <t>Discussion Heatmap</t>
  </si>
  <si>
    <t>Grades</t>
  </si>
  <si>
    <t>Quizzes</t>
  </si>
  <si>
    <t>Exams</t>
  </si>
  <si>
    <t>Peer Assessment</t>
  </si>
  <si>
    <t>sub-pages</t>
  </si>
  <si>
    <t>Overview of Course</t>
  </si>
  <si>
    <t>Overview of Activity</t>
  </si>
  <si>
    <t>Assessment Rubrics</t>
  </si>
  <si>
    <t>Content use</t>
  </si>
  <si>
    <t>Forum use</t>
  </si>
  <si>
    <t>https://10ay.online.tableau.com/#/site/unswmooc/views/Activities%2FOverview</t>
  </si>
  <si>
    <t>https://10ay.online.tableau.com/#/site/unswmooc/views/Content%2FOverview</t>
  </si>
  <si>
    <t>https://10ay.online.tableau.com/#/site/unswmooc/views/Evaluation%2FIn-Video-RatingsIVRs12</t>
  </si>
  <si>
    <t>https://10ay.online.tableau.com/#/site/unswmooc/views/Forum%2FForum-Activityplot</t>
  </si>
  <si>
    <t>Overview of Assessment</t>
  </si>
  <si>
    <t>https://10ay.online.tableau.com/#/site/unswmooc/views/Overview%2FOverview12</t>
  </si>
  <si>
    <t>In-Video Ratings 1/2</t>
  </si>
  <si>
    <t>In-Video Ratings 2/2</t>
  </si>
  <si>
    <t>Pre-course Survey</t>
  </si>
  <si>
    <t>Post-course Survey</t>
  </si>
  <si>
    <t>html_page</t>
  </si>
  <si>
    <t>INTSE_home.html</t>
  </si>
  <si>
    <t>htmlTag_long</t>
  </si>
  <si>
    <t>level</t>
  </si>
  <si>
    <t>h2</t>
  </si>
  <si>
    <t>h3</t>
  </si>
  <si>
    <t>li</t>
  </si>
  <si>
    <t>home</t>
  </si>
  <si>
    <t>Engagement</t>
  </si>
  <si>
    <t>Video use</t>
  </si>
  <si>
    <t>Clustering</t>
  </si>
  <si>
    <t>Classification</t>
  </si>
  <si>
    <t>Regression</t>
  </si>
  <si>
    <t>category</t>
  </si>
  <si>
    <t>section</t>
  </si>
  <si>
    <t>page</t>
  </si>
  <si>
    <t>description</t>
  </si>
  <si>
    <t>jsonCode</t>
  </si>
  <si>
    <t>jsonSection</t>
  </si>
  <si>
    <t>main</t>
  </si>
  <si>
    <t>Research</t>
  </si>
  <si>
    <t>main_Overview</t>
  </si>
  <si>
    <t>main_participants</t>
  </si>
  <si>
    <t>main_activity</t>
  </si>
  <si>
    <t>main_assessment</t>
  </si>
  <si>
    <t>main_research</t>
  </si>
  <si>
    <t>parent</t>
  </si>
  <si>
    <t>dom_content</t>
  </si>
  <si>
    <t>dom_videos</t>
  </si>
  <si>
    <t>dom_forums</t>
  </si>
  <si>
    <t>dom_social</t>
  </si>
  <si>
    <t>dom_evaluation</t>
  </si>
  <si>
    <t>dom_activity</t>
  </si>
  <si>
    <t>area</t>
  </si>
  <si>
    <t>Participants</t>
  </si>
  <si>
    <t>domain</t>
  </si>
  <si>
    <t>Evaluation &amp; surveys</t>
  </si>
  <si>
    <t>Assessment &amp; activity</t>
  </si>
  <si>
    <t>Social Media</t>
  </si>
  <si>
    <t>topMenu</t>
  </si>
  <si>
    <t>top_Overview</t>
  </si>
  <si>
    <t>top_participants</t>
  </si>
  <si>
    <t>top_activity</t>
  </si>
  <si>
    <t>top_assessment</t>
  </si>
  <si>
    <t>top_research</t>
  </si>
  <si>
    <t>top_content</t>
  </si>
  <si>
    <t>top_videos</t>
  </si>
  <si>
    <t>top_forums</t>
  </si>
  <si>
    <t>top_social</t>
  </si>
  <si>
    <t>top_evaluation</t>
  </si>
  <si>
    <t>top_home</t>
  </si>
  <si>
    <t>sdr_home</t>
  </si>
  <si>
    <t>sdr_summary_course</t>
  </si>
  <si>
    <t>sdr_summary_activity</t>
  </si>
  <si>
    <t>sdr_participants</t>
  </si>
  <si>
    <t>sdr_engagement</t>
  </si>
  <si>
    <t>sdr_participant_activity</t>
  </si>
  <si>
    <t>sdr_overview_video</t>
  </si>
  <si>
    <t>sdr_video_heatmap</t>
  </si>
  <si>
    <t>sdr_video_hm_detail</t>
  </si>
  <si>
    <t>sdr_video_extension</t>
  </si>
  <si>
    <t>sdr_video_lectures</t>
  </si>
  <si>
    <t>sdr_overview_content</t>
  </si>
  <si>
    <t>sdr_content_sequence</t>
  </si>
  <si>
    <t>sdr_overview_forum</t>
  </si>
  <si>
    <t>sdr_forum_heatmap</t>
  </si>
  <si>
    <t>sdr_overview_activity</t>
  </si>
  <si>
    <t>sdr_grades</t>
  </si>
  <si>
    <t>sdr_overview_assessment</t>
  </si>
  <si>
    <t>sdr_assm_quizzes</t>
  </si>
  <si>
    <t>sdr_assm_exams</t>
  </si>
  <si>
    <t>sdr_assm_peer</t>
  </si>
  <si>
    <t>sdr_overview_eval</t>
  </si>
  <si>
    <t>sdr_eval_ivr1</t>
  </si>
  <si>
    <t>sdr_eval_ivr2</t>
  </si>
  <si>
    <t>sdr_eval_rubrics</t>
  </si>
  <si>
    <t>sdr_eval_precourse</t>
  </si>
  <si>
    <t>sdr_eval_postcourse</t>
  </si>
  <si>
    <t>sdr_overview_social</t>
  </si>
  <si>
    <t>sdr_overview_research</t>
  </si>
  <si>
    <t>sdr_research_cluster</t>
  </si>
  <si>
    <t>sdr_research_classify</t>
  </si>
  <si>
    <t>sdr_research_regres</t>
  </si>
  <si>
    <t>tableauView</t>
  </si>
  <si>
    <t>HTML</t>
  </si>
  <si>
    <t>sdr</t>
  </si>
  <si>
    <t>structure</t>
  </si>
  <si>
    <t>ul_li</t>
  </si>
  <si>
    <t>menu</t>
  </si>
  <si>
    <t>Report Category</t>
  </si>
  <si>
    <t>top_menu_cat</t>
  </si>
  <si>
    <t>Report Domains</t>
  </si>
  <si>
    <t>top_menu_dom</t>
  </si>
  <si>
    <t>ul</t>
  </si>
  <si>
    <t>top_research_1</t>
  </si>
  <si>
    <t>top_research_2</t>
  </si>
  <si>
    <t>https://10ay.online.tableau.com/#/site/unswmooc/views/Whatdidparticicpantsdo%2FWhatdidparticipantsdo_Overview</t>
  </si>
  <si>
    <t>https://10ay.online.tableau.com/#/site/unswmooc/views/Whoaretheparticicpants%2FWhoaretheparticipants12</t>
  </si>
  <si>
    <t>This section shows social media engagement of users.</t>
  </si>
  <si>
    <t xml:space="preserve">Social Media </t>
  </si>
  <si>
    <t>Pie</t>
  </si>
  <si>
    <t>This section shows evaluation tools used in the course:  IVRs, Rubric used in peer assessment, pre and post course survey.
In-Video-Ratings (IVRs): 3 questions were asked to rate out of 5 stars at the end of video each time it played . 
Q1: I find this lecture video useful
Q2: I understand the content of this lecture
Q3: I would like to explore other modules of this course</t>
  </si>
  <si>
    <t xml:space="preserve">This section shows Activites Use over time in the course. 
The activity domain includes activity (quiz), exam  and peer assessment. 
</t>
  </si>
  <si>
    <t xml:space="preserve">Activites </t>
  </si>
  <si>
    <t xml:space="preserve">This section shows Forum use over time in the course and it allow to drill down to actions (posts and comments).
Panel two shows both overview heatmap and detailed subforums by week to show the tends in Forum use.  </t>
  </si>
  <si>
    <t xml:space="preserve">This section shows overall use of course content ( Activities (Quizzes), Forums and Peer Assessment over time of the course. 
Sequence analysis of the content use will be coming soon. </t>
  </si>
  <si>
    <t xml:space="preserve">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t>
  </si>
  <si>
    <t>Vidoes</t>
  </si>
  <si>
    <t xml:space="preserve">This section shows research topics such cluster analysis based on their engagement in the course and more. </t>
  </si>
  <si>
    <t>Category</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</si>
  <si>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</si>
  <si>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Report Categories - What did the participants do?
This section shows what ative regisrants have done in the course. Tab_1 gives overview of their activities by week. 
The color is range from 0% (grey) to 100% (dark purple). </t>
  </si>
  <si>
    <t>What did participants do</t>
  </si>
  <si>
    <t xml:space="preserve">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t>
  </si>
  <si>
    <r>
      <t xml:space="preserve">Welcome to the Introduction to Systems Engineering (introse-001) Dashboard. 
Report Categories  - Overview of Course
Two panels are represented here.
Definitions:
</t>
    </r>
    <r>
      <rPr>
        <b/>
        <sz val="11"/>
        <color theme="1"/>
        <rFont val="Calibri"/>
        <family val="2"/>
        <scheme val="minor"/>
      </rPr>
      <t>Interested:</t>
    </r>
    <r>
      <rPr>
        <sz val="12"/>
        <color theme="1"/>
        <rFont val="Calibri"/>
        <family val="2"/>
        <scheme val="minor"/>
      </rPr>
      <t xml:space="preserve"> the number of people viewed our course registration page before the course start. 
</t>
    </r>
    <r>
      <rPr>
        <b/>
        <sz val="11"/>
        <color theme="1"/>
        <rFont val="Calibri"/>
        <family val="2"/>
        <scheme val="minor"/>
      </rPr>
      <t>Registrants</t>
    </r>
    <r>
      <rPr>
        <sz val="12"/>
        <color theme="1"/>
        <rFont val="Calibri"/>
        <family val="2"/>
        <scheme val="minor"/>
      </rPr>
      <t xml:space="preserve">: the number of coursera users registered in the course(percentage of interested).
</t>
    </r>
    <r>
      <rPr>
        <b/>
        <sz val="11"/>
        <color theme="1"/>
        <rFont val="Calibri"/>
        <family val="2"/>
        <scheme val="minor"/>
      </rPr>
      <t>Active</t>
    </r>
    <r>
      <rPr>
        <sz val="12"/>
        <color theme="1"/>
        <rFont val="Calibri"/>
        <family val="2"/>
        <scheme val="minor"/>
      </rPr>
      <t xml:space="preser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r>
  </si>
  <si>
    <t xml:space="preserve">Link </t>
  </si>
  <si>
    <t xml:space="preserve">Explanation </t>
  </si>
  <si>
    <t>Top page Name</t>
  </si>
  <si>
    <t>Report Type</t>
  </si>
  <si>
    <t>des2</t>
  </si>
  <si>
    <t>https://10ay.online.tableau.com/#/site/unswmooc/views/Overview_0%2FOverview12</t>
  </si>
  <si>
    <t>https://10ay.online.tableau.com/#/site/unswmooc/views/Overview_0%2FOverview22</t>
  </si>
  <si>
    <t>https://10ay.online.tableau.com/#/site/unswmooc/views/Whoaretheparticipants%2FWhoaretheparticipants12</t>
  </si>
  <si>
    <t>https://10ay.online.tableau.com/#/site/unswmooc/views/Whatdidtheparticipantsdo%2FWhatdidparticipants_Overview</t>
  </si>
  <si>
    <t>https://10ay.online.tableau.com/#/site/unswmooc/views/Videos%2FOverview</t>
  </si>
  <si>
    <t>https://10ay.online.tableau.com/#/site/unswmooc/views/Videos%2FHeatmap</t>
  </si>
  <si>
    <t>https://10ay.online.tableau.com/#/site/unswmooc/views/Videos%2FHeatmap_Detailed</t>
  </si>
  <si>
    <t>https://10ay.online.tableau.com/#/site/unswmooc/views/Videos%2FVideos-exerciseandextensionexercise</t>
  </si>
  <si>
    <t>https://10ay.online.tableau.com/#/site/unswmooc/views/Videos%2FWhatdidparticipantsdo_LectureVideos</t>
  </si>
  <si>
    <t>https://10ay.online.tableau.com/#/site/unswmooc/views/Content_0%2FOverview</t>
  </si>
  <si>
    <t>https://10ay.online.tableau.com/#/site/unswmooc/views/Content_0%2FSequence</t>
  </si>
  <si>
    <t>https://10ay.online.tableau.com/#/site/unswmooc/views/Forum_0%2FForum-Activityplot</t>
  </si>
  <si>
    <t>https://10ay.online.tableau.com/#/site/unswmooc/views/Forum_0%2FForum-Heatmap</t>
  </si>
  <si>
    <t>https://10ay.online.tableau.com/#/site/unswmooc/views/Activity%2FOverview</t>
  </si>
  <si>
    <t>https://10ay.online.tableau.com/#/site/unswmooc/views/Assessment_0%2FAssessment_Grades</t>
  </si>
  <si>
    <t>https://10ay.online.tableau.com/#/site/unswmooc/views/Assessment_0%2FAessessment_Overview</t>
  </si>
  <si>
    <t>https://10ay.online.tableau.com/#/site/unswmooc/views/Assessment_0%2FAssessment_Quiz</t>
  </si>
  <si>
    <t>https://10ay.online.tableau.com/#/site/unswmooc/views/Assessment_0%2FAssessment_Exam</t>
  </si>
  <si>
    <t>https://10ay.online.tableau.com/#/site/unswmooc/views/Assessment_0%2FPeerassessment-Rubric</t>
  </si>
  <si>
    <t>https://10ay.online.tableau.com/#/site/unswmooc/views/Assessment_0%2FPeerassessment-RubricEvaluation</t>
  </si>
  <si>
    <t>https://10ay.online.tableau.com/#/site/unswmooc/views/Evaluation_0%2FPre-courseSurvey</t>
  </si>
  <si>
    <t>https://10ay.online.tableau.com/#/site/unswmooc/views/Evaluation_0%2FPost-courseSurvey</t>
  </si>
  <si>
    <t>https://10ay.online.tableau.com/#/site/unswmooc/views/SocialMedia_0%2FSocialMedia</t>
  </si>
  <si>
    <t>https://10ay.online.tableau.com/#/site/unswmooc/views/ResearchQuestions_0%2FResearchQuestions</t>
  </si>
  <si>
    <t>https://10ay.online.tableau.com/#/site/unswmooc/views/Evaluation_0%2FPeerassessment-Rubric</t>
  </si>
  <si>
    <t xml:space="preserve">Welcome to the Introduction to Systems Engineering (introse-002) Dashboard. 
Report Categories  - Overview of Course
Two panels are represented here.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</si>
  <si>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</si>
  <si>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This section shows evaluation tools used in the course: Rubric used in peer assessment, pre and post course survey.
</t>
  </si>
  <si>
    <t>This section shows Activites Use over time in the course. 
The activity domain includes activity (quiz), exam  and peer assessment.</t>
  </si>
  <si>
    <t>INTSE2_home.html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</si>
</sst>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2"/>
      <name val="Calibri"/>
      <scheme val="minor"/>
    </font>
    <font>
      <b/>
      <sz val="12"/>
      <name val="Calibri"/>
      <family val="2"/>
      <scheme val="minor"/>
    </font>
    <font>
      <b/>
      <sz val="12"/>
      <color rgb="FFFF0000"/>
      <name val="Calibri"/>
      <family val="2"/>
      <scheme val="minor"/>
    </font>
    <font>
      <sz val="12"/>
      <color theme="10"/>
      <name val="Calibri"/>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17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9"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3" fillId="0" borderId="0" xfId="0" applyFont="1"/>
    <xf numFmtId="0" fontId="5" fillId="0" borderId="0" xfId="0" applyFont="1" applyAlignment="1">
      <alignment wrapText="1"/>
    </xf>
    <xf numFmtId="0" fontId="5" fillId="0" borderId="0" xfId="1" applyFont="1"/>
    <xf numFmtId="0" fontId="5" fillId="0" borderId="0" xfId="1" applyFont="1" applyAlignment="1">
      <alignment wrapText="1"/>
    </xf>
    <xf numFmtId="0" fontId="5" fillId="0" borderId="0" xfId="1" applyFont="1" applyAlignment="1"/>
    <xf numFmtId="0" fontId="4" fillId="0" borderId="0" xfId="0" applyFont="1"/>
    <xf numFmtId="0" fontId="0" fillId="0" borderId="1" xfId="0" applyBorder="1"/>
    <xf numFmtId="0" fontId="5" fillId="0" borderId="1" xfId="1" applyFont="1" applyBorder="1" applyAlignment="1">
      <alignment wrapText="1"/>
    </xf>
    <xf numFmtId="0" fontId="3" fillId="0" borderId="1" xfId="0" applyFont="1" applyBorder="1"/>
    <xf numFmtId="0" fontId="4" fillId="0" borderId="1" xfId="0" applyFont="1" applyBorder="1"/>
    <xf numFmtId="0" fontId="4" fillId="0" borderId="0" xfId="0" applyFont="1" applyAlignment="1">
      <alignment wrapText="1"/>
    </xf>
    <xf numFmtId="0" fontId="6" fillId="0" borderId="0" xfId="0" applyFont="1" applyAlignment="1">
      <alignment wrapText="1"/>
    </xf>
    <xf numFmtId="0" fontId="7" fillId="0" borderId="0" xfId="0" applyFont="1"/>
    <xf numFmtId="0" fontId="8" fillId="0" borderId="0" xfId="1" applyFont="1" applyAlignment="1">
      <alignment wrapText="1"/>
    </xf>
    <xf numFmtId="0" fontId="8" fillId="0" borderId="1" xfId="1" applyFont="1" applyBorder="1" applyAlignment="1">
      <alignment wrapText="1"/>
    </xf>
    <xf numFmtId="0" fontId="0" fillId="0" borderId="0" xfId="0" applyFont="1" applyAlignment="1">
      <alignment wrapText="1"/>
    </xf>
    <xf numFmtId="0" fontId="5" fillId="0" borderId="1" xfId="1" applyFont="1" applyBorder="1"/>
    <xf numFmtId="0" fontId="9" fillId="0" borderId="0" xfId="175"/>
    <xf numFmtId="0" fontId="9" fillId="0" borderId="0" xfId="175" applyAlignment="1">
      <alignment wrapText="1"/>
    </xf>
    <xf numFmtId="0" fontId="9" fillId="0" borderId="0" xfId="175" applyAlignment="1"/>
    <xf numFmtId="0" fontId="10" fillId="0" borderId="0" xfId="175" applyFont="1"/>
    <xf numFmtId="0" fontId="1" fillId="0" borderId="0" xfId="1"/>
  </cellXfs>
  <cellStyles count="17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6" builtinId="9" hidden="1"/>
    <cellStyle name="Followed Hyperlink" xfId="177" builtinId="9" hidden="1"/>
    <cellStyle name="Followed Hyperlink" xfId="178" builtinId="9" hidden="1"/>
    <cellStyle name="Hyperlink" xfId="1" builtinId="8"/>
    <cellStyle name="Normal" xfId="0" builtinId="0"/>
    <cellStyle name="Normal 2" xfId="17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 sqref="D1:D1048576"/>
    </sheetView>
  </sheetViews>
  <sheetFormatPr baseColWidth="10" defaultColWidth="8.83203125" defaultRowHeight="14" x14ac:dyDescent="0"/>
  <cols>
    <col min="1" max="1" width="11.6640625" style="18" bestFit="1" customWidth="1"/>
    <col min="2" max="2" width="14.83203125" style="18" bestFit="1" customWidth="1"/>
    <col min="3" max="3" width="38.83203125" style="18" customWidth="1"/>
    <col min="4" max="4" width="87.5" style="18" customWidth="1"/>
    <col min="5" max="16384" width="8.83203125" style="18"/>
  </cols>
  <sheetData>
    <row r="1" spans="1:4">
      <c r="A1" s="21" t="s">
        <v>164</v>
      </c>
      <c r="B1" s="21" t="s">
        <v>163</v>
      </c>
      <c r="C1" s="21" t="s">
        <v>161</v>
      </c>
      <c r="D1" s="21" t="s">
        <v>162</v>
      </c>
    </row>
    <row r="2" spans="1:4" ht="15.75">
      <c r="A2" s="18" t="s">
        <v>155</v>
      </c>
      <c r="B2" s="18" t="s">
        <v>8</v>
      </c>
      <c r="C2" s="18" t="s">
        <v>41</v>
      </c>
      <c r="D2" s="20" t="s">
        <v>160</v>
      </c>
    </row>
    <row r="3" spans="1:4" ht="105">
      <c r="A3" s="18" t="s">
        <v>155</v>
      </c>
      <c r="B3" s="18" t="s">
        <v>9</v>
      </c>
      <c r="C3" s="18" t="s">
        <v>143</v>
      </c>
      <c r="D3" s="19" t="s">
        <v>159</v>
      </c>
    </row>
    <row r="4" spans="1:4" ht="60">
      <c r="A4" s="18" t="s">
        <v>155</v>
      </c>
      <c r="B4" s="18" t="s">
        <v>158</v>
      </c>
      <c r="C4" s="18" t="s">
        <v>142</v>
      </c>
      <c r="D4" s="19" t="s">
        <v>157</v>
      </c>
    </row>
    <row r="5" spans="1:4" ht="150">
      <c r="A5" s="18" t="s">
        <v>155</v>
      </c>
      <c r="B5" s="18" t="s">
        <v>40</v>
      </c>
      <c r="C5" s="18" t="s">
        <v>41</v>
      </c>
      <c r="D5" s="19" t="s">
        <v>156</v>
      </c>
    </row>
    <row r="6" spans="1:4">
      <c r="A6" s="18" t="s">
        <v>155</v>
      </c>
      <c r="B6" s="18" t="s">
        <v>66</v>
      </c>
      <c r="C6" s="18" t="s">
        <v>13</v>
      </c>
      <c r="D6" s="19" t="s">
        <v>154</v>
      </c>
    </row>
    <row r="7" spans="1:4" ht="60">
      <c r="A7" s="18" t="s">
        <v>146</v>
      </c>
      <c r="B7" s="18" t="s">
        <v>153</v>
      </c>
      <c r="C7" s="18" t="s">
        <v>15</v>
      </c>
      <c r="D7" s="19" t="s">
        <v>152</v>
      </c>
    </row>
    <row r="8" spans="1:4" ht="45">
      <c r="A8" s="18" t="s">
        <v>146</v>
      </c>
      <c r="B8" s="18" t="s">
        <v>3</v>
      </c>
      <c r="C8" s="18" t="s">
        <v>37</v>
      </c>
      <c r="D8" s="19" t="s">
        <v>151</v>
      </c>
    </row>
    <row r="9" spans="1:4" ht="45">
      <c r="A9" s="18" t="s">
        <v>146</v>
      </c>
      <c r="B9" s="18" t="s">
        <v>4</v>
      </c>
      <c r="C9" s="18" t="s">
        <v>39</v>
      </c>
      <c r="D9" s="19" t="s">
        <v>150</v>
      </c>
    </row>
    <row r="10" spans="1:4" ht="45">
      <c r="A10" s="18" t="s">
        <v>146</v>
      </c>
      <c r="B10" s="18" t="s">
        <v>149</v>
      </c>
      <c r="C10" s="18" t="s">
        <v>36</v>
      </c>
      <c r="D10" s="19" t="s">
        <v>148</v>
      </c>
    </row>
    <row r="11" spans="1:4" ht="90">
      <c r="A11" s="18" t="s">
        <v>146</v>
      </c>
      <c r="B11" s="18" t="s">
        <v>6</v>
      </c>
      <c r="C11" s="18" t="s">
        <v>38</v>
      </c>
      <c r="D11" s="19" t="s">
        <v>147</v>
      </c>
    </row>
    <row r="12" spans="1:4">
      <c r="A12" s="18" t="s">
        <v>146</v>
      </c>
      <c r="B12" s="18" t="s">
        <v>145</v>
      </c>
      <c r="C12" s="18" t="s">
        <v>14</v>
      </c>
      <c r="D12" s="19" t="s">
        <v>144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tabSelected="1" topLeftCell="D1" workbookViewId="0">
      <selection activeCell="I2" sqref="I2"/>
    </sheetView>
  </sheetViews>
  <sheetFormatPr baseColWidth="10" defaultColWidth="11" defaultRowHeight="15" x14ac:dyDescent="0"/>
  <cols>
    <col min="1" max="1" width="8.6640625" customWidth="1"/>
    <col min="2" max="2" width="11.5" customWidth="1"/>
    <col min="3" max="3" width="7.1640625" customWidth="1"/>
    <col min="4" max="4" width="10.1640625" customWidth="1"/>
    <col min="5" max="5" width="7.33203125" customWidth="1"/>
    <col min="6" max="6" width="18.6640625" customWidth="1"/>
    <col min="7" max="7" width="16.5" customWidth="1"/>
    <col min="8" max="8" width="5.1640625" customWidth="1"/>
    <col min="9" max="9" width="59.5" style="16" customWidth="1"/>
    <col min="10" max="11" width="26.83203125" style="2" customWidth="1"/>
    <col min="12" max="12" width="45.6640625" style="2" customWidth="1"/>
    <col min="13" max="13" width="40" style="2" bestFit="1" customWidth="1"/>
    <col min="14" max="14" width="13.83203125" style="1" customWidth="1"/>
    <col min="15" max="15" width="11" style="6"/>
  </cols>
  <sheetData>
    <row r="1" spans="1:15" s="6" customFormat="1">
      <c r="A1" s="6" t="s">
        <v>64</v>
      </c>
      <c r="B1" s="6" t="s">
        <v>16</v>
      </c>
      <c r="C1" s="6" t="s">
        <v>19</v>
      </c>
      <c r="D1" s="6" t="s">
        <v>49</v>
      </c>
      <c r="E1" s="6" t="s">
        <v>59</v>
      </c>
      <c r="F1" s="6" t="s">
        <v>60</v>
      </c>
      <c r="G1" s="6" t="s">
        <v>61</v>
      </c>
      <c r="H1" s="6" t="s">
        <v>129</v>
      </c>
      <c r="I1" s="11" t="s">
        <v>1</v>
      </c>
      <c r="J1" s="12" t="s">
        <v>62</v>
      </c>
      <c r="K1" s="12" t="s">
        <v>165</v>
      </c>
      <c r="L1" s="12" t="s">
        <v>63</v>
      </c>
      <c r="M1" s="12" t="s">
        <v>46</v>
      </c>
      <c r="N1" s="13" t="s">
        <v>48</v>
      </c>
      <c r="O1" s="6" t="s">
        <v>130</v>
      </c>
    </row>
    <row r="2" spans="1:15">
      <c r="A2" t="s">
        <v>72</v>
      </c>
      <c r="B2" t="s">
        <v>53</v>
      </c>
      <c r="C2">
        <v>0</v>
      </c>
      <c r="D2" t="s">
        <v>50</v>
      </c>
      <c r="E2" t="s">
        <v>0</v>
      </c>
      <c r="F2" t="s">
        <v>0</v>
      </c>
      <c r="G2" t="s">
        <v>97</v>
      </c>
      <c r="H2">
        <v>0</v>
      </c>
      <c r="I2" s="22" t="s">
        <v>195</v>
      </c>
      <c r="J2" s="3" t="str">
        <f>G2</f>
        <v>sdr_home</v>
      </c>
      <c r="K2" s="3" t="e">
        <f>VLOOKUP(I2,Lisa!$C$1:$D$12,2,FALSE)</f>
        <v>#N/A</v>
      </c>
      <c r="L2" s="5" t="str">
        <f t="shared" ref="L2:L33" si="0">"{'"&amp;$B$1&amp;"': '"&amp;B2&amp;"',"&amp;CHAR(10)&amp;"'"&amp;$C$1&amp;"': '"&amp;C2&amp;"',"&amp;CHAR(10)&amp;"'"&amp;$D$1&amp;"': '"&amp;D2&amp;"',"&amp;CHAR(10)&amp;"'"&amp;$E$1&amp;"': '"&amp;E2&amp;"',"&amp;CHAR(10)&amp;"'"&amp;$F$1&amp;"': '"&amp;F2&amp;"',"&amp;CHAR(10)&amp;"'"&amp;$G$1&amp;"': '"&amp;G2&amp;"',"&amp;CHAR(10)&amp;"'"&amp;$H$1&amp;"': "&amp;H2&amp;","&amp;CHAR(10)&amp;"'"&amp;$I$1&amp;"': '"&amp;I2&amp;"',"&amp;CHAR(10)&amp;"'"&amp;$J$1&amp;"': '"&amp;J2&amp;"'"&amp;CHAR(10)&amp;"},"</f>
        <v>{'type': 'home',
'order': '0',
'level': 'h2',
'category': 'Home',
'section': 'Home',
'page': 'sdr_home',
'tableauView': 0,
'Link': 'INTSE2_home.html',
'description': 'sdr_home'
},</v>
      </c>
      <c r="M2" s="3" t="s">
        <v>47</v>
      </c>
      <c r="N2" s="1" t="str">
        <f t="shared" ref="N2:N30" si="1">"&lt;li&gt;&lt;a href='"&amp;I2&amp;"'&gt;"&amp;F2&amp;"&lt;/a&gt;&lt;/li&gt;"</f>
        <v>&lt;li&gt;&lt;a href='INTSE2_home.html'&gt;Home&lt;/a&gt;&lt;/li&gt;</v>
      </c>
      <c r="O2" s="6" t="str">
        <f>"&lt;li&gt;&lt;a href='#' id='"&amp;G2&amp;"'&gt;"&amp;F2&amp;"&lt;/a&gt;&lt;/li&gt;"</f>
        <v>&lt;li&gt;&lt;a href='#' id='sdr_home'&gt;Home&lt;/a&gt;&lt;/li&gt;</v>
      </c>
    </row>
    <row r="3" spans="1:15" ht="15" customHeight="1">
      <c r="A3" t="s">
        <v>131</v>
      </c>
      <c r="B3" t="s">
        <v>18</v>
      </c>
      <c r="C3">
        <v>1</v>
      </c>
      <c r="D3" t="s">
        <v>52</v>
      </c>
      <c r="E3" t="s">
        <v>8</v>
      </c>
      <c r="F3" t="s">
        <v>31</v>
      </c>
      <c r="G3" t="s">
        <v>98</v>
      </c>
      <c r="H3">
        <v>1</v>
      </c>
      <c r="I3" t="s">
        <v>166</v>
      </c>
      <c r="J3" s="3" t="str">
        <f t="shared" ref="J3:J33" si="2">G3</f>
        <v>sdr_summary_course</v>
      </c>
      <c r="K3" s="3" t="e">
        <f>VLOOKUP(I3,Lisa!$C$1:$D$12,2,FALSE)</f>
        <v>#N/A</v>
      </c>
      <c r="L3" s="5" t="str">
        <f t="shared" si="0"/>
        <v>{'type': 'report',
'order': '1',
'level': 'li',
'category': 'Overview',
'section': 'Overview of Course',
'page': 'sdr_summary_course',
'tableauView': 1,
'Link': 'https://10ay.online.tableau.com/#/site/unswmooc/views/Overview_0%2FOverview12',
'description': 'sdr_summary_course'
},</v>
      </c>
      <c r="M3" s="3" t="str">
        <f>G3&amp;".html"</f>
        <v>sdr_summary_course.html</v>
      </c>
      <c r="N3" s="1" t="str">
        <f t="shared" si="1"/>
        <v>&lt;li&gt;&lt;a href='https://10ay.online.tableau.com/#/site/unswmooc/views/Overview_0%2FOverview12'&gt;Overview of Course&lt;/a&gt;&lt;/li&gt;</v>
      </c>
      <c r="O3" s="6" t="str">
        <f t="shared" ref="O3:O40" si="3">"&lt;li&gt;&lt;a href='#' id='"&amp;G3&amp;"'&gt;"&amp;F3&amp;"&lt;/a&gt;&lt;/li&gt;"</f>
        <v>&lt;li&gt;&lt;a href='#' id='sdr_summary_course'&gt;Overview of Course&lt;/a&gt;&lt;/li&gt;</v>
      </c>
    </row>
    <row r="4" spans="1:15" ht="19" customHeight="1">
      <c r="A4" t="s">
        <v>131</v>
      </c>
      <c r="B4" t="s">
        <v>30</v>
      </c>
      <c r="C4">
        <v>1</v>
      </c>
      <c r="D4" t="s">
        <v>52</v>
      </c>
      <c r="E4" t="s">
        <v>8</v>
      </c>
      <c r="F4" t="s">
        <v>32</v>
      </c>
      <c r="G4" t="s">
        <v>99</v>
      </c>
      <c r="H4">
        <v>1</v>
      </c>
      <c r="I4" t="s">
        <v>167</v>
      </c>
      <c r="J4" s="3" t="str">
        <f t="shared" si="2"/>
        <v>sdr_summary_activity</v>
      </c>
      <c r="K4" s="3" t="e">
        <f>VLOOKUP(I4,Lisa!$C$1:$D$12,2,FALSE)</f>
        <v>#N/A</v>
      </c>
      <c r="L4" s="5" t="str">
        <f t="shared" si="0"/>
        <v>{'type': 'sub-pages',
'order': '1',
'level': 'li',
'category': 'Overview',
'section': 'Overview of Activity',
'page': 'sdr_summary_activity',
'tableauView': 1,
'Link': 'https://10ay.online.tableau.com/#/site/unswmooc/views/Overview_0%2FOverview22',
'description': 'sdr_summary_activity'
},</v>
      </c>
      <c r="M4" s="3" t="str">
        <f t="shared" ref="M4:M33" si="4">G4&amp;".html"</f>
        <v>sdr_summary_activity.html</v>
      </c>
      <c r="N4" s="1" t="str">
        <f t="shared" si="1"/>
        <v>&lt;li&gt;&lt;a href='https://10ay.online.tableau.com/#/site/unswmooc/views/Overview_0%2FOverview22'&gt;Overview of Activity&lt;/a&gt;&lt;/li&gt;</v>
      </c>
      <c r="O4" s="6" t="str">
        <f t="shared" si="3"/>
        <v>&lt;li&gt;&lt;a href='#' id='sdr_summary_activity'&gt;Overview of Activity&lt;/a&gt;&lt;/li&gt;</v>
      </c>
    </row>
    <row r="5" spans="1:15" ht="15" customHeight="1">
      <c r="A5" t="s">
        <v>131</v>
      </c>
      <c r="B5" t="s">
        <v>18</v>
      </c>
      <c r="C5">
        <v>2</v>
      </c>
      <c r="D5" t="s">
        <v>52</v>
      </c>
      <c r="E5" t="s">
        <v>80</v>
      </c>
      <c r="F5" t="s">
        <v>9</v>
      </c>
      <c r="G5" t="s">
        <v>100</v>
      </c>
      <c r="H5">
        <v>1</v>
      </c>
      <c r="I5" t="s">
        <v>168</v>
      </c>
      <c r="J5" s="3" t="str">
        <f t="shared" si="2"/>
        <v>sdr_participants</v>
      </c>
      <c r="K5" s="3" t="e">
        <f>VLOOKUP(I5,Lisa!$C$1:$D$12,2,FALSE)</f>
        <v>#N/A</v>
      </c>
      <c r="L5" s="5" t="str">
        <f t="shared" si="0"/>
        <v>{'type': 'report',
'order': '2',
'level': 'li',
'category': 'Participants',
'section': 'Who are the participants?',
'page': 'sdr_participants',
'tableauView': 1,
'Link': 'https://10ay.online.tableau.com/#/site/unswmooc/views/Whoaretheparticipants%2FWhoaretheparticipants12',
'description': 'sdr_participants'
},</v>
      </c>
      <c r="M5" s="3" t="str">
        <f t="shared" si="4"/>
        <v>sdr_participants.html</v>
      </c>
      <c r="N5" s="1" t="str">
        <f t="shared" si="1"/>
        <v>&lt;li&gt;&lt;a href='https://10ay.online.tableau.com/#/site/unswmooc/views/Whoaretheparticipants%2FWhoaretheparticipants12'&gt;Who are the participants?&lt;/a&gt;&lt;/li&gt;</v>
      </c>
      <c r="O5" s="6" t="str">
        <f t="shared" si="3"/>
        <v>&lt;li&gt;&lt;a href='#' id='sdr_participants'&gt;Who are the participants?&lt;/a&gt;&lt;/li&gt;</v>
      </c>
    </row>
    <row r="6" spans="1:15" ht="15" customHeight="1">
      <c r="A6" t="s">
        <v>131</v>
      </c>
      <c r="B6" t="s">
        <v>30</v>
      </c>
      <c r="C6">
        <v>2</v>
      </c>
      <c r="D6" t="s">
        <v>52</v>
      </c>
      <c r="E6" t="s">
        <v>80</v>
      </c>
      <c r="F6" t="s">
        <v>54</v>
      </c>
      <c r="G6" t="s">
        <v>101</v>
      </c>
      <c r="H6">
        <v>0</v>
      </c>
      <c r="I6" s="14"/>
      <c r="J6" s="3" t="str">
        <f t="shared" si="2"/>
        <v>sdr_engagement</v>
      </c>
      <c r="K6" s="3" t="e">
        <f>VLOOKUP(I6,Lisa!$C$1:$D$12,2,FALSE)</f>
        <v>#N/A</v>
      </c>
      <c r="L6" s="5" t="str">
        <f t="shared" si="0"/>
        <v>{'type': 'sub-pages',
'order': '2',
'level': 'li',
'category': 'Participants',
'section': 'Engagement',
'page': 'sdr_engagement',
'tableauView': 0,
'Link': '',
'description': 'sdr_engagement'
},</v>
      </c>
      <c r="M6" s="3"/>
      <c r="N6" s="1" t="str">
        <f t="shared" si="1"/>
        <v>&lt;li&gt;&lt;a href=''&gt;Engagement&lt;/a&gt;&lt;/li&gt;</v>
      </c>
      <c r="O6" s="6" t="str">
        <f t="shared" si="3"/>
        <v>&lt;li&gt;&lt;a href='#' id='sdr_engagement'&gt;Engagement&lt;/a&gt;&lt;/li&gt;</v>
      </c>
    </row>
    <row r="7" spans="1:15" ht="15" customHeight="1">
      <c r="A7" t="s">
        <v>131</v>
      </c>
      <c r="B7" t="s">
        <v>18</v>
      </c>
      <c r="C7">
        <v>3</v>
      </c>
      <c r="D7" t="s">
        <v>50</v>
      </c>
      <c r="E7" t="s">
        <v>5</v>
      </c>
      <c r="F7" t="s">
        <v>10</v>
      </c>
      <c r="G7" t="s">
        <v>102</v>
      </c>
      <c r="H7">
        <v>1</v>
      </c>
      <c r="I7" t="s">
        <v>169</v>
      </c>
      <c r="J7" s="3" t="str">
        <f t="shared" si="2"/>
        <v>sdr_participant_activity</v>
      </c>
      <c r="K7" s="3" t="e">
        <f>VLOOKUP(I7,Lisa!$C$1:$D$12,2,FALSE)</f>
        <v>#N/A</v>
      </c>
      <c r="L7" s="5" t="str">
        <f t="shared" si="0"/>
        <v>{'type': 'report',
'order': '3',
'level': 'h2',
'category': 'Activities',
'section': 'What did participants do?',
'page': 'sdr_participant_activity',
'tableauView': 1,
'Link': 'https://10ay.online.tableau.com/#/site/unswmooc/views/Whatdidtheparticipantsdo%2FWhatdidparticipants_Overview',
'description': 'sdr_participant_activity'
},</v>
      </c>
      <c r="M7" s="3" t="str">
        <f t="shared" si="4"/>
        <v>sdr_participant_activity.html</v>
      </c>
      <c r="N7" s="1" t="str">
        <f t="shared" si="1"/>
        <v>&lt;li&gt;&lt;a href='https://10ay.online.tableau.com/#/site/unswmooc/views/Whatdidtheparticipantsdo%2FWhatdidparticipants_Overview'&gt;What did participants do?&lt;/a&gt;&lt;/li&gt;</v>
      </c>
      <c r="O7" s="6" t="str">
        <f t="shared" si="3"/>
        <v>&lt;li&gt;&lt;a href='#' id='sdr_participant_activity'&gt;What did participants do?&lt;/a&gt;&lt;/li&gt;</v>
      </c>
    </row>
    <row r="8" spans="1:15" ht="15" customHeight="1">
      <c r="A8" t="s">
        <v>131</v>
      </c>
      <c r="B8" t="s">
        <v>17</v>
      </c>
      <c r="C8">
        <v>4</v>
      </c>
      <c r="D8" t="s">
        <v>51</v>
      </c>
      <c r="E8" t="s">
        <v>2</v>
      </c>
      <c r="F8" t="s">
        <v>55</v>
      </c>
      <c r="G8" t="s">
        <v>103</v>
      </c>
      <c r="H8">
        <v>1</v>
      </c>
      <c r="I8" t="s">
        <v>170</v>
      </c>
      <c r="J8" s="3" t="str">
        <f t="shared" si="2"/>
        <v>sdr_overview_video</v>
      </c>
      <c r="K8" s="3" t="e">
        <f>VLOOKUP(I8,Lisa!$C$1:$D$12,2,FALSE)</f>
        <v>#N/A</v>
      </c>
      <c r="L8" s="5" t="str">
        <f t="shared" si="0"/>
        <v>{'type': 'pie',
'order': '4',
'level': 'h3',
'category': 'Videos ',
'section': 'Video use',
'page': 'sdr_overview_video',
'tableauView': 1,
'Link': 'https://10ay.online.tableau.com/#/site/unswmooc/views/Videos%2FOverview',
'description': 'sdr_overview_video'
},</v>
      </c>
      <c r="M8" s="3" t="str">
        <f t="shared" si="4"/>
        <v>sdr_overview_video.html</v>
      </c>
      <c r="N8" s="1" t="str">
        <f t="shared" si="1"/>
        <v>&lt;li&gt;&lt;a href='https://10ay.online.tableau.com/#/site/unswmooc/views/Videos%2FOverview'&gt;Video use&lt;/a&gt;&lt;/li&gt;</v>
      </c>
      <c r="O8" s="6" t="str">
        <f t="shared" si="3"/>
        <v>&lt;li&gt;&lt;a href='#' id='sdr_overview_video'&gt;Video use&lt;/a&gt;&lt;/li&gt;</v>
      </c>
    </row>
    <row r="9" spans="1:15" ht="15" customHeight="1">
      <c r="A9" t="s">
        <v>131</v>
      </c>
      <c r="B9" t="s">
        <v>30</v>
      </c>
      <c r="C9">
        <v>4</v>
      </c>
      <c r="D9" t="s">
        <v>52</v>
      </c>
      <c r="E9" t="s">
        <v>2</v>
      </c>
      <c r="F9" t="s">
        <v>20</v>
      </c>
      <c r="G9" t="s">
        <v>104</v>
      </c>
      <c r="H9">
        <v>1</v>
      </c>
      <c r="I9" t="s">
        <v>171</v>
      </c>
      <c r="J9" s="3" t="str">
        <f t="shared" si="2"/>
        <v>sdr_video_heatmap</v>
      </c>
      <c r="K9" s="3" t="e">
        <f>VLOOKUP(I9,Lisa!$C$1:$D$12,2,FALSE)</f>
        <v>#N/A</v>
      </c>
      <c r="L9" s="5" t="str">
        <f t="shared" si="0"/>
        <v>{'type': 'sub-pages',
'order': '4',
'level': 'li',
'category': 'Videos ',
'section': 'Video heatmap',
'page': 'sdr_video_heatmap',
'tableauView': 1,
'Link': 'https://10ay.online.tableau.com/#/site/unswmooc/views/Videos%2FHeatmap',
'description': 'sdr_video_heatmap'
},</v>
      </c>
      <c r="M9" s="3" t="str">
        <f t="shared" si="4"/>
        <v>sdr_video_heatmap.html</v>
      </c>
      <c r="N9" s="1" t="str">
        <f t="shared" si="1"/>
        <v>&lt;li&gt;&lt;a href='https://10ay.online.tableau.com/#/site/unswmooc/views/Videos%2FHeatmap'&gt;Video heatmap&lt;/a&gt;&lt;/li&gt;</v>
      </c>
      <c r="O9" s="6" t="str">
        <f t="shared" si="3"/>
        <v>&lt;li&gt;&lt;a href='#' id='sdr_video_heatmap'&gt;Video heatmap&lt;/a&gt;&lt;/li&gt;</v>
      </c>
    </row>
    <row r="10" spans="1:15" ht="15" customHeight="1">
      <c r="A10" t="s">
        <v>131</v>
      </c>
      <c r="B10" t="s">
        <v>30</v>
      </c>
      <c r="C10">
        <v>4</v>
      </c>
      <c r="D10" t="s">
        <v>52</v>
      </c>
      <c r="E10" t="s">
        <v>2</v>
      </c>
      <c r="F10" t="s">
        <v>21</v>
      </c>
      <c r="G10" t="s">
        <v>105</v>
      </c>
      <c r="H10">
        <v>1</v>
      </c>
      <c r="I10" t="s">
        <v>172</v>
      </c>
      <c r="J10" s="3" t="str">
        <f t="shared" si="2"/>
        <v>sdr_video_hm_detail</v>
      </c>
      <c r="K10" s="3" t="e">
        <f>VLOOKUP(I10,Lisa!$C$1:$D$12,2,FALSE)</f>
        <v>#N/A</v>
      </c>
      <c r="L10" s="5" t="str">
        <f t="shared" si="0"/>
        <v>{'type': 'sub-pages',
'order': '4',
'level': 'li',
'category': 'Videos ',
'section': 'Video heatmap detailed',
'page': 'sdr_video_hm_detail',
'tableauView': 1,
'Link': 'https://10ay.online.tableau.com/#/site/unswmooc/views/Videos%2FHeatmap_Detailed',
'description': 'sdr_video_hm_detail'
},</v>
      </c>
      <c r="M10" s="3" t="str">
        <f t="shared" si="4"/>
        <v>sdr_video_hm_detail.html</v>
      </c>
      <c r="N10" s="1" t="str">
        <f t="shared" si="1"/>
        <v>&lt;li&gt;&lt;a href='https://10ay.online.tableau.com/#/site/unswmooc/views/Videos%2FHeatmap_Detailed'&gt;Video heatmap detailed&lt;/a&gt;&lt;/li&gt;</v>
      </c>
      <c r="O10" s="6" t="str">
        <f t="shared" si="3"/>
        <v>&lt;li&gt;&lt;a href='#' id='sdr_video_hm_detail'&gt;Video heatmap detailed&lt;/a&gt;&lt;/li&gt;</v>
      </c>
    </row>
    <row r="11" spans="1:15" ht="15" customHeight="1">
      <c r="A11" t="s">
        <v>131</v>
      </c>
      <c r="B11" t="s">
        <v>30</v>
      </c>
      <c r="C11">
        <v>4</v>
      </c>
      <c r="D11" t="s">
        <v>52</v>
      </c>
      <c r="E11" t="s">
        <v>2</v>
      </c>
      <c r="F11" t="s">
        <v>22</v>
      </c>
      <c r="G11" t="s">
        <v>106</v>
      </c>
      <c r="H11">
        <v>1</v>
      </c>
      <c r="I11" t="s">
        <v>173</v>
      </c>
      <c r="J11" s="3" t="str">
        <f t="shared" si="2"/>
        <v>sdr_video_extension</v>
      </c>
      <c r="K11" s="3" t="e">
        <f>VLOOKUP(I11,Lisa!$C$1:$D$12,2,FALSE)</f>
        <v>#N/A</v>
      </c>
      <c r="L11" s="5" t="str">
        <f t="shared" si="0"/>
        <v>{'type': 'sub-pages',
'order': '4',
'level': 'li',
'category': 'Videos ',
'section': 'Videos and Extension Exercises',
'page': 'sdr_video_extension',
'tableauView': 1,
'Link': 'https://10ay.online.tableau.com/#/site/unswmooc/views/Videos%2FVideos-exerciseandextensionexercise',
'description': 'sdr_video_extension'
},</v>
      </c>
      <c r="M11" s="3" t="str">
        <f t="shared" si="4"/>
        <v>sdr_video_extension.html</v>
      </c>
      <c r="N11" s="1" t="str">
        <f t="shared" si="1"/>
        <v>&lt;li&gt;&lt;a href='https://10ay.online.tableau.com/#/site/unswmooc/views/Videos%2FVideos-exerciseandextensionexercise'&gt;Videos and Extension Exercises&lt;/a&gt;&lt;/li&gt;</v>
      </c>
      <c r="O11" s="6" t="str">
        <f t="shared" si="3"/>
        <v>&lt;li&gt;&lt;a href='#' id='sdr_video_extension'&gt;Videos and Extension Exercises&lt;/a&gt;&lt;/li&gt;</v>
      </c>
    </row>
    <row r="12" spans="1:15" ht="15" customHeight="1">
      <c r="A12" t="s">
        <v>131</v>
      </c>
      <c r="B12" t="s">
        <v>30</v>
      </c>
      <c r="C12">
        <v>4</v>
      </c>
      <c r="D12" t="s">
        <v>52</v>
      </c>
      <c r="E12" t="s">
        <v>2</v>
      </c>
      <c r="F12" t="s">
        <v>23</v>
      </c>
      <c r="G12" t="s">
        <v>107</v>
      </c>
      <c r="H12">
        <v>1</v>
      </c>
      <c r="I12" t="s">
        <v>174</v>
      </c>
      <c r="J12" s="3" t="str">
        <f t="shared" si="2"/>
        <v>sdr_video_lectures</v>
      </c>
      <c r="K12" s="3" t="e">
        <f>VLOOKUP(I12,Lisa!$C$1:$D$12,2,FALSE)</f>
        <v>#N/A</v>
      </c>
      <c r="L12" s="5" t="str">
        <f t="shared" si="0"/>
        <v>{'type': 'sub-pages',
'order': '4',
'level': 'li',
'category': 'Videos ',
'section': 'Overview Lecture videos',
'page': 'sdr_video_lectures',
'tableauView': 1,
'Link': 'https://10ay.online.tableau.com/#/site/unswmooc/views/Videos%2FWhatdidparticipantsdo_LectureVideos',
'description': 'sdr_video_lectures'
},</v>
      </c>
      <c r="M12" s="3" t="str">
        <f t="shared" si="4"/>
        <v>sdr_video_lectures.html</v>
      </c>
      <c r="N12" s="1" t="str">
        <f t="shared" si="1"/>
        <v>&lt;li&gt;&lt;a href='https://10ay.online.tableau.com/#/site/unswmooc/views/Videos%2FWhatdidparticipantsdo_LectureVideos'&gt;Overview Lecture videos&lt;/a&gt;&lt;/li&gt;</v>
      </c>
      <c r="O12" s="6" t="str">
        <f t="shared" si="3"/>
        <v>&lt;li&gt;&lt;a href='#' id='sdr_video_lectures'&gt;Overview Lecture videos&lt;/a&gt;&lt;/li&gt;</v>
      </c>
    </row>
    <row r="13" spans="1:15" ht="15" customHeight="1">
      <c r="A13" t="s">
        <v>131</v>
      </c>
      <c r="B13" t="s">
        <v>17</v>
      </c>
      <c r="C13">
        <v>5</v>
      </c>
      <c r="D13" t="s">
        <v>51</v>
      </c>
      <c r="E13" t="s">
        <v>3</v>
      </c>
      <c r="F13" t="s">
        <v>34</v>
      </c>
      <c r="G13" t="s">
        <v>108</v>
      </c>
      <c r="H13">
        <v>1</v>
      </c>
      <c r="I13" t="s">
        <v>175</v>
      </c>
      <c r="J13" s="3" t="str">
        <f t="shared" si="2"/>
        <v>sdr_overview_content</v>
      </c>
      <c r="K13" s="3" t="e">
        <f>VLOOKUP(I13,Lisa!$C$1:$D$12,2,FALSE)</f>
        <v>#N/A</v>
      </c>
      <c r="L13" s="5" t="str">
        <f t="shared" si="0"/>
        <v>{'type': 'pie',
'order': '5',
'level': 'h3',
'category': 'Content',
'section': 'Content use',
'page': 'sdr_overview_content',
'tableauView': 1,
'Link': 'https://10ay.online.tableau.com/#/site/unswmooc/views/Content_0%2FOverview',
'description': 'sdr_overview_content'
},</v>
      </c>
      <c r="M13" s="3" t="str">
        <f t="shared" si="4"/>
        <v>sdr_overview_content.html</v>
      </c>
      <c r="N13" s="1" t="str">
        <f t="shared" si="1"/>
        <v>&lt;li&gt;&lt;a href='https://10ay.online.tableau.com/#/site/unswmooc/views/Content_0%2FOverview'&gt;Content use&lt;/a&gt;&lt;/li&gt;</v>
      </c>
      <c r="O13" s="6" t="str">
        <f t="shared" si="3"/>
        <v>&lt;li&gt;&lt;a href='#' id='sdr_overview_content'&gt;Content use&lt;/a&gt;&lt;/li&gt;</v>
      </c>
    </row>
    <row r="14" spans="1:15" ht="15" customHeight="1">
      <c r="A14" t="s">
        <v>131</v>
      </c>
      <c r="B14" t="s">
        <v>30</v>
      </c>
      <c r="C14">
        <v>5</v>
      </c>
      <c r="D14" t="s">
        <v>52</v>
      </c>
      <c r="E14" t="s">
        <v>3</v>
      </c>
      <c r="F14" t="s">
        <v>24</v>
      </c>
      <c r="G14" t="s">
        <v>109</v>
      </c>
      <c r="H14">
        <v>1</v>
      </c>
      <c r="I14" t="s">
        <v>176</v>
      </c>
      <c r="J14" s="3" t="str">
        <f t="shared" si="2"/>
        <v>sdr_content_sequence</v>
      </c>
      <c r="K14" s="3" t="e">
        <f>VLOOKUP(I14,Lisa!$C$1:$D$12,2,FALSE)</f>
        <v>#N/A</v>
      </c>
      <c r="L14" s="5" t="str">
        <f t="shared" si="0"/>
        <v>{'type': 'sub-pages',
'order': '5',
'level': 'li',
'category': 'Content',
'section': 'Sequence Analysis',
'page': 'sdr_content_sequence',
'tableauView': 1,
'Link': 'https://10ay.online.tableau.com/#/site/unswmooc/views/Content_0%2FSequence',
'description': 'sdr_content_sequence'
},</v>
      </c>
      <c r="M14" s="3" t="str">
        <f t="shared" si="4"/>
        <v>sdr_content_sequence.html</v>
      </c>
      <c r="N14" s="1" t="str">
        <f t="shared" si="1"/>
        <v>&lt;li&gt;&lt;a href='https://10ay.online.tableau.com/#/site/unswmooc/views/Content_0%2FSequence'&gt;Sequence Analysis&lt;/a&gt;&lt;/li&gt;</v>
      </c>
      <c r="O14" s="6" t="str">
        <f t="shared" si="3"/>
        <v>&lt;li&gt;&lt;a href='#' id='sdr_content_sequence'&gt;Sequence Analysis&lt;/a&gt;&lt;/li&gt;</v>
      </c>
    </row>
    <row r="15" spans="1:15" ht="15" customHeight="1">
      <c r="A15" t="s">
        <v>131</v>
      </c>
      <c r="B15" t="s">
        <v>17</v>
      </c>
      <c r="C15">
        <v>6</v>
      </c>
      <c r="D15" t="s">
        <v>51</v>
      </c>
      <c r="E15" t="s">
        <v>4</v>
      </c>
      <c r="F15" t="s">
        <v>35</v>
      </c>
      <c r="G15" t="s">
        <v>110</v>
      </c>
      <c r="H15">
        <v>1</v>
      </c>
      <c r="I15" t="s">
        <v>177</v>
      </c>
      <c r="J15" s="3" t="str">
        <f t="shared" si="2"/>
        <v>sdr_overview_forum</v>
      </c>
      <c r="K15" s="3" t="e">
        <f>VLOOKUP(I15,Lisa!$C$1:$D$12,2,FALSE)</f>
        <v>#N/A</v>
      </c>
      <c r="L15" s="5" t="str">
        <f t="shared" si="0"/>
        <v>{'type': 'pie',
'order': '6',
'level': 'h3',
'category': 'Forum',
'section': 'Forum use',
'page': 'sdr_overview_forum',
'tableauView': 1,
'Link': 'https://10ay.online.tableau.com/#/site/unswmooc/views/Forum_0%2FForum-Activityplot',
'description': 'sdr_overview_forum'
},</v>
      </c>
      <c r="M15" s="3" t="str">
        <f t="shared" si="4"/>
        <v>sdr_overview_forum.html</v>
      </c>
      <c r="N15" s="1" t="str">
        <f t="shared" si="1"/>
        <v>&lt;li&gt;&lt;a href='https://10ay.online.tableau.com/#/site/unswmooc/views/Forum_0%2FForum-Activityplot'&gt;Forum use&lt;/a&gt;&lt;/li&gt;</v>
      </c>
      <c r="O15" s="6" t="str">
        <f t="shared" si="3"/>
        <v>&lt;li&gt;&lt;a href='#' id='sdr_overview_forum'&gt;Forum use&lt;/a&gt;&lt;/li&gt;</v>
      </c>
    </row>
    <row r="16" spans="1:15" ht="15" customHeight="1">
      <c r="A16" t="s">
        <v>131</v>
      </c>
      <c r="B16" t="s">
        <v>30</v>
      </c>
      <c r="C16">
        <v>6</v>
      </c>
      <c r="D16" t="s">
        <v>52</v>
      </c>
      <c r="E16" t="s">
        <v>4</v>
      </c>
      <c r="F16" t="s">
        <v>25</v>
      </c>
      <c r="G16" t="s">
        <v>111</v>
      </c>
      <c r="H16">
        <v>1</v>
      </c>
      <c r="I16" t="s">
        <v>178</v>
      </c>
      <c r="J16" s="3" t="str">
        <f t="shared" si="2"/>
        <v>sdr_forum_heatmap</v>
      </c>
      <c r="K16" s="3" t="e">
        <f>VLOOKUP(I16,Lisa!$C$1:$D$12,2,FALSE)</f>
        <v>#N/A</v>
      </c>
      <c r="L16" s="5" t="str">
        <f t="shared" si="0"/>
        <v>{'type': 'sub-pages',
'order': '6',
'level': 'li',
'category': 'Forum',
'section': 'Discussion Heatmap',
'page': 'sdr_forum_heatmap',
'tableauView': 1,
'Link': 'https://10ay.online.tableau.com/#/site/unswmooc/views/Forum_0%2FForum-Heatmap',
'description': 'sdr_forum_heatmap'
},</v>
      </c>
      <c r="M16" s="3" t="str">
        <f t="shared" si="4"/>
        <v>sdr_forum_heatmap.html</v>
      </c>
      <c r="N16" s="1" t="str">
        <f t="shared" si="1"/>
        <v>&lt;li&gt;&lt;a href='https://10ay.online.tableau.com/#/site/unswmooc/views/Forum_0%2FForum-Heatmap'&gt;Discussion Heatmap&lt;/a&gt;&lt;/li&gt;</v>
      </c>
      <c r="O16" s="6" t="str">
        <f t="shared" si="3"/>
        <v>&lt;li&gt;&lt;a href='#' id='sdr_forum_heatmap'&gt;Discussion Heatmap&lt;/a&gt;&lt;/li&gt;</v>
      </c>
    </row>
    <row r="17" spans="1:15" ht="15" customHeight="1">
      <c r="A17" t="s">
        <v>131</v>
      </c>
      <c r="B17" t="s">
        <v>17</v>
      </c>
      <c r="C17">
        <v>7</v>
      </c>
      <c r="D17" t="s">
        <v>51</v>
      </c>
      <c r="E17" t="s">
        <v>5</v>
      </c>
      <c r="F17" t="s">
        <v>5</v>
      </c>
      <c r="G17" t="s">
        <v>112</v>
      </c>
      <c r="H17">
        <v>1</v>
      </c>
      <c r="I17" t="s">
        <v>179</v>
      </c>
      <c r="J17" s="3" t="str">
        <f t="shared" si="2"/>
        <v>sdr_overview_activity</v>
      </c>
      <c r="K17" s="3" t="e">
        <f>VLOOKUP(I17,Lisa!$C$1:$D$12,2,FALSE)</f>
        <v>#N/A</v>
      </c>
      <c r="L17" s="5" t="str">
        <f t="shared" si="0"/>
        <v>{'type': 'pie',
'order': '7',
'level': 'h3',
'category': 'Activities',
'section': 'Activities',
'page': 'sdr_overview_activity',
'tableauView': 1,
'Link': 'https://10ay.online.tableau.com/#/site/unswmooc/views/Activity%2FOverview',
'description': 'sdr_overview_activity'
},</v>
      </c>
      <c r="M17" s="3" t="str">
        <f t="shared" si="4"/>
        <v>sdr_overview_activity.html</v>
      </c>
      <c r="N17" s="1" t="str">
        <f t="shared" si="1"/>
        <v>&lt;li&gt;&lt;a href='https://10ay.online.tableau.com/#/site/unswmooc/views/Activity%2FOverview'&gt;Activities&lt;/a&gt;&lt;/li&gt;</v>
      </c>
      <c r="O17" s="6" t="str">
        <f t="shared" si="3"/>
        <v>&lt;li&gt;&lt;a href='#' id='sdr_overview_activity'&gt;Activities&lt;/a&gt;&lt;/li&gt;</v>
      </c>
    </row>
    <row r="18" spans="1:15" ht="15" customHeight="1">
      <c r="A18" t="s">
        <v>131</v>
      </c>
      <c r="B18" t="s">
        <v>18</v>
      </c>
      <c r="C18">
        <v>8</v>
      </c>
      <c r="D18" t="s">
        <v>50</v>
      </c>
      <c r="E18" t="s">
        <v>11</v>
      </c>
      <c r="F18" t="s">
        <v>26</v>
      </c>
      <c r="G18" t="s">
        <v>113</v>
      </c>
      <c r="H18">
        <v>1</v>
      </c>
      <c r="I18" t="s">
        <v>180</v>
      </c>
      <c r="J18" s="3" t="str">
        <f t="shared" si="2"/>
        <v>sdr_grades</v>
      </c>
      <c r="K18" s="3" t="e">
        <f>VLOOKUP(I18,Lisa!$C$1:$D$12,2,FALSE)</f>
        <v>#N/A</v>
      </c>
      <c r="L18" s="5" t="str">
        <f t="shared" si="0"/>
        <v>{'type': 'report',
'order': '8',
'level': 'h2',
'category': 'Assessment',
'section': 'Grades',
'page': 'sdr_grades',
'tableauView': 1,
'Link': 'https://10ay.online.tableau.com/#/site/unswmooc/views/Assessment_0%2FAssessment_Grades',
'description': 'sdr_grades'
},</v>
      </c>
      <c r="M18" s="3" t="str">
        <f t="shared" si="4"/>
        <v>sdr_grades.html</v>
      </c>
      <c r="N18" s="1" t="str">
        <f t="shared" si="1"/>
        <v>&lt;li&gt;&lt;a href='https://10ay.online.tableau.com/#/site/unswmooc/views/Assessment_0%2FAssessment_Grades'&gt;Grades&lt;/a&gt;&lt;/li&gt;</v>
      </c>
      <c r="O18" s="6" t="str">
        <f t="shared" si="3"/>
        <v>&lt;li&gt;&lt;a href='#' id='sdr_grades'&gt;Grades&lt;/a&gt;&lt;/li&gt;</v>
      </c>
    </row>
    <row r="19" spans="1:15" ht="15" customHeight="1">
      <c r="A19" t="s">
        <v>131</v>
      </c>
      <c r="B19" t="s">
        <v>30</v>
      </c>
      <c r="C19">
        <v>8</v>
      </c>
      <c r="D19" t="s">
        <v>52</v>
      </c>
      <c r="E19" t="s">
        <v>11</v>
      </c>
      <c r="F19" t="s">
        <v>40</v>
      </c>
      <c r="G19" t="s">
        <v>114</v>
      </c>
      <c r="H19">
        <v>1</v>
      </c>
      <c r="I19" t="s">
        <v>181</v>
      </c>
      <c r="J19" s="3" t="str">
        <f t="shared" si="2"/>
        <v>sdr_overview_assessment</v>
      </c>
      <c r="K19" s="3" t="e">
        <f>VLOOKUP(I19,Lisa!$C$1:$D$12,2,FALSE)</f>
        <v>#N/A</v>
      </c>
      <c r="L19" s="5" t="str">
        <f t="shared" si="0"/>
        <v>{'type': 'sub-pages',
'order': '8',
'level': 'li',
'category': 'Assessment',
'section': 'Overview of Assessment',
'page': 'sdr_overview_assessment',
'tableauView': 1,
'Link': 'https://10ay.online.tableau.com/#/site/unswmooc/views/Assessment_0%2FAessessment_Overview',
'description': 'sdr_overview_assessment'
},</v>
      </c>
      <c r="M19" s="3" t="str">
        <f t="shared" si="4"/>
        <v>sdr_overview_assessment.html</v>
      </c>
      <c r="N19" s="1" t="str">
        <f t="shared" si="1"/>
        <v>&lt;li&gt;&lt;a href='https://10ay.online.tableau.com/#/site/unswmooc/views/Assessment_0%2FAessessment_Overview'&gt;Overview of Assessment&lt;/a&gt;&lt;/li&gt;</v>
      </c>
      <c r="O19" s="6" t="str">
        <f t="shared" si="3"/>
        <v>&lt;li&gt;&lt;a href='#' id='sdr_overview_assessment'&gt;Overview of Assessment&lt;/a&gt;&lt;/li&gt;</v>
      </c>
    </row>
    <row r="20" spans="1:15" ht="15" customHeight="1">
      <c r="A20" t="s">
        <v>131</v>
      </c>
      <c r="B20" t="s">
        <v>30</v>
      </c>
      <c r="C20">
        <v>8</v>
      </c>
      <c r="D20" t="s">
        <v>52</v>
      </c>
      <c r="E20" t="s">
        <v>11</v>
      </c>
      <c r="F20" t="s">
        <v>27</v>
      </c>
      <c r="G20" t="s">
        <v>115</v>
      </c>
      <c r="H20">
        <v>1</v>
      </c>
      <c r="I20" t="s">
        <v>182</v>
      </c>
      <c r="J20" s="3" t="str">
        <f t="shared" si="2"/>
        <v>sdr_assm_quizzes</v>
      </c>
      <c r="K20" s="3" t="e">
        <f>VLOOKUP(I20,Lisa!$C$1:$D$12,2,FALSE)</f>
        <v>#N/A</v>
      </c>
      <c r="L20" s="5" t="str">
        <f>"{'"&amp;$B$1&amp;"': '"&amp;B20&amp;"',"&amp;CHAR(10)&amp;"'"&amp;$C$1&amp;"': '"&amp;C20&amp;"',"&amp;CHAR(10)&amp;"'"&amp;$D$1&amp;"': '"&amp;D20&amp;"',"&amp;CHAR(10)&amp;"'"&amp;$E$1&amp;"': '"&amp;E20&amp;"',"&amp;CHAR(10)&amp;"'"&amp;$F$1&amp;"': '"&amp;F20&amp;"',"&amp;CHAR(10)&amp;"'"&amp;$G$1&amp;"': '"&amp;G20&amp;"',"&amp;CHAR(10)&amp;"'"&amp;$H$1&amp;"': "&amp;H20&amp;","&amp;CHAR(10)&amp;"'"&amp;$I$1&amp;"': '"&amp;I20&amp;"',"&amp;CHAR(10)&amp;"'"&amp;$J$1&amp;"': '"&amp;J20&amp;"'"&amp;CHAR(10)&amp;"},"</f>
        <v>{'type': 'sub-pages',
'order': '8',
'level': 'li',
'category': 'Assessment',
'section': 'Quizzes',
'page': 'sdr_assm_quizzes',
'tableauView': 1,
'Link': 'https://10ay.online.tableau.com/#/site/unswmooc/views/Assessment_0%2FAssessment_Quiz',
'description': 'sdr_assm_quizzes'
},</v>
      </c>
      <c r="M20" s="3" t="str">
        <f t="shared" si="4"/>
        <v>sdr_assm_quizzes.html</v>
      </c>
      <c r="N20" s="1" t="str">
        <f t="shared" si="1"/>
        <v>&lt;li&gt;&lt;a href='https://10ay.online.tableau.com/#/site/unswmooc/views/Assessment_0%2FAssessment_Quiz'&gt;Quizzes&lt;/a&gt;&lt;/li&gt;</v>
      </c>
      <c r="O20" s="6" t="str">
        <f t="shared" si="3"/>
        <v>&lt;li&gt;&lt;a href='#' id='sdr_assm_quizzes'&gt;Quizzes&lt;/a&gt;&lt;/li&gt;</v>
      </c>
    </row>
    <row r="21" spans="1:15" ht="15" customHeight="1">
      <c r="A21" t="s">
        <v>131</v>
      </c>
      <c r="B21" t="s">
        <v>30</v>
      </c>
      <c r="C21">
        <v>8</v>
      </c>
      <c r="D21" t="s">
        <v>52</v>
      </c>
      <c r="E21" t="s">
        <v>11</v>
      </c>
      <c r="F21" t="s">
        <v>28</v>
      </c>
      <c r="G21" t="s">
        <v>116</v>
      </c>
      <c r="H21">
        <v>1</v>
      </c>
      <c r="I21" t="s">
        <v>183</v>
      </c>
      <c r="J21" s="3" t="str">
        <f t="shared" si="2"/>
        <v>sdr_assm_exams</v>
      </c>
      <c r="K21" s="3" t="e">
        <f>VLOOKUP(I21,Lisa!$C$1:$D$12,2,FALSE)</f>
        <v>#N/A</v>
      </c>
      <c r="L21" s="5" t="str">
        <f t="shared" si="0"/>
        <v>{'type': 'sub-pages',
'order': '8',
'level': 'li',
'category': 'Assessment',
'section': 'Exams',
'page': 'sdr_assm_exams',
'tableauView': 1,
'Link': 'https://10ay.online.tableau.com/#/site/unswmooc/views/Assessment_0%2FAssessment_Exam',
'description': 'sdr_assm_exams'
},</v>
      </c>
      <c r="M21" s="3" t="str">
        <f t="shared" si="4"/>
        <v>sdr_assm_exams.html</v>
      </c>
      <c r="N21" s="1" t="str">
        <f t="shared" si="1"/>
        <v>&lt;li&gt;&lt;a href='https://10ay.online.tableau.com/#/site/unswmooc/views/Assessment_0%2FAssessment_Exam'&gt;Exams&lt;/a&gt;&lt;/li&gt;</v>
      </c>
      <c r="O21" s="6" t="str">
        <f t="shared" si="3"/>
        <v>&lt;li&gt;&lt;a href='#' id='sdr_assm_exams'&gt;Exams&lt;/a&gt;&lt;/li&gt;</v>
      </c>
    </row>
    <row r="22" spans="1:15" ht="15" customHeight="1">
      <c r="A22" t="s">
        <v>131</v>
      </c>
      <c r="B22" t="s">
        <v>30</v>
      </c>
      <c r="C22">
        <v>8</v>
      </c>
      <c r="D22" t="s">
        <v>52</v>
      </c>
      <c r="E22" t="s">
        <v>11</v>
      </c>
      <c r="F22" t="s">
        <v>29</v>
      </c>
      <c r="G22" t="s">
        <v>117</v>
      </c>
      <c r="H22">
        <v>1</v>
      </c>
      <c r="I22" t="s">
        <v>184</v>
      </c>
      <c r="J22" s="3" t="str">
        <f t="shared" si="2"/>
        <v>sdr_assm_peer</v>
      </c>
      <c r="K22" s="3" t="e">
        <f>VLOOKUP(I22,Lisa!$C$1:$D$12,2,FALSE)</f>
        <v>#N/A</v>
      </c>
      <c r="L22" s="5" t="str">
        <f t="shared" si="0"/>
        <v>{'type': 'sub-pages',
'order': '8',
'level': 'li',
'category': 'Assessment',
'section': 'Peer Assessment',
'page': 'sdr_assm_peer',
'tableauView': 1,
'Link': 'https://10ay.online.tableau.com/#/site/unswmooc/views/Assessment_0%2FPeerassessment-Rubric',
'description': 'sdr_assm_peer'
},</v>
      </c>
      <c r="M22" s="3" t="str">
        <f t="shared" si="4"/>
        <v>sdr_assm_peer.html</v>
      </c>
      <c r="N22" s="1" t="str">
        <f t="shared" si="1"/>
        <v>&lt;li&gt;&lt;a href='https://10ay.online.tableau.com/#/site/unswmooc/views/Assessment_0%2FPeerassessment-Rubric'&gt;Peer Assessment&lt;/a&gt;&lt;/li&gt;</v>
      </c>
      <c r="O22" s="6" t="str">
        <f t="shared" si="3"/>
        <v>&lt;li&gt;&lt;a href='#' id='sdr_assm_peer'&gt;Peer Assessment&lt;/a&gt;&lt;/li&gt;</v>
      </c>
    </row>
    <row r="23" spans="1:15" ht="15" customHeight="1">
      <c r="A23" t="s">
        <v>131</v>
      </c>
      <c r="B23" t="s">
        <v>17</v>
      </c>
      <c r="C23">
        <v>9</v>
      </c>
      <c r="D23" t="s">
        <v>51</v>
      </c>
      <c r="E23" t="s">
        <v>6</v>
      </c>
      <c r="F23" t="s">
        <v>6</v>
      </c>
      <c r="G23" t="s">
        <v>118</v>
      </c>
      <c r="H23">
        <v>0</v>
      </c>
      <c r="I23"/>
      <c r="J23" s="3" t="str">
        <f t="shared" si="2"/>
        <v>sdr_overview_eval</v>
      </c>
      <c r="K23" s="3" t="e">
        <f>VLOOKUP(I23,Lisa!$C$1:$D$12,2,FALSE)</f>
        <v>#N/A</v>
      </c>
      <c r="L23" s="5" t="str">
        <f t="shared" si="0"/>
        <v>{'type': 'pie',
'order': '9',
'level': 'h3',
'category': 'Evaluation ',
'section': 'Evaluation ',
'page': 'sdr_overview_eval',
'tableauView': 0,
'Link': '',
'description': 'sdr_overview_eval'
},</v>
      </c>
      <c r="M23" s="3" t="str">
        <f t="shared" si="4"/>
        <v>sdr_overview_eval.html</v>
      </c>
      <c r="N23" s="1" t="str">
        <f t="shared" si="1"/>
        <v>&lt;li&gt;&lt;a href=''&gt;Evaluation &lt;/a&gt;&lt;/li&gt;</v>
      </c>
      <c r="O23" s="6" t="str">
        <f t="shared" si="3"/>
        <v>&lt;li&gt;&lt;a href='#' id='sdr_overview_eval'&gt;Evaluation &lt;/a&gt;&lt;/li&gt;</v>
      </c>
    </row>
    <row r="24" spans="1:15" ht="15" customHeight="1">
      <c r="A24" t="s">
        <v>131</v>
      </c>
      <c r="B24" t="s">
        <v>30</v>
      </c>
      <c r="C24">
        <v>9</v>
      </c>
      <c r="D24" t="s">
        <v>52</v>
      </c>
      <c r="E24" t="s">
        <v>6</v>
      </c>
      <c r="F24" t="s">
        <v>42</v>
      </c>
      <c r="G24" t="s">
        <v>119</v>
      </c>
      <c r="H24">
        <v>0</v>
      </c>
      <c r="I24"/>
      <c r="J24" s="3" t="str">
        <f t="shared" si="2"/>
        <v>sdr_eval_ivr1</v>
      </c>
      <c r="K24" s="3" t="e">
        <f>VLOOKUP(I24,Lisa!$C$1:$D$12,2,FALSE)</f>
        <v>#N/A</v>
      </c>
      <c r="L24" s="5" t="str">
        <f t="shared" si="0"/>
        <v>{'type': 'sub-pages',
'order': '9',
'level': 'li',
'category': 'Evaluation ',
'section': 'In-Video Ratings 1/2',
'page': 'sdr_eval_ivr1',
'tableauView': 0,
'Link': '',
'description': 'sdr_eval_ivr1'
},</v>
      </c>
      <c r="M24" s="3" t="str">
        <f t="shared" si="4"/>
        <v>sdr_eval_ivr1.html</v>
      </c>
      <c r="N24" s="1" t="str">
        <f t="shared" si="1"/>
        <v>&lt;li&gt;&lt;a href=''&gt;In-Video Ratings 1/2&lt;/a&gt;&lt;/li&gt;</v>
      </c>
      <c r="O24" s="6" t="str">
        <f t="shared" si="3"/>
        <v>&lt;li&gt;&lt;a href='#' id='sdr_eval_ivr1'&gt;In-Video Ratings 1/2&lt;/a&gt;&lt;/li&gt;</v>
      </c>
    </row>
    <row r="25" spans="1:15" ht="15" customHeight="1">
      <c r="A25" t="s">
        <v>131</v>
      </c>
      <c r="B25" t="s">
        <v>30</v>
      </c>
      <c r="C25">
        <v>9</v>
      </c>
      <c r="D25" t="s">
        <v>52</v>
      </c>
      <c r="E25" t="s">
        <v>6</v>
      </c>
      <c r="F25" t="s">
        <v>43</v>
      </c>
      <c r="G25" t="s">
        <v>120</v>
      </c>
      <c r="H25">
        <v>0</v>
      </c>
      <c r="I25"/>
      <c r="J25" s="3" t="str">
        <f t="shared" si="2"/>
        <v>sdr_eval_ivr2</v>
      </c>
      <c r="K25" s="3" t="e">
        <f>VLOOKUP(I25,Lisa!$C$1:$D$12,2,FALSE)</f>
        <v>#N/A</v>
      </c>
      <c r="L25" s="5" t="str">
        <f t="shared" si="0"/>
        <v>{'type': 'sub-pages',
'order': '9',
'level': 'li',
'category': 'Evaluation ',
'section': 'In-Video Ratings 2/2',
'page': 'sdr_eval_ivr2',
'tableauView': 0,
'Link': '',
'description': 'sdr_eval_ivr2'
},</v>
      </c>
      <c r="M25" s="3" t="str">
        <f t="shared" si="4"/>
        <v>sdr_eval_ivr2.html</v>
      </c>
      <c r="N25" s="1" t="str">
        <f t="shared" si="1"/>
        <v>&lt;li&gt;&lt;a href=''&gt;In-Video Ratings 2/2&lt;/a&gt;&lt;/li&gt;</v>
      </c>
      <c r="O25" s="6" t="str">
        <f t="shared" si="3"/>
        <v>&lt;li&gt;&lt;a href='#' id='sdr_eval_ivr2'&gt;In-Video Ratings 2/2&lt;/a&gt;&lt;/li&gt;</v>
      </c>
    </row>
    <row r="26" spans="1:15" ht="15" customHeight="1">
      <c r="A26" t="s">
        <v>131</v>
      </c>
      <c r="B26" t="s">
        <v>30</v>
      </c>
      <c r="C26">
        <v>9</v>
      </c>
      <c r="D26" t="s">
        <v>52</v>
      </c>
      <c r="E26" t="s">
        <v>6</v>
      </c>
      <c r="F26" t="s">
        <v>33</v>
      </c>
      <c r="G26" t="s">
        <v>121</v>
      </c>
      <c r="H26">
        <v>1</v>
      </c>
      <c r="I26" t="s">
        <v>185</v>
      </c>
      <c r="J26" s="3" t="str">
        <f t="shared" si="2"/>
        <v>sdr_eval_rubrics</v>
      </c>
      <c r="K26" s="3" t="e">
        <f>VLOOKUP(I26,Lisa!$C$1:$D$12,2,FALSE)</f>
        <v>#N/A</v>
      </c>
      <c r="L26" s="5" t="str">
        <f t="shared" si="0"/>
        <v>{'type': 'sub-pages',
'order': '9',
'level': 'li',
'category': 'Evaluation ',
'section': 'Assessment Rubrics',
'page': 'sdr_eval_rubrics',
'tableauView': 1,
'Link': 'https://10ay.online.tableau.com/#/site/unswmooc/views/Assessment_0%2FPeerassessment-RubricEvaluation',
'description': 'sdr_eval_rubrics'
},</v>
      </c>
      <c r="M26" s="3" t="str">
        <f t="shared" si="4"/>
        <v>sdr_eval_rubrics.html</v>
      </c>
      <c r="N26" s="1" t="str">
        <f t="shared" si="1"/>
        <v>&lt;li&gt;&lt;a href='https://10ay.online.tableau.com/#/site/unswmooc/views/Assessment_0%2FPeerassessment-RubricEvaluation'&gt;Assessment Rubrics&lt;/a&gt;&lt;/li&gt;</v>
      </c>
      <c r="O26" s="6" t="str">
        <f t="shared" si="3"/>
        <v>&lt;li&gt;&lt;a href='#' id='sdr_eval_rubrics'&gt;Assessment Rubrics&lt;/a&gt;&lt;/li&gt;</v>
      </c>
    </row>
    <row r="27" spans="1:15" ht="15" customHeight="1">
      <c r="A27" t="s">
        <v>131</v>
      </c>
      <c r="B27" t="s">
        <v>30</v>
      </c>
      <c r="C27">
        <v>9</v>
      </c>
      <c r="D27" t="s">
        <v>52</v>
      </c>
      <c r="E27" t="s">
        <v>6</v>
      </c>
      <c r="F27" t="s">
        <v>44</v>
      </c>
      <c r="G27" t="s">
        <v>122</v>
      </c>
      <c r="H27">
        <v>1</v>
      </c>
      <c r="I27" t="s">
        <v>186</v>
      </c>
      <c r="J27" s="3" t="str">
        <f t="shared" si="2"/>
        <v>sdr_eval_precourse</v>
      </c>
      <c r="K27" s="3" t="e">
        <f>VLOOKUP(I27,Lisa!$C$1:$D$12,2,FALSE)</f>
        <v>#N/A</v>
      </c>
      <c r="L27" s="5" t="str">
        <f t="shared" si="0"/>
        <v>{'type': 'sub-pages',
'order': '9',
'level': 'li',
'category': 'Evaluation ',
'section': 'Pre-course Survey',
'page': 'sdr_eval_precourse',
'tableauView': 1,
'Link': 'https://10ay.online.tableau.com/#/site/unswmooc/views/Evaluation_0%2FPre-courseSurvey',
'description': 'sdr_eval_precourse'
},</v>
      </c>
      <c r="M27" s="3" t="str">
        <f t="shared" si="4"/>
        <v>sdr_eval_precourse.html</v>
      </c>
      <c r="N27" s="1" t="str">
        <f t="shared" si="1"/>
        <v>&lt;li&gt;&lt;a href='https://10ay.online.tableau.com/#/site/unswmooc/views/Evaluation_0%2FPre-courseSurvey'&gt;Pre-course Survey&lt;/a&gt;&lt;/li&gt;</v>
      </c>
      <c r="O27" s="6" t="str">
        <f t="shared" si="3"/>
        <v>&lt;li&gt;&lt;a href='#' id='sdr_eval_precourse'&gt;Pre-course Survey&lt;/a&gt;&lt;/li&gt;</v>
      </c>
    </row>
    <row r="28" spans="1:15" ht="15" customHeight="1">
      <c r="A28" t="s">
        <v>131</v>
      </c>
      <c r="B28" t="s">
        <v>30</v>
      </c>
      <c r="C28">
        <v>9</v>
      </c>
      <c r="D28" t="s">
        <v>52</v>
      </c>
      <c r="E28" t="s">
        <v>6</v>
      </c>
      <c r="F28" t="s">
        <v>45</v>
      </c>
      <c r="G28" t="s">
        <v>123</v>
      </c>
      <c r="H28">
        <v>1</v>
      </c>
      <c r="I28" t="s">
        <v>187</v>
      </c>
      <c r="J28" s="3" t="str">
        <f t="shared" si="2"/>
        <v>sdr_eval_postcourse</v>
      </c>
      <c r="K28" s="3" t="e">
        <f>VLOOKUP(I28,Lisa!$C$1:$D$12,2,FALSE)</f>
        <v>#N/A</v>
      </c>
      <c r="L28" s="5" t="str">
        <f t="shared" si="0"/>
        <v>{'type': 'sub-pages',
'order': '9',
'level': 'li',
'category': 'Evaluation ',
'section': 'Post-course Survey',
'page': 'sdr_eval_postcourse',
'tableauView': 1,
'Link': 'https://10ay.online.tableau.com/#/site/unswmooc/views/Evaluation_0%2FPost-courseSurvey',
'description': 'sdr_eval_postcourse'
},</v>
      </c>
      <c r="M28" s="3" t="str">
        <f t="shared" si="4"/>
        <v>sdr_eval_postcourse.html</v>
      </c>
      <c r="N28" s="1" t="str">
        <f t="shared" si="1"/>
        <v>&lt;li&gt;&lt;a href='https://10ay.online.tableau.com/#/site/unswmooc/views/Evaluation_0%2FPost-courseSurvey'&gt;Post-course Survey&lt;/a&gt;&lt;/li&gt;</v>
      </c>
      <c r="O28" s="6" t="str">
        <f t="shared" si="3"/>
        <v>&lt;li&gt;&lt;a href='#' id='sdr_eval_postcourse'&gt;Post-course Survey&lt;/a&gt;&lt;/li&gt;</v>
      </c>
    </row>
    <row r="29" spans="1:15" ht="15" customHeight="1">
      <c r="A29" t="s">
        <v>131</v>
      </c>
      <c r="B29" t="s">
        <v>17</v>
      </c>
      <c r="C29">
        <v>10</v>
      </c>
      <c r="D29" t="s">
        <v>51</v>
      </c>
      <c r="E29" t="s">
        <v>7</v>
      </c>
      <c r="F29" t="s">
        <v>7</v>
      </c>
      <c r="G29" t="s">
        <v>124</v>
      </c>
      <c r="H29">
        <v>1</v>
      </c>
      <c r="I29" t="s">
        <v>188</v>
      </c>
      <c r="J29" s="3" t="str">
        <f t="shared" si="2"/>
        <v>sdr_overview_social</v>
      </c>
      <c r="K29" s="3" t="e">
        <f>VLOOKUP(I29,Lisa!$C$1:$D$12,2,FALSE)</f>
        <v>#N/A</v>
      </c>
      <c r="L29" s="5" t="str">
        <f t="shared" si="0"/>
        <v>{'type': 'pie',
'order': '10',
'level': 'h3',
'category': 'Social media ',
'section': 'Social media ',
'page': 'sdr_overview_social',
'tableauView': 1,
'Link': 'https://10ay.online.tableau.com/#/site/unswmooc/views/SocialMedia_0%2FSocialMedia',
'description': 'sdr_overview_social'
},</v>
      </c>
      <c r="M29" s="3" t="str">
        <f t="shared" si="4"/>
        <v>sdr_overview_social.html</v>
      </c>
      <c r="N29" s="1" t="str">
        <f t="shared" si="1"/>
        <v>&lt;li&gt;&lt;a href='https://10ay.online.tableau.com/#/site/unswmooc/views/SocialMedia_0%2FSocialMedia'&gt;Social media &lt;/a&gt;&lt;/li&gt;</v>
      </c>
      <c r="O29" s="6" t="str">
        <f t="shared" si="3"/>
        <v>&lt;li&gt;&lt;a href='#' id='sdr_overview_social'&gt;Social media &lt;/a&gt;&lt;/li&gt;</v>
      </c>
    </row>
    <row r="30" spans="1:15" ht="15" customHeight="1">
      <c r="A30" t="s">
        <v>131</v>
      </c>
      <c r="B30" t="s">
        <v>18</v>
      </c>
      <c r="C30">
        <v>11</v>
      </c>
      <c r="D30" t="s">
        <v>50</v>
      </c>
      <c r="E30" t="s">
        <v>66</v>
      </c>
      <c r="F30" t="s">
        <v>12</v>
      </c>
      <c r="G30" t="s">
        <v>125</v>
      </c>
      <c r="H30">
        <v>1</v>
      </c>
      <c r="I30" t="s">
        <v>189</v>
      </c>
      <c r="J30" s="3" t="str">
        <f t="shared" si="2"/>
        <v>sdr_overview_research</v>
      </c>
      <c r="K30" s="3" t="e">
        <f>VLOOKUP(I30,Lisa!$C$1:$D$12,2,FALSE)</f>
        <v>#N/A</v>
      </c>
      <c r="L30" s="5" t="str">
        <f t="shared" si="0"/>
        <v>{'type': 'report',
'order': '11',
'level': 'h2',
'category': 'Research',
'section': 'Research Questions',
'page': 'sdr_overview_research',
'tableauView': 1,
'Link': 'https://10ay.online.tableau.com/#/site/unswmooc/views/ResearchQuestions_0%2FResearchQuestions',
'description': 'sdr_overview_research'
},</v>
      </c>
      <c r="M30" s="3" t="str">
        <f t="shared" si="4"/>
        <v>sdr_overview_research.html</v>
      </c>
      <c r="N30" s="1" t="str">
        <f t="shared" si="1"/>
        <v>&lt;li&gt;&lt;a href='https://10ay.online.tableau.com/#/site/unswmooc/views/ResearchQuestions_0%2FResearchQuestions'&gt;Research Questions&lt;/a&gt;&lt;/li&gt;</v>
      </c>
      <c r="O30" s="6" t="str">
        <f t="shared" si="3"/>
        <v>&lt;li&gt;&lt;a href='#' id='sdr_overview_research'&gt;Research Questions&lt;/a&gt;&lt;/li&gt;</v>
      </c>
    </row>
    <row r="31" spans="1:15" ht="15" customHeight="1">
      <c r="A31" t="s">
        <v>131</v>
      </c>
      <c r="B31" t="s">
        <v>18</v>
      </c>
      <c r="C31">
        <v>11</v>
      </c>
      <c r="D31" t="s">
        <v>50</v>
      </c>
      <c r="E31" t="s">
        <v>66</v>
      </c>
      <c r="F31" t="s">
        <v>56</v>
      </c>
      <c r="G31" t="s">
        <v>126</v>
      </c>
      <c r="H31">
        <v>0</v>
      </c>
      <c r="I31" s="14"/>
      <c r="J31" s="3" t="str">
        <f t="shared" si="2"/>
        <v>sdr_research_cluster</v>
      </c>
      <c r="K31" s="3" t="e">
        <f>VLOOKUP(I31,Lisa!$C$1:$D$12,2,FALSE)</f>
        <v>#N/A</v>
      </c>
      <c r="L31" s="5" t="str">
        <f t="shared" si="0"/>
        <v>{'type': 'report',
'order': '11',
'level': 'h2',
'category': 'Research',
'section': 'Clustering',
'page': 'sdr_research_cluster',
'tableauView': 0,
'Link': '',
'description': 'sdr_research_cluster'
},</v>
      </c>
      <c r="M31" s="3" t="str">
        <f t="shared" si="4"/>
        <v>sdr_research_cluster.html</v>
      </c>
      <c r="N31" s="1" t="str">
        <f t="shared" ref="N31:N33" si="5">"&lt;li&gt;&lt;a href='"&amp;I31&amp;"'&gt;"&amp;F31&amp;"&lt;/a&gt;&lt;/li&gt;"</f>
        <v>&lt;li&gt;&lt;a href=''&gt;Clustering&lt;/a&gt;&lt;/li&gt;</v>
      </c>
      <c r="O31" s="6" t="str">
        <f t="shared" si="3"/>
        <v>&lt;li&gt;&lt;a href='#' id='sdr_research_cluster'&gt;Clustering&lt;/a&gt;&lt;/li&gt;</v>
      </c>
    </row>
    <row r="32" spans="1:15" ht="15" customHeight="1">
      <c r="A32" t="s">
        <v>131</v>
      </c>
      <c r="B32" t="s">
        <v>18</v>
      </c>
      <c r="C32">
        <v>11</v>
      </c>
      <c r="D32" t="s">
        <v>50</v>
      </c>
      <c r="E32" t="s">
        <v>66</v>
      </c>
      <c r="F32" t="s">
        <v>57</v>
      </c>
      <c r="G32" t="s">
        <v>127</v>
      </c>
      <c r="H32">
        <v>0</v>
      </c>
      <c r="I32" s="14"/>
      <c r="J32" s="3" t="str">
        <f t="shared" si="2"/>
        <v>sdr_research_classify</v>
      </c>
      <c r="K32" s="3" t="e">
        <f>VLOOKUP(I32,Lisa!$C$1:$D$12,2,FALSE)</f>
        <v>#N/A</v>
      </c>
      <c r="L32" s="5" t="str">
        <f t="shared" si="0"/>
        <v>{'type': 'report',
'order': '11',
'level': 'h2',
'category': 'Research',
'section': 'Classification',
'page': 'sdr_research_classify',
'tableauView': 0,
'Link': '',
'description': 'sdr_research_classify'
},</v>
      </c>
      <c r="M32" s="3" t="str">
        <f t="shared" si="4"/>
        <v>sdr_research_classify.html</v>
      </c>
      <c r="N32" s="1" t="str">
        <f t="shared" si="5"/>
        <v>&lt;li&gt;&lt;a href=''&gt;Classification&lt;/a&gt;&lt;/li&gt;</v>
      </c>
      <c r="O32" s="6" t="str">
        <f t="shared" si="3"/>
        <v>&lt;li&gt;&lt;a href='#' id='sdr_research_classify'&gt;Classification&lt;/a&gt;&lt;/li&gt;</v>
      </c>
    </row>
    <row r="33" spans="1:15" ht="15" customHeight="1">
      <c r="A33" t="s">
        <v>131</v>
      </c>
      <c r="B33" t="s">
        <v>18</v>
      </c>
      <c r="C33">
        <v>11</v>
      </c>
      <c r="D33" t="s">
        <v>50</v>
      </c>
      <c r="E33" t="s">
        <v>66</v>
      </c>
      <c r="F33" t="s">
        <v>58</v>
      </c>
      <c r="G33" t="s">
        <v>128</v>
      </c>
      <c r="H33">
        <v>0</v>
      </c>
      <c r="I33" s="14"/>
      <c r="J33" s="3" t="str">
        <f t="shared" si="2"/>
        <v>sdr_research_regres</v>
      </c>
      <c r="K33" s="3" t="e">
        <f>VLOOKUP(I33,Lisa!$C$1:$D$12,2,FALSE)</f>
        <v>#N/A</v>
      </c>
      <c r="L33" s="5" t="str">
        <f t="shared" si="0"/>
        <v>{'type': 'report',
'order': '11',
'level': 'h2',
'category': 'Research',
'section': 'Regression',
'page': 'sdr_research_regres',
'tableauView': 0,
'Link': '',
'description': 'sdr_research_regres'
},</v>
      </c>
      <c r="M33" s="3" t="str">
        <f t="shared" si="4"/>
        <v>sdr_research_regres.html</v>
      </c>
      <c r="N33" s="1" t="str">
        <f t="shared" si="5"/>
        <v>&lt;li&gt;&lt;a href=''&gt;Regression&lt;/a&gt;&lt;/li&gt;</v>
      </c>
      <c r="O33" s="6" t="str">
        <f t="shared" si="3"/>
        <v>&lt;li&gt;&lt;a href='#' id='sdr_research_regres'&gt;Regression&lt;/a&gt;&lt;/li&gt;</v>
      </c>
    </row>
    <row r="34" spans="1:15" ht="15" customHeight="1">
      <c r="I34" s="14"/>
      <c r="J34" s="4"/>
      <c r="K34" s="4"/>
      <c r="L34" s="5"/>
      <c r="M34" s="3"/>
    </row>
    <row r="35" spans="1:15" s="7" customFormat="1" ht="15" customHeight="1">
      <c r="I35" s="15"/>
      <c r="J35" s="8"/>
      <c r="K35" s="8"/>
      <c r="L35" s="8"/>
      <c r="M35" s="17"/>
      <c r="N35" s="9"/>
      <c r="O35" s="10"/>
    </row>
    <row r="36" spans="1:15" ht="15" customHeight="1">
      <c r="A36" t="s">
        <v>65</v>
      </c>
      <c r="B36" t="s">
        <v>18</v>
      </c>
      <c r="C36">
        <v>1</v>
      </c>
      <c r="D36" t="s">
        <v>52</v>
      </c>
      <c r="E36" t="s">
        <v>8</v>
      </c>
      <c r="F36" t="s">
        <v>31</v>
      </c>
      <c r="G36" t="s">
        <v>67</v>
      </c>
      <c r="H36">
        <v>1</v>
      </c>
      <c r="I36" t="s">
        <v>166</v>
      </c>
      <c r="J36" s="4" t="s">
        <v>191</v>
      </c>
      <c r="K36" s="3" t="e">
        <f>VLOOKUP(I36,Lisa!$C$1:$D$12,2,FALSE)</f>
        <v>#N/A</v>
      </c>
      <c r="L36" s="5" t="str">
        <f t="shared" ref="L36:L46" si="6">"{'"&amp;$B$1&amp;"': '"&amp;B36&amp;"',"&amp;CHAR(10)&amp;"'"&amp;$C$1&amp;"': '"&amp;C36&amp;"',"&amp;CHAR(10)&amp;"'"&amp;$D$1&amp;"': '"&amp;D36&amp;"',"&amp;CHAR(10)&amp;"'"&amp;$E$1&amp;"': '"&amp;E36&amp;"',"&amp;CHAR(10)&amp;"'"&amp;$F$1&amp;"': '"&amp;F36&amp;"',"&amp;CHAR(10)&amp;"'"&amp;$G$1&amp;"': '"&amp;G36&amp;"',"&amp;CHAR(10)&amp;"'"&amp;$H$1&amp;"': "&amp;H36&amp;","&amp;CHAR(10)&amp;"'"&amp;$I$1&amp;"': '"&amp;I36&amp;"',"&amp;CHAR(10)&amp;"'"&amp;$J$1&amp;"': '"&amp;J36&amp;"'"&amp;CHAR(10)&amp;"},"</f>
        <v>{'type': 'report',
'order': '1',
'level': 'li',
'category': 'Overview',
'section': 'Overview of Course',
'page': 'main_Overview',
'tableauView': 1,
'Link': 'https://10ay.online.tableau.com/#/site/unswmooc/views/Overview_0%2FOverview12',
'description': 'Welcome to the Introduction to Systems Engineering (introse-002) Dashboard. 
Report Categories  - Overview of Course
Two panels are represented here.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
},</v>
      </c>
      <c r="M36" s="3"/>
      <c r="O36" s="6" t="str">
        <f t="shared" si="3"/>
        <v>&lt;li&gt;&lt;a href='#' id='main_Overview'&gt;Overview of Course&lt;/a&gt;&lt;/li&gt;</v>
      </c>
    </row>
    <row r="37" spans="1:15" ht="15" customHeight="1">
      <c r="A37" t="s">
        <v>65</v>
      </c>
      <c r="B37" t="s">
        <v>18</v>
      </c>
      <c r="C37">
        <v>2</v>
      </c>
      <c r="D37" t="s">
        <v>52</v>
      </c>
      <c r="E37" t="s">
        <v>9</v>
      </c>
      <c r="F37" t="s">
        <v>9</v>
      </c>
      <c r="G37" t="s">
        <v>68</v>
      </c>
      <c r="H37">
        <v>1</v>
      </c>
      <c r="I37" t="s">
        <v>168</v>
      </c>
      <c r="J37" s="4" t="s">
        <v>159</v>
      </c>
      <c r="K37" s="3" t="e">
        <f>VLOOKUP(I37,Lisa!$C$1:$D$12,2,FALSE)</f>
        <v>#N/A</v>
      </c>
      <c r="L37" s="5" t="str">
        <f t="shared" si="6"/>
        <v>{'type': 'report',
'order': '2',
'level': 'li',
'category': 'Who are the participants?',
'section': 'Who are the participants?',
'page': 'main_participants',
'tableauView': 1,
'Link': 'https://10ay.online.tableau.com/#/site/unswmooc/views/Whoaretheparticipants%2FWhoaretheparticipants12',
'description': 'Report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
},</v>
      </c>
      <c r="M37" s="3"/>
      <c r="O37" s="6" t="str">
        <f t="shared" si="3"/>
        <v>&lt;li&gt;&lt;a href='#' id='main_participants'&gt;Who are the participants?&lt;/a&gt;&lt;/li&gt;</v>
      </c>
    </row>
    <row r="38" spans="1:15" ht="15" customHeight="1">
      <c r="A38" t="s">
        <v>65</v>
      </c>
      <c r="B38" t="s">
        <v>18</v>
      </c>
      <c r="C38">
        <v>3</v>
      </c>
      <c r="D38" t="s">
        <v>52</v>
      </c>
      <c r="E38" t="s">
        <v>10</v>
      </c>
      <c r="F38" t="s">
        <v>32</v>
      </c>
      <c r="G38" t="s">
        <v>69</v>
      </c>
      <c r="H38">
        <v>1</v>
      </c>
      <c r="I38" t="s">
        <v>169</v>
      </c>
      <c r="J38" s="4" t="s">
        <v>157</v>
      </c>
      <c r="K38" s="3" t="e">
        <f>VLOOKUP(I38,Lisa!$C$1:$D$12,2,FALSE)</f>
        <v>#N/A</v>
      </c>
      <c r="L38" s="5" t="str">
        <f t="shared" si="6"/>
        <v>{'type': 'report',
'order': '3',
'level': 'li',
'category': 'What did participants do?',
'section': 'Overview of Activity',
'page': 'main_activity',
'tableauView': 1,
'Link': 'https://10ay.online.tableau.com/#/site/unswmooc/views/Whatdidtheparticipantsdo%2FWhatdidparticipants_Overview',
'description': 'Report Categories - What did the participants do?
This section shows what ative regisrants have done in the course. Tab_1 gives overview of their activities by week. 
The color is range from 0% (grey) to 100% (dark purple). '
},</v>
      </c>
      <c r="M38" s="3"/>
      <c r="O38" s="6" t="str">
        <f t="shared" si="3"/>
        <v>&lt;li&gt;&lt;a href='#' id='main_activity'&gt;Overview of Activity&lt;/a&gt;&lt;/li&gt;</v>
      </c>
    </row>
    <row r="39" spans="1:15" ht="15" customHeight="1">
      <c r="A39" t="s">
        <v>65</v>
      </c>
      <c r="B39" t="s">
        <v>18</v>
      </c>
      <c r="C39">
        <v>4</v>
      </c>
      <c r="D39" t="s">
        <v>52</v>
      </c>
      <c r="E39" t="s">
        <v>11</v>
      </c>
      <c r="F39" t="s">
        <v>40</v>
      </c>
      <c r="G39" t="s">
        <v>70</v>
      </c>
      <c r="H39">
        <v>1</v>
      </c>
      <c r="I39" t="s">
        <v>180</v>
      </c>
      <c r="J39" s="4" t="s">
        <v>192</v>
      </c>
      <c r="K39" s="3" t="e">
        <f>VLOOKUP(I39,Lisa!$C$1:$D$12,2,FALSE)</f>
        <v>#N/A</v>
      </c>
      <c r="L39" s="5" t="str">
        <f t="shared" si="6"/>
        <v>{'type': 'report',
'order': '4',
'level': 'li',
'category': 'Assessment',
'section': 'Overview of Assessment',
'page': 'main_assessment',
'tableauView': 1,
'Link': 'https://10ay.online.tableau.com/#/site/unswmooc/views/Assessment_0%2FAssessment_Grades',
'description': 'Report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
},</v>
      </c>
      <c r="M39" s="3"/>
      <c r="O39" s="6" t="str">
        <f t="shared" si="3"/>
        <v>&lt;li&gt;&lt;a href='#' id='main_assessment'&gt;Overview of Assessment&lt;/a&gt;&lt;/li&gt;</v>
      </c>
    </row>
    <row r="40" spans="1:15" ht="15" customHeight="1">
      <c r="A40" t="s">
        <v>65</v>
      </c>
      <c r="B40" t="s">
        <v>18</v>
      </c>
      <c r="C40">
        <v>5</v>
      </c>
      <c r="D40" t="s">
        <v>52</v>
      </c>
      <c r="E40" t="s">
        <v>66</v>
      </c>
      <c r="F40" t="s">
        <v>12</v>
      </c>
      <c r="G40" t="s">
        <v>71</v>
      </c>
      <c r="H40">
        <v>1</v>
      </c>
      <c r="I40" t="s">
        <v>189</v>
      </c>
      <c r="J40" s="4" t="s">
        <v>154</v>
      </c>
      <c r="K40" s="3" t="e">
        <f>VLOOKUP(I40,Lisa!$C$1:$D$12,2,FALSE)</f>
        <v>#N/A</v>
      </c>
      <c r="L40" s="5" t="str">
        <f t="shared" si="6"/>
        <v>{'type': 'report',
'order': '5',
'level': 'li',
'category': 'Research',
'section': 'Research Questions',
'page': 'main_research',
'tableauView': 1,
'Link': 'https://10ay.online.tableau.com/#/site/unswmooc/views/ResearchQuestions_0%2FResearchQuestions',
'description': 'This section shows research topics such cluster analysis based on their engagement in the course and more. '
},</v>
      </c>
      <c r="M40" s="3"/>
      <c r="O40" s="6" t="str">
        <f t="shared" si="3"/>
        <v>&lt;li&gt;&lt;a href='#' id='main_research'&gt;Research Questions&lt;/a&gt;&lt;/li&gt;</v>
      </c>
    </row>
    <row r="41" spans="1:15" ht="15" customHeight="1">
      <c r="A41" t="s">
        <v>65</v>
      </c>
      <c r="B41" t="s">
        <v>81</v>
      </c>
      <c r="C41">
        <v>2</v>
      </c>
      <c r="D41" t="s">
        <v>79</v>
      </c>
      <c r="E41" t="s">
        <v>3</v>
      </c>
      <c r="F41" t="s">
        <v>34</v>
      </c>
      <c r="G41" t="s">
        <v>73</v>
      </c>
      <c r="H41">
        <v>1</v>
      </c>
      <c r="I41" t="s">
        <v>175</v>
      </c>
      <c r="J41" s="4" t="s">
        <v>151</v>
      </c>
      <c r="K41" s="3" t="e">
        <f>VLOOKUP(I41,Lisa!$C$1:$D$12,2,FALSE)</f>
        <v>#N/A</v>
      </c>
      <c r="L41" s="5" t="str">
        <f t="shared" si="6"/>
        <v>{'type': 'domain',
'order': '2',
'level': 'area',
'category': 'Content',
'section': 'Content use',
'page': 'dom_content',
'tableauView': 1,
'Link': 'https://10ay.online.tableau.com/#/site/unswmooc/views/Content_0%2FOverview',
'description': 'This section shows overall use of course content ( Activities (Quizzes), Forums and Peer Assessment over time of the course. 
Sequence analysis of the content use will be coming soon. '
},</v>
      </c>
      <c r="M41" s="3"/>
    </row>
    <row r="42" spans="1:15" ht="15" customHeight="1">
      <c r="A42" t="s">
        <v>65</v>
      </c>
      <c r="B42" t="s">
        <v>81</v>
      </c>
      <c r="C42">
        <v>1</v>
      </c>
      <c r="D42" t="s">
        <v>79</v>
      </c>
      <c r="E42" t="s">
        <v>2</v>
      </c>
      <c r="F42" t="s">
        <v>23</v>
      </c>
      <c r="G42" t="s">
        <v>74</v>
      </c>
      <c r="H42">
        <v>1</v>
      </c>
      <c r="I42" t="s">
        <v>170</v>
      </c>
      <c r="J42" s="4" t="s">
        <v>152</v>
      </c>
      <c r="K42" s="3" t="e">
        <f>VLOOKUP(I42,Lisa!$C$1:$D$12,2,FALSE)</f>
        <v>#N/A</v>
      </c>
      <c r="L42" s="5" t="str">
        <f t="shared" si="6"/>
        <v>{'type': 'domain',
'order': '1',
'level': 'area',
'category': 'Videos ',
'section': 'Overview Lecture videos',
'page': 'dom_videos',
'tableauView': 1,
'Link': 'https://10ay.online.tableau.com/#/site/unswmooc/views/Videos%2FOverview',
'description': 'This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
},</v>
      </c>
      <c r="M42" s="3"/>
    </row>
    <row r="43" spans="1:15" ht="15" customHeight="1">
      <c r="A43" t="s">
        <v>65</v>
      </c>
      <c r="B43" t="s">
        <v>81</v>
      </c>
      <c r="C43">
        <v>4</v>
      </c>
      <c r="D43" t="s">
        <v>79</v>
      </c>
      <c r="E43" t="s">
        <v>4</v>
      </c>
      <c r="F43" t="s">
        <v>35</v>
      </c>
      <c r="G43" t="s">
        <v>75</v>
      </c>
      <c r="H43">
        <v>1</v>
      </c>
      <c r="I43" t="s">
        <v>177</v>
      </c>
      <c r="J43" s="4" t="s">
        <v>150</v>
      </c>
      <c r="K43" s="3" t="e">
        <f>VLOOKUP(I43,Lisa!$C$1:$D$12,2,FALSE)</f>
        <v>#N/A</v>
      </c>
      <c r="L43" s="5" t="str">
        <f t="shared" si="6"/>
        <v>{'type': 'domain',
'order': '4',
'level': 'area',
'category': 'Forum',
'section': 'Forum use',
'page': 'dom_forums',
'tableauView': 1,
'Link': 'https://10ay.online.tableau.com/#/site/unswmooc/views/Forum_0%2FForum-Activityplot',
'description': 'This section shows Forum use over time in the course and it allow to drill down to actions (posts and comments).
Panel two shows both overview heatmap and detailed subforums by week to show the tends in Forum use.  '
},</v>
      </c>
      <c r="M43" s="3"/>
    </row>
    <row r="44" spans="1:15" ht="15" customHeight="1">
      <c r="A44" t="s">
        <v>65</v>
      </c>
      <c r="B44" t="s">
        <v>81</v>
      </c>
      <c r="C44">
        <v>6</v>
      </c>
      <c r="D44" t="s">
        <v>79</v>
      </c>
      <c r="E44" t="s">
        <v>7</v>
      </c>
      <c r="F44" t="s">
        <v>84</v>
      </c>
      <c r="G44" t="s">
        <v>76</v>
      </c>
      <c r="H44">
        <v>1</v>
      </c>
      <c r="I44" t="s">
        <v>188</v>
      </c>
      <c r="J44" s="4" t="s">
        <v>144</v>
      </c>
      <c r="K44" s="3" t="e">
        <f>VLOOKUP(I44,Lisa!$C$1:$D$12,2,FALSE)</f>
        <v>#N/A</v>
      </c>
      <c r="L44" s="5" t="str">
        <f t="shared" si="6"/>
        <v>{'type': 'domain',
'order': '6',
'level': 'area',
'category': 'Social media ',
'section': 'Social Media',
'page': 'dom_social',
'tableauView': 1,
'Link': 'https://10ay.online.tableau.com/#/site/unswmooc/views/SocialMedia_0%2FSocialMedia',
'description': 'This section shows social media engagement of users.'
},</v>
      </c>
      <c r="M44" s="3"/>
    </row>
    <row r="45" spans="1:15" ht="15" customHeight="1">
      <c r="A45" t="s">
        <v>65</v>
      </c>
      <c r="B45" t="s">
        <v>81</v>
      </c>
      <c r="C45">
        <v>5</v>
      </c>
      <c r="D45" t="s">
        <v>79</v>
      </c>
      <c r="E45" t="s">
        <v>6</v>
      </c>
      <c r="F45" t="s">
        <v>82</v>
      </c>
      <c r="G45" t="s">
        <v>77</v>
      </c>
      <c r="H45">
        <v>1</v>
      </c>
      <c r="I45" t="s">
        <v>190</v>
      </c>
      <c r="J45" s="4" t="s">
        <v>193</v>
      </c>
      <c r="K45" s="3" t="e">
        <f>VLOOKUP(I45,Lisa!$C$1:$D$12,2,FALSE)</f>
        <v>#N/A</v>
      </c>
      <c r="L45" s="5" t="str">
        <f t="shared" si="6"/>
        <v>{'type': 'domain',
'order': '5',
'level': 'area',
'category': 'Evaluation ',
'section': 'Evaluation &amp; surveys',
'page': 'dom_evaluation',
'tableauView': 1,
'Link': 'https://10ay.online.tableau.com/#/site/unswmooc/views/Evaluation_0%2FPeerassessment-Rubric',
'description': 'This section shows evaluation tools used in the course: Rubric used in peer assessment, pre and post course survey.
'
},</v>
      </c>
      <c r="M45" s="3"/>
    </row>
    <row r="46" spans="1:15" ht="15" customHeight="1">
      <c r="A46" t="s">
        <v>65</v>
      </c>
      <c r="B46" t="s">
        <v>81</v>
      </c>
      <c r="C46">
        <v>3</v>
      </c>
      <c r="D46" t="s">
        <v>79</v>
      </c>
      <c r="E46" t="s">
        <v>5</v>
      </c>
      <c r="F46" t="s">
        <v>83</v>
      </c>
      <c r="G46" t="s">
        <v>78</v>
      </c>
      <c r="H46">
        <v>1</v>
      </c>
      <c r="I46" t="s">
        <v>179</v>
      </c>
      <c r="J46" s="4" t="s">
        <v>194</v>
      </c>
      <c r="K46" s="3" t="e">
        <f>VLOOKUP(I46,Lisa!$C$1:$D$12,2,FALSE)</f>
        <v>#N/A</v>
      </c>
      <c r="L46" s="5" t="str">
        <f t="shared" si="6"/>
        <v>{'type': 'domain',
'order': '3',
'level': 'area',
'category': 'Activities',
'section': 'Assessment &amp; activity',
'page': 'dom_activity',
'tableauView': 1,
'Link': 'https://10ay.online.tableau.com/#/site/unswmooc/views/Activity%2FOverview',
'description': 'This section shows Activites Use over time in the course. 
The activity domain includes activity (quiz), exam  and peer assessment.'
},</v>
      </c>
      <c r="M46" s="3"/>
    </row>
    <row r="47" spans="1:15" ht="15" customHeight="1">
      <c r="I47" s="14"/>
      <c r="J47" s="4"/>
      <c r="K47" s="4"/>
      <c r="L47" s="4"/>
      <c r="M47" s="3"/>
    </row>
    <row r="48" spans="1:15" s="7" customFormat="1" ht="15" customHeight="1">
      <c r="I48" s="15"/>
      <c r="J48" s="8"/>
      <c r="K48" s="8"/>
      <c r="L48" s="8"/>
      <c r="M48" s="17"/>
      <c r="N48" s="9"/>
      <c r="O48" s="10"/>
    </row>
    <row r="49" spans="1:15" ht="15" customHeight="1">
      <c r="A49" t="s">
        <v>85</v>
      </c>
      <c r="B49" t="s">
        <v>53</v>
      </c>
      <c r="C49">
        <v>0</v>
      </c>
      <c r="D49" t="s">
        <v>139</v>
      </c>
      <c r="E49" t="s">
        <v>0</v>
      </c>
      <c r="F49" t="s">
        <v>0</v>
      </c>
      <c r="G49" t="s">
        <v>96</v>
      </c>
      <c r="H49">
        <v>0</v>
      </c>
      <c r="I49"/>
      <c r="J49" s="4"/>
      <c r="K49" s="3" t="e">
        <f>VLOOKUP(I49,Lisa!$C$1:$D$12,2,FALSE)</f>
        <v>#N/A</v>
      </c>
      <c r="L49" s="4" t="str">
        <f t="shared" ref="L49:L64" si="7">"{'"&amp;$B$1&amp;"': '"&amp;B49&amp;"',"&amp;CHAR(10)&amp;"'"&amp;$C$1&amp;"': '"&amp;C49&amp;"',"&amp;CHAR(10)&amp;"'"&amp;$D$1&amp;"': '"&amp;D49&amp;"',"&amp;CHAR(10)&amp;"'"&amp;$E$1&amp;"': '"&amp;E49&amp;"',"&amp;CHAR(10)&amp;"'"&amp;$F$1&amp;"': '"&amp;F49&amp;"',"&amp;CHAR(10)&amp;"'"&amp;$G$1&amp;"': '"&amp;G49&amp;"',"&amp;CHAR(10)&amp;"'"&amp;$H$1&amp;"': "&amp;H49&amp;","&amp;CHAR(10)&amp;"'"&amp;$I$1&amp;"': '"&amp;I49&amp;"',"&amp;CHAR(10)&amp;"'"&amp;$J$1&amp;"': '"&amp;J49&amp;"'"&amp;CHAR(10)&amp;"},"</f>
        <v>{'type': 'home',
'order': '0',
'level': 'ul',
'category': 'Home',
'section': 'Home',
'page': 'top_home',
'tableauView': 0,
'Link': '',
'description': ''
},</v>
      </c>
      <c r="M49" s="3"/>
      <c r="O49" s="6" t="str">
        <f t="shared" ref="O49:O64" si="8">IF(D49="ul","&lt;li class='active'&gt;",IF(D49="ul_li","&lt;li class='active has-sub'&gt;","&lt;li&gt;"))&amp;"&lt;a href='#' id='"&amp;G49&amp;"'&gt;"&amp;F49&amp;"&lt;/a&gt;&lt;/li&gt;"&amp;IF(D49="ul_li","&lt;ul&gt;","")&amp;IF(AND((D49="li"),(B50="structure")),"&lt;/ul&gt;&lt;/li&gt;","")</f>
        <v>&lt;li class='active'&gt;&lt;a href='#' id='top_home'&gt;Home&lt;/a&gt;&lt;/li&gt;</v>
      </c>
    </row>
    <row r="50" spans="1:15" ht="15" customHeight="1">
      <c r="A50" t="s">
        <v>85</v>
      </c>
      <c r="B50" t="s">
        <v>132</v>
      </c>
      <c r="C50">
        <v>1</v>
      </c>
      <c r="D50" t="s">
        <v>133</v>
      </c>
      <c r="E50" t="s">
        <v>134</v>
      </c>
      <c r="F50" t="s">
        <v>135</v>
      </c>
      <c r="G50" t="s">
        <v>136</v>
      </c>
      <c r="H50">
        <v>0</v>
      </c>
      <c r="I50" s="14"/>
      <c r="J50" s="4"/>
      <c r="K50" s="4"/>
      <c r="L50" s="4"/>
      <c r="M50" s="3"/>
      <c r="O50" s="6" t="str">
        <f t="shared" si="8"/>
        <v>&lt;li class='active has-sub'&gt;&lt;a href='#' id='top_menu_cat'&gt;Report Category&lt;/a&gt;&lt;/li&gt;&lt;ul&gt;</v>
      </c>
    </row>
    <row r="51" spans="1:15" ht="15" customHeight="1">
      <c r="A51" t="s">
        <v>85</v>
      </c>
      <c r="B51" t="s">
        <v>18</v>
      </c>
      <c r="C51">
        <v>2</v>
      </c>
      <c r="D51" t="s">
        <v>52</v>
      </c>
      <c r="E51" t="s">
        <v>8</v>
      </c>
      <c r="F51" t="s">
        <v>31</v>
      </c>
      <c r="G51" t="s">
        <v>86</v>
      </c>
      <c r="H51">
        <v>1</v>
      </c>
      <c r="I51" t="s">
        <v>166</v>
      </c>
      <c r="J51" s="4" t="s">
        <v>191</v>
      </c>
      <c r="K51" s="3" t="e">
        <f>VLOOKUP(I51,Lisa!$C$1:$D$12,2,FALSE)</f>
        <v>#N/A</v>
      </c>
      <c r="L51" s="4" t="str">
        <f t="shared" si="7"/>
        <v>{'type': 'report',
'order': '2',
'level': 'li',
'category': 'Overview',
'section': 'Overview of Course',
'page': 'top_Overview',
'tableauView': 1,
'Link': 'https://10ay.online.tableau.com/#/site/unswmooc/views/Overview_0%2FOverview12',
'description': 'Welcome to the Introduction to Systems Engineering (introse-002) Dashboard. 
Report Categories  - Overview of Course
Two panels are represented here.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
},</v>
      </c>
      <c r="M51" s="3"/>
      <c r="O51" s="6" t="str">
        <f t="shared" si="8"/>
        <v>&lt;li&gt;&lt;a href='#' id='top_Overview'&gt;Overview of Course&lt;/a&gt;&lt;/li&gt;</v>
      </c>
    </row>
    <row r="52" spans="1:15" ht="15" customHeight="1">
      <c r="A52" t="s">
        <v>85</v>
      </c>
      <c r="B52" t="s">
        <v>18</v>
      </c>
      <c r="C52">
        <v>3</v>
      </c>
      <c r="D52" t="s">
        <v>52</v>
      </c>
      <c r="E52" t="s">
        <v>9</v>
      </c>
      <c r="F52" t="s">
        <v>9</v>
      </c>
      <c r="G52" t="s">
        <v>87</v>
      </c>
      <c r="H52">
        <v>1</v>
      </c>
      <c r="I52" t="s">
        <v>168</v>
      </c>
      <c r="J52" s="4" t="s">
        <v>159</v>
      </c>
      <c r="K52" s="3" t="e">
        <f>VLOOKUP(I52,Lisa!$C$1:$D$12,2,FALSE)</f>
        <v>#N/A</v>
      </c>
      <c r="L52" s="4" t="str">
        <f t="shared" si="7"/>
        <v>{'type': 'report',
'order': '3',
'level': 'li',
'category': 'Who are the participants?',
'section': 'Who are the participants?',
'page': 'top_participants',
'tableauView': 1,
'Link': 'https://10ay.online.tableau.com/#/site/unswmooc/views/Whoaretheparticipants%2FWhoaretheparticipants12',
'description': 'Report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
},</v>
      </c>
      <c r="M52" s="3"/>
      <c r="O52" s="6" t="str">
        <f t="shared" si="8"/>
        <v>&lt;li&gt;&lt;a href='#' id='top_participants'&gt;Who are the participants?&lt;/a&gt;&lt;/li&gt;</v>
      </c>
    </row>
    <row r="53" spans="1:15" ht="15" customHeight="1">
      <c r="A53" t="s">
        <v>85</v>
      </c>
      <c r="B53" t="s">
        <v>18</v>
      </c>
      <c r="C53">
        <v>4</v>
      </c>
      <c r="D53" t="s">
        <v>52</v>
      </c>
      <c r="E53" t="s">
        <v>10</v>
      </c>
      <c r="F53" t="s">
        <v>32</v>
      </c>
      <c r="G53" t="s">
        <v>88</v>
      </c>
      <c r="H53">
        <v>1</v>
      </c>
      <c r="I53" t="s">
        <v>169</v>
      </c>
      <c r="J53" s="4" t="s">
        <v>157</v>
      </c>
      <c r="K53" s="3" t="e">
        <f>VLOOKUP(I53,Lisa!$C$1:$D$12,2,FALSE)</f>
        <v>#N/A</v>
      </c>
      <c r="L53" s="4" t="str">
        <f t="shared" si="7"/>
        <v>{'type': 'report',
'order': '4',
'level': 'li',
'category': 'What did participants do?',
'section': 'Overview of Activity',
'page': 'top_activity',
'tableauView': 1,
'Link': 'https://10ay.online.tableau.com/#/site/unswmooc/views/Whatdidtheparticipantsdo%2FWhatdidparticipants_Overview',
'description': 'Report Categories - What did the participants do?
This section shows what ative regisrants have done in the course. Tab_1 gives overview of their activities by week. 
The color is range from 0% (grey) to 100% (dark purple). '
},</v>
      </c>
      <c r="M53" s="3"/>
      <c r="O53" s="6" t="str">
        <f t="shared" si="8"/>
        <v>&lt;li&gt;&lt;a href='#' id='top_activity'&gt;Overview of Activity&lt;/a&gt;&lt;/li&gt;</v>
      </c>
    </row>
    <row r="54" spans="1:15" ht="15" customHeight="1">
      <c r="A54" t="s">
        <v>85</v>
      </c>
      <c r="B54" t="s">
        <v>18</v>
      </c>
      <c r="C54">
        <v>5</v>
      </c>
      <c r="D54" t="s">
        <v>52</v>
      </c>
      <c r="E54" t="s">
        <v>11</v>
      </c>
      <c r="F54" t="s">
        <v>40</v>
      </c>
      <c r="G54" t="s">
        <v>89</v>
      </c>
      <c r="H54">
        <v>1</v>
      </c>
      <c r="I54" t="s">
        <v>180</v>
      </c>
      <c r="J54" s="4" t="s">
        <v>192</v>
      </c>
      <c r="K54" s="3" t="e">
        <f>VLOOKUP(I54,Lisa!$C$1:$D$12,2,FALSE)</f>
        <v>#N/A</v>
      </c>
      <c r="L54" s="4" t="str">
        <f t="shared" si="7"/>
        <v>{'type': 'report',
'order': '5',
'level': 'li',
'category': 'Assessment',
'section': 'Overview of Assessment',
'page': 'top_assessment',
'tableauView': 1,
'Link': 'https://10ay.online.tableau.com/#/site/unswmooc/views/Assessment_0%2FAssessment_Grades',
'description': 'Report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
},</v>
      </c>
      <c r="M54" s="3"/>
      <c r="O54" s="6" t="str">
        <f t="shared" si="8"/>
        <v>&lt;li&gt;&lt;a href='#' id='top_assessment'&gt;Overview of Assessment&lt;/a&gt;&lt;/li&gt;</v>
      </c>
    </row>
    <row r="55" spans="1:15" ht="15" customHeight="1">
      <c r="A55" t="s">
        <v>85</v>
      </c>
      <c r="B55" t="s">
        <v>18</v>
      </c>
      <c r="C55">
        <v>6</v>
      </c>
      <c r="D55" t="s">
        <v>133</v>
      </c>
      <c r="E55" t="s">
        <v>66</v>
      </c>
      <c r="F55" t="s">
        <v>12</v>
      </c>
      <c r="G55" t="s">
        <v>90</v>
      </c>
      <c r="H55">
        <v>1</v>
      </c>
      <c r="I55" t="s">
        <v>189</v>
      </c>
      <c r="J55" s="4" t="s">
        <v>154</v>
      </c>
      <c r="K55" s="3" t="e">
        <f>VLOOKUP(I55,Lisa!$C$1:$D$12,2,FALSE)</f>
        <v>#N/A</v>
      </c>
      <c r="L55" s="4" t="str">
        <f t="shared" si="7"/>
        <v>{'type': 'report',
'order': '6',
'level': 'ul_li',
'category': 'Research',
'section': 'Research Questions',
'page': 'top_research',
'tableauView': 1,
'Link': 'https://10ay.online.tableau.com/#/site/unswmooc/views/ResearchQuestions_0%2FResearchQuestions',
'description': 'This section shows research topics such cluster analysis based on their engagement in the course and more. '
},</v>
      </c>
      <c r="M55" s="3"/>
      <c r="O55" s="6" t="str">
        <f t="shared" si="8"/>
        <v>&lt;li class='active has-sub'&gt;&lt;a href='#' id='top_research'&gt;Research Questions&lt;/a&gt;&lt;/li&gt;&lt;ul&gt;</v>
      </c>
    </row>
    <row r="56" spans="1:15" ht="15" customHeight="1">
      <c r="A56" t="s">
        <v>85</v>
      </c>
      <c r="B56" t="s">
        <v>18</v>
      </c>
      <c r="C56">
        <v>6</v>
      </c>
      <c r="D56" t="s">
        <v>52</v>
      </c>
      <c r="E56" t="s">
        <v>66</v>
      </c>
      <c r="F56" t="s">
        <v>12</v>
      </c>
      <c r="G56" t="s">
        <v>140</v>
      </c>
      <c r="H56">
        <v>0</v>
      </c>
      <c r="I56" s="14"/>
      <c r="J56" s="4"/>
      <c r="K56" s="3" t="e">
        <f>VLOOKUP(I56,Lisa!$C$1:$D$12,2,FALSE)</f>
        <v>#N/A</v>
      </c>
      <c r="L56" s="4" t="str">
        <f t="shared" si="7"/>
        <v>{'type': 'report',
'order': '6',
'level': 'li',
'category': 'Research',
'section': 'Research Questions',
'page': 'top_research_1',
'tableauView': 0,
'Link': '',
'description': ''
},</v>
      </c>
      <c r="M56" s="3"/>
      <c r="O56" s="6" t="str">
        <f t="shared" si="8"/>
        <v>&lt;li&gt;&lt;a href='#' id='top_research_1'&gt;Research Questions&lt;/a&gt;&lt;/li&gt;</v>
      </c>
    </row>
    <row r="57" spans="1:15" ht="15" customHeight="1">
      <c r="A57" t="s">
        <v>85</v>
      </c>
      <c r="B57" t="s">
        <v>18</v>
      </c>
      <c r="C57">
        <v>6</v>
      </c>
      <c r="D57" t="s">
        <v>52</v>
      </c>
      <c r="E57" t="s">
        <v>66</v>
      </c>
      <c r="F57" t="s">
        <v>12</v>
      </c>
      <c r="G57" t="s">
        <v>141</v>
      </c>
      <c r="H57">
        <v>0</v>
      </c>
      <c r="I57" s="14"/>
      <c r="J57" s="4"/>
      <c r="K57" s="3" t="e">
        <f>VLOOKUP(I57,Lisa!$C$1:$D$12,2,FALSE)</f>
        <v>#N/A</v>
      </c>
      <c r="L57" s="4" t="str">
        <f t="shared" si="7"/>
        <v>{'type': 'report',
'order': '6',
'level': 'li',
'category': 'Research',
'section': 'Research Questions',
'page': 'top_research_2',
'tableauView': 0,
'Link': '',
'description': ''
},</v>
      </c>
      <c r="M57" s="3"/>
      <c r="O57" s="6" t="str">
        <f t="shared" si="8"/>
        <v>&lt;li&gt;&lt;a href='#' id='top_research_2'&gt;Research Questions&lt;/a&gt;&lt;/li&gt;&lt;/ul&gt;&lt;/li&gt;</v>
      </c>
    </row>
    <row r="58" spans="1:15" ht="15" customHeight="1">
      <c r="A58" t="s">
        <v>85</v>
      </c>
      <c r="B58" t="s">
        <v>132</v>
      </c>
      <c r="C58">
        <v>7</v>
      </c>
      <c r="D58" t="s">
        <v>133</v>
      </c>
      <c r="E58" t="s">
        <v>134</v>
      </c>
      <c r="F58" t="s">
        <v>137</v>
      </c>
      <c r="G58" t="s">
        <v>138</v>
      </c>
      <c r="H58">
        <v>0</v>
      </c>
      <c r="I58" s="14"/>
      <c r="J58" s="4"/>
      <c r="K58" s="3" t="e">
        <f>VLOOKUP(I58,Lisa!$C$1:$D$12,2,FALSE)</f>
        <v>#N/A</v>
      </c>
      <c r="L58" s="4" t="str">
        <f t="shared" si="7"/>
        <v>{'type': 'structure',
'order': '7',
'level': 'ul_li',
'category': 'menu',
'section': 'Report Domains',
'page': 'top_menu_dom',
'tableauView': 0,
'Link': '',
'description': ''
},</v>
      </c>
      <c r="M58" s="3"/>
      <c r="O58" s="6" t="str">
        <f t="shared" si="8"/>
        <v>&lt;li class='active has-sub'&gt;&lt;a href='#' id='top_menu_dom'&gt;Report Domains&lt;/a&gt;&lt;/li&gt;&lt;ul&gt;</v>
      </c>
    </row>
    <row r="59" spans="1:15" ht="15" customHeight="1">
      <c r="A59" t="s">
        <v>85</v>
      </c>
      <c r="B59" t="s">
        <v>81</v>
      </c>
      <c r="C59">
        <v>8</v>
      </c>
      <c r="D59" t="s">
        <v>52</v>
      </c>
      <c r="E59" t="s">
        <v>3</v>
      </c>
      <c r="F59" t="s">
        <v>34</v>
      </c>
      <c r="G59" t="s">
        <v>91</v>
      </c>
      <c r="H59">
        <v>1</v>
      </c>
      <c r="I59" t="s">
        <v>175</v>
      </c>
      <c r="J59" s="4" t="s">
        <v>151</v>
      </c>
      <c r="K59" s="3" t="e">
        <f>VLOOKUP(I59,Lisa!$C$1:$D$12,2,FALSE)</f>
        <v>#N/A</v>
      </c>
      <c r="L59" s="4" t="str">
        <f t="shared" si="7"/>
        <v>{'type': 'domain',
'order': '8',
'level': 'li',
'category': 'Content',
'section': 'Content use',
'page': 'top_content',
'tableauView': 1,
'Link': 'https://10ay.online.tableau.com/#/site/unswmooc/views/Content_0%2FOverview',
'description': 'This section shows overall use of course content ( Activities (Quizzes), Forums and Peer Assessment over time of the course. 
Sequence analysis of the content use will be coming soon. '
},</v>
      </c>
      <c r="M59" s="3"/>
      <c r="O59" s="6" t="str">
        <f t="shared" si="8"/>
        <v>&lt;li&gt;&lt;a href='#' id='top_content'&gt;Content use&lt;/a&gt;&lt;/li&gt;</v>
      </c>
    </row>
    <row r="60" spans="1:15" ht="15" customHeight="1">
      <c r="A60" t="s">
        <v>85</v>
      </c>
      <c r="B60" t="s">
        <v>81</v>
      </c>
      <c r="C60">
        <v>9</v>
      </c>
      <c r="D60" t="s">
        <v>52</v>
      </c>
      <c r="E60" t="s">
        <v>2</v>
      </c>
      <c r="F60" t="s">
        <v>23</v>
      </c>
      <c r="G60" t="s">
        <v>92</v>
      </c>
      <c r="H60">
        <v>1</v>
      </c>
      <c r="I60" t="s">
        <v>170</v>
      </c>
      <c r="J60" s="4" t="s">
        <v>152</v>
      </c>
      <c r="K60" s="3" t="e">
        <f>VLOOKUP(I60,Lisa!$C$1:$D$12,2,FALSE)</f>
        <v>#N/A</v>
      </c>
      <c r="L60" s="4" t="str">
        <f t="shared" si="7"/>
        <v>{'type': 'domain',
'order': '9',
'level': 'li',
'category': 'Videos ',
'section': 'Overview Lecture videos',
'page': 'top_videos',
'tableauView': 1,
'Link': 'https://10ay.online.tableau.com/#/site/unswmooc/views/Videos%2FOverview',
'description': 'This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
},</v>
      </c>
      <c r="M60" s="3"/>
      <c r="O60" s="6" t="str">
        <f t="shared" si="8"/>
        <v>&lt;li&gt;&lt;a href='#' id='top_videos'&gt;Overview Lecture videos&lt;/a&gt;&lt;/li&gt;</v>
      </c>
    </row>
    <row r="61" spans="1:15" ht="15" customHeight="1">
      <c r="A61" t="s">
        <v>85</v>
      </c>
      <c r="B61" t="s">
        <v>81</v>
      </c>
      <c r="C61">
        <v>10</v>
      </c>
      <c r="D61" t="s">
        <v>52</v>
      </c>
      <c r="E61" t="s">
        <v>4</v>
      </c>
      <c r="F61" t="s">
        <v>35</v>
      </c>
      <c r="G61" t="s">
        <v>93</v>
      </c>
      <c r="H61">
        <v>1</v>
      </c>
      <c r="I61" t="s">
        <v>177</v>
      </c>
      <c r="J61" s="4" t="s">
        <v>150</v>
      </c>
      <c r="K61" s="3" t="e">
        <f>VLOOKUP(I61,Lisa!$C$1:$D$12,2,FALSE)</f>
        <v>#N/A</v>
      </c>
      <c r="L61" s="4" t="str">
        <f t="shared" si="7"/>
        <v>{'type': 'domain',
'order': '10',
'level': 'li',
'category': 'Forum',
'section': 'Forum use',
'page': 'top_forums',
'tableauView': 1,
'Link': 'https://10ay.online.tableau.com/#/site/unswmooc/views/Forum_0%2FForum-Activityplot',
'description': 'This section shows Forum use over time in the course and it allow to drill down to actions (posts and comments).
Panel two shows both overview heatmap and detailed subforums by week to show the tends in Forum use.  '
},</v>
      </c>
      <c r="M61" s="3"/>
      <c r="O61" s="6" t="str">
        <f t="shared" si="8"/>
        <v>&lt;li&gt;&lt;a href='#' id='top_forums'&gt;Forum use&lt;/a&gt;&lt;/li&gt;</v>
      </c>
    </row>
    <row r="62" spans="1:15" ht="15" customHeight="1">
      <c r="A62" t="s">
        <v>85</v>
      </c>
      <c r="B62" t="s">
        <v>81</v>
      </c>
      <c r="C62">
        <v>11</v>
      </c>
      <c r="D62" t="s">
        <v>52</v>
      </c>
      <c r="E62" t="s">
        <v>7</v>
      </c>
      <c r="F62" t="s">
        <v>84</v>
      </c>
      <c r="G62" t="s">
        <v>94</v>
      </c>
      <c r="H62">
        <v>1</v>
      </c>
      <c r="I62" t="s">
        <v>188</v>
      </c>
      <c r="J62" s="4" t="s">
        <v>144</v>
      </c>
      <c r="K62" s="3" t="e">
        <f>VLOOKUP(I62,Lisa!$C$1:$D$12,2,FALSE)</f>
        <v>#N/A</v>
      </c>
      <c r="L62" s="4" t="str">
        <f t="shared" si="7"/>
        <v>{'type': 'domain',
'order': '11',
'level': 'li',
'category': 'Social media ',
'section': 'Social Media',
'page': 'top_social',
'tableauView': 1,
'Link': 'https://10ay.online.tableau.com/#/site/unswmooc/views/SocialMedia_0%2FSocialMedia',
'description': 'This section shows social media engagement of users.'
},</v>
      </c>
      <c r="M62" s="3"/>
      <c r="O62" s="6" t="str">
        <f t="shared" si="8"/>
        <v>&lt;li&gt;&lt;a href='#' id='top_social'&gt;Social Media&lt;/a&gt;&lt;/li&gt;</v>
      </c>
    </row>
    <row r="63" spans="1:15" ht="15" customHeight="1">
      <c r="A63" t="s">
        <v>85</v>
      </c>
      <c r="B63" t="s">
        <v>81</v>
      </c>
      <c r="C63">
        <v>12</v>
      </c>
      <c r="D63" t="s">
        <v>52</v>
      </c>
      <c r="E63" t="s">
        <v>6</v>
      </c>
      <c r="F63" t="s">
        <v>82</v>
      </c>
      <c r="G63" t="s">
        <v>95</v>
      </c>
      <c r="H63">
        <v>1</v>
      </c>
      <c r="I63" t="s">
        <v>190</v>
      </c>
      <c r="J63" s="4" t="s">
        <v>193</v>
      </c>
      <c r="K63" s="3" t="e">
        <f>VLOOKUP(I63,Lisa!$C$1:$D$12,2,FALSE)</f>
        <v>#N/A</v>
      </c>
      <c r="L63" s="4" t="str">
        <f t="shared" si="7"/>
        <v>{'type': 'domain',
'order': '12',
'level': 'li',
'category': 'Evaluation ',
'section': 'Evaluation &amp; surveys',
'page': 'top_evaluation',
'tableauView': 1,
'Link': 'https://10ay.online.tableau.com/#/site/unswmooc/views/Evaluation_0%2FPeerassessment-Rubric',
'description': 'This section shows evaluation tools used in the course: Rubric used in peer assessment, pre and post course survey.
'
},</v>
      </c>
      <c r="M63" s="3"/>
      <c r="O63" s="6" t="str">
        <f t="shared" si="8"/>
        <v>&lt;li&gt;&lt;a href='#' id='top_evaluation'&gt;Evaluation &amp; surveys&lt;/a&gt;&lt;/li&gt;</v>
      </c>
    </row>
    <row r="64" spans="1:15" ht="15" customHeight="1">
      <c r="A64" t="s">
        <v>85</v>
      </c>
      <c r="B64" t="s">
        <v>81</v>
      </c>
      <c r="C64">
        <v>13</v>
      </c>
      <c r="D64" t="s">
        <v>52</v>
      </c>
      <c r="E64" t="s">
        <v>5</v>
      </c>
      <c r="F64" t="s">
        <v>83</v>
      </c>
      <c r="G64" t="s">
        <v>88</v>
      </c>
      <c r="H64">
        <v>1</v>
      </c>
      <c r="I64" t="s">
        <v>179</v>
      </c>
      <c r="J64" s="4" t="s">
        <v>194</v>
      </c>
      <c r="K64" s="3" t="e">
        <f>VLOOKUP(I64,Lisa!$C$1:$D$12,2,FALSE)</f>
        <v>#N/A</v>
      </c>
      <c r="L64" s="4" t="str">
        <f t="shared" si="7"/>
        <v>{'type': 'domain',
'order': '13',
'level': 'li',
'category': 'Activities',
'section': 'Assessment &amp; activity',
'page': 'top_activity',
'tableauView': 1,
'Link': 'https://10ay.online.tableau.com/#/site/unswmooc/views/Activity%2FOverview',
'description': 'This section shows Activites Use over time in the course. 
The activity domain includes activity (quiz), exam  and peer assessment.'
},</v>
      </c>
      <c r="M64" s="3"/>
      <c r="O64" s="6" t="str">
        <f t="shared" si="8"/>
        <v>&lt;li&gt;&lt;a href='#' id='top_activity'&gt;Assessment &amp; activity&lt;/a&gt;&lt;/li&gt;&lt;/ul&gt;&lt;/li&gt;</v>
      </c>
    </row>
    <row r="65" spans="2:13">
      <c r="B65" t="s">
        <v>132</v>
      </c>
    </row>
    <row r="67" spans="2:13" ht="31.5">
      <c r="I67" s="14" t="s">
        <v>13</v>
      </c>
      <c r="J67" s="4"/>
      <c r="K67" s="4"/>
      <c r="L67" s="4"/>
      <c r="M67" s="3" t="str">
        <f>MID(I67,FIND(CHAR(135),SUBSTITUTE(I67,"/",CHAR(135),7))+1,50)&amp;".html"</f>
        <v>ResearchQuestions%2FResearchQuestions.html</v>
      </c>
    </row>
  </sheetData>
  <sortState ref="B2:J29">
    <sortCondition ref="C2:C29"/>
    <sortCondition ref="D2:D29"/>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Lisa</vt:lpstr>
      <vt:lpstr>LinkStructure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Zhang</dc:creator>
  <cp:lastModifiedBy>lorenzo</cp:lastModifiedBy>
  <dcterms:created xsi:type="dcterms:W3CDTF">2015-06-04T07:16:36Z</dcterms:created>
  <dcterms:modified xsi:type="dcterms:W3CDTF">2015-07-26T01:04:02Z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5835ecd8-2772-4e4b-b219-27e255f7b9dd</vt:lpwstr>
  </property>
</Properties>
</file>