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lisa\Google Drive\[DALA] Activities\reports\media\Introse-002\"/>
    </mc:Choice>
  </mc:AlternateContent>
  <bookViews>
    <workbookView xWindow="1845" yWindow="540" windowWidth="39165" windowHeight="24975" tabRatio="500" activeTab="1"/>
  </bookViews>
  <sheets>
    <sheet name="Lisa" sheetId="2" r:id="rId1"/>
    <sheet name="LinkStructure" sheetId="1" r:id="rId2"/>
  </sheets>
  <definedNames>
    <definedName name="_xlnm._FilterDatabase" localSheetId="1" hidden="1">LinkStructure!$B$1:$N$30</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L20" i="1" l="1"/>
  <c r="K52" i="1"/>
  <c r="K53" i="1"/>
  <c r="K54" i="1"/>
  <c r="K55" i="1"/>
  <c r="K56" i="1"/>
  <c r="K57" i="1"/>
  <c r="K58" i="1"/>
  <c r="K59" i="1"/>
  <c r="K60" i="1"/>
  <c r="K61" i="1"/>
  <c r="K62" i="1"/>
  <c r="K63" i="1"/>
  <c r="K64" i="1"/>
  <c r="K51" i="1"/>
  <c r="K49" i="1"/>
  <c r="K37" i="1"/>
  <c r="K38" i="1"/>
  <c r="K39" i="1"/>
  <c r="K40" i="1"/>
  <c r="K41" i="1"/>
  <c r="K42" i="1"/>
  <c r="K43" i="1"/>
  <c r="K44" i="1"/>
  <c r="K45" i="1"/>
  <c r="K46" i="1"/>
  <c r="K36"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2" i="1"/>
  <c r="J6" i="1"/>
  <c r="J23" i="1"/>
  <c r="J31" i="1"/>
  <c r="J32" i="1"/>
  <c r="J33" i="1"/>
  <c r="J2" i="1"/>
  <c r="L46" i="1"/>
  <c r="L45" i="1"/>
  <c r="L44" i="1"/>
  <c r="L43" i="1"/>
  <c r="L42" i="1"/>
  <c r="L41" i="1"/>
  <c r="L40" i="1"/>
  <c r="L39" i="1"/>
  <c r="L38" i="1"/>
  <c r="L37" i="1"/>
  <c r="L36" i="1"/>
  <c r="L56" i="1"/>
  <c r="L57" i="1"/>
  <c r="L58" i="1"/>
  <c r="O50" i="1"/>
  <c r="O51" i="1"/>
  <c r="O52" i="1"/>
  <c r="O53" i="1"/>
  <c r="O54" i="1"/>
  <c r="O55" i="1"/>
  <c r="O56" i="1"/>
  <c r="O57" i="1"/>
  <c r="O58" i="1"/>
  <c r="O59" i="1"/>
  <c r="O60" i="1"/>
  <c r="O61" i="1"/>
  <c r="O62" i="1"/>
  <c r="O63" i="1"/>
  <c r="O64" i="1"/>
  <c r="O49" i="1"/>
  <c r="O40" i="1"/>
  <c r="O39" i="1"/>
  <c r="O38" i="1"/>
  <c r="O37" i="1"/>
  <c r="O36" i="1"/>
  <c r="L3" i="1"/>
  <c r="L4" i="1"/>
  <c r="L5" i="1"/>
  <c r="L6" i="1"/>
  <c r="L7" i="1"/>
  <c r="L8" i="1"/>
  <c r="L9" i="1"/>
  <c r="L10" i="1"/>
  <c r="L11" i="1"/>
  <c r="L12" i="1"/>
  <c r="L13" i="1"/>
  <c r="L14" i="1"/>
  <c r="L15" i="1"/>
  <c r="L16" i="1"/>
  <c r="L17" i="1"/>
  <c r="L18" i="1"/>
  <c r="L19" i="1"/>
  <c r="L21" i="1"/>
  <c r="L22" i="1"/>
  <c r="L23" i="1"/>
  <c r="L24" i="1"/>
  <c r="L25" i="1"/>
  <c r="L26" i="1"/>
  <c r="L27" i="1"/>
  <c r="L28" i="1"/>
  <c r="L29" i="1"/>
  <c r="L30" i="1"/>
  <c r="L31" i="1"/>
  <c r="L32" i="1"/>
  <c r="L33" i="1"/>
  <c r="L2" i="1"/>
  <c r="L64" i="1"/>
  <c r="L63" i="1"/>
  <c r="L62" i="1"/>
  <c r="L61" i="1"/>
  <c r="L60" i="1"/>
  <c r="L59" i="1"/>
  <c r="L55" i="1"/>
  <c r="L54" i="1"/>
  <c r="L53" i="1"/>
  <c r="L52" i="1"/>
  <c r="L51" i="1"/>
  <c r="L49"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2" i="1"/>
  <c r="N31" i="1"/>
  <c r="M31" i="1"/>
  <c r="N32" i="1"/>
  <c r="M32" i="1"/>
  <c r="N33" i="1"/>
  <c r="M33" i="1"/>
  <c r="N6" i="1"/>
  <c r="M4" i="1"/>
  <c r="M5" i="1"/>
  <c r="M7" i="1"/>
  <c r="M8" i="1"/>
  <c r="M9" i="1"/>
  <c r="M10" i="1"/>
  <c r="M11" i="1"/>
  <c r="M12" i="1"/>
  <c r="M13" i="1"/>
  <c r="M14" i="1"/>
  <c r="M15" i="1"/>
  <c r="M16" i="1"/>
  <c r="M17" i="1"/>
  <c r="M18" i="1"/>
  <c r="M19" i="1"/>
  <c r="M20" i="1"/>
  <c r="M21" i="1"/>
  <c r="M22" i="1"/>
  <c r="M23" i="1"/>
  <c r="M24" i="1"/>
  <c r="M25" i="1"/>
  <c r="M26" i="1"/>
  <c r="M27" i="1"/>
  <c r="M28" i="1"/>
  <c r="M29" i="1"/>
  <c r="M30" i="1"/>
  <c r="M3" i="1"/>
  <c r="M67" i="1"/>
  <c r="N27" i="1"/>
  <c r="N25" i="1"/>
  <c r="N23" i="1"/>
  <c r="N24" i="1"/>
  <c r="N26" i="1"/>
  <c r="N28" i="1"/>
  <c r="N29" i="1"/>
  <c r="N30" i="1"/>
  <c r="N4" i="1"/>
  <c r="N14" i="1"/>
  <c r="N16" i="1"/>
  <c r="N19" i="1"/>
  <c r="N20" i="1"/>
  <c r="N21" i="1"/>
  <c r="N22" i="1"/>
  <c r="N12" i="1"/>
  <c r="N11" i="1"/>
  <c r="N10" i="1"/>
  <c r="N9" i="1"/>
  <c r="N13" i="1"/>
  <c r="N15" i="1"/>
  <c r="N17" i="1"/>
  <c r="N2" i="1"/>
  <c r="N3" i="1"/>
  <c r="N5" i="1"/>
  <c r="N7" i="1"/>
  <c r="N18" i="1"/>
  <c r="N8" i="1"/>
</calcChain>
</file>

<file path=xl/sharedStrings.xml><?xml version="1.0" encoding="utf-8"?>
<sst xmlns="http://schemas.openxmlformats.org/spreadsheetml/2006/main" count="514" uniqueCount="219">
  <si>
    <t>Home</t>
  </si>
  <si>
    <t>Link</t>
  </si>
  <si>
    <t xml:space="preserve">Videos </t>
  </si>
  <si>
    <t>Content</t>
  </si>
  <si>
    <t>Forum</t>
  </si>
  <si>
    <t>Activities</t>
  </si>
  <si>
    <t xml:space="preserve">Evaluation </t>
  </si>
  <si>
    <t xml:space="preserve">Social media </t>
  </si>
  <si>
    <t>Overview</t>
  </si>
  <si>
    <t>Who are the participants?</t>
  </si>
  <si>
    <t>What did participants do?</t>
  </si>
  <si>
    <t>Assessment</t>
  </si>
  <si>
    <t>Research Questions</t>
  </si>
  <si>
    <t>https://10ay.online.tableau.com/#/site/unswmooc/views/ResearchQuestions%2FResearchQuestions</t>
  </si>
  <si>
    <t>https://10ay.online.tableau.com/#/site/unswmooc/views/SocialMedia%2FSocialMedia</t>
  </si>
  <si>
    <t>https://10ay.online.tableau.com/#/site/unswmooc/views/Vidoes%2FOverview</t>
  </si>
  <si>
    <t>type</t>
  </si>
  <si>
    <t>pie</t>
  </si>
  <si>
    <t>report</t>
  </si>
  <si>
    <t>order</t>
  </si>
  <si>
    <t>Video heatmap</t>
  </si>
  <si>
    <t>Video heatmap detailed</t>
  </si>
  <si>
    <t>Videos and Extension Exercises</t>
  </si>
  <si>
    <t>Overview Lecture videos</t>
  </si>
  <si>
    <t>Sequence Analysis</t>
  </si>
  <si>
    <t>Discussion Heatmap</t>
  </si>
  <si>
    <t>Grades</t>
  </si>
  <si>
    <t>Quizzes</t>
  </si>
  <si>
    <t>Exams</t>
  </si>
  <si>
    <t>Peer Assessment</t>
  </si>
  <si>
    <t>sub-pages</t>
  </si>
  <si>
    <t>Overview of Course</t>
  </si>
  <si>
    <t>Overview of Activity</t>
  </si>
  <si>
    <t>Assessment Rubrics</t>
  </si>
  <si>
    <t>Content use</t>
  </si>
  <si>
    <t>Forum use</t>
  </si>
  <si>
    <t>https://10ay.online.tableau.com/#/site/unswmooc/views/Activities%2FOverview</t>
  </si>
  <si>
    <t>https://10ay.online.tableau.com/#/site/unswmooc/views/Content%2FOverview</t>
  </si>
  <si>
    <t>https://10ay.online.tableau.com/#/site/unswmooc/views/Evaluation%2FIn-Video-RatingsIVRs12</t>
  </si>
  <si>
    <t>https://10ay.online.tableau.com/#/site/unswmooc/views/Forum%2FForum-Activityplot</t>
  </si>
  <si>
    <t>Overview of Assessment</t>
  </si>
  <si>
    <t>https://10ay.online.tableau.com/#/site/unswmooc/views/Overview%2FOverview12</t>
  </si>
  <si>
    <t>In-Video Ratings 1/2</t>
  </si>
  <si>
    <t>In-Video Ratings 2/2</t>
  </si>
  <si>
    <t>Pre-course Survey</t>
  </si>
  <si>
    <t>Post-course Survey</t>
  </si>
  <si>
    <t>html_page</t>
  </si>
  <si>
    <t>INTSE_home.html</t>
  </si>
  <si>
    <t>htmlTag_long</t>
  </si>
  <si>
    <t>level</t>
  </si>
  <si>
    <t>h2</t>
  </si>
  <si>
    <t>h3</t>
  </si>
  <si>
    <t>li</t>
  </si>
  <si>
    <t>home</t>
  </si>
  <si>
    <t>Engagement</t>
  </si>
  <si>
    <t>Video use</t>
  </si>
  <si>
    <t>Clustering</t>
  </si>
  <si>
    <t>Classification</t>
  </si>
  <si>
    <t>Regression</t>
  </si>
  <si>
    <t>category</t>
  </si>
  <si>
    <t>section</t>
  </si>
  <si>
    <t>page</t>
  </si>
  <si>
    <t>description</t>
  </si>
  <si>
    <t>jsonCode</t>
  </si>
  <si>
    <t>jsonSection</t>
  </si>
  <si>
    <t>main</t>
  </si>
  <si>
    <t>Research</t>
  </si>
  <si>
    <t>main_Overview</t>
  </si>
  <si>
    <t>main_participants</t>
  </si>
  <si>
    <t>main_activity</t>
  </si>
  <si>
    <t>main_assessment</t>
  </si>
  <si>
    <t>main_research</t>
  </si>
  <si>
    <t>parent</t>
  </si>
  <si>
    <t>dom_content</t>
  </si>
  <si>
    <t>dom_videos</t>
  </si>
  <si>
    <t>dom_forums</t>
  </si>
  <si>
    <t>dom_social</t>
  </si>
  <si>
    <t>dom_evaluation</t>
  </si>
  <si>
    <t>dom_activity</t>
  </si>
  <si>
    <t>area</t>
  </si>
  <si>
    <t>Participants</t>
  </si>
  <si>
    <t>domain</t>
  </si>
  <si>
    <t>Evaluation &amp; surveys</t>
  </si>
  <si>
    <t>Assessment &amp; activity</t>
  </si>
  <si>
    <t>Social Media</t>
  </si>
  <si>
    <t>topMenu</t>
  </si>
  <si>
    <t>top_Overview</t>
  </si>
  <si>
    <t>top_participants</t>
  </si>
  <si>
    <t>top_activity</t>
  </si>
  <si>
    <t>top_assessment</t>
  </si>
  <si>
    <t>top_research</t>
  </si>
  <si>
    <t>top_content</t>
  </si>
  <si>
    <t>top_videos</t>
  </si>
  <si>
    <t>top_forums</t>
  </si>
  <si>
    <t>top_social</t>
  </si>
  <si>
    <t>top_evaluation</t>
  </si>
  <si>
    <t>top_home</t>
  </si>
  <si>
    <t>sdr_home</t>
  </si>
  <si>
    <t>sdr_summary_course</t>
  </si>
  <si>
    <t>sdr_summary_activity</t>
  </si>
  <si>
    <t>sdr_participants</t>
  </si>
  <si>
    <t>sdr_engagement</t>
  </si>
  <si>
    <t>sdr_participant_activity</t>
  </si>
  <si>
    <t>sdr_overview_video</t>
  </si>
  <si>
    <t>sdr_video_heatmap</t>
  </si>
  <si>
    <t>sdr_video_hm_detail</t>
  </si>
  <si>
    <t>sdr_video_extension</t>
  </si>
  <si>
    <t>sdr_video_lectures</t>
  </si>
  <si>
    <t>sdr_overview_content</t>
  </si>
  <si>
    <t>sdr_content_sequence</t>
  </si>
  <si>
    <t>sdr_overview_forum</t>
  </si>
  <si>
    <t>sdr_forum_heatmap</t>
  </si>
  <si>
    <t>sdr_overview_activity</t>
  </si>
  <si>
    <t>sdr_grades</t>
  </si>
  <si>
    <t>sdr_overview_assessment</t>
  </si>
  <si>
    <t>sdr_assm_quizzes</t>
  </si>
  <si>
    <t>sdr_assm_exams</t>
  </si>
  <si>
    <t>sdr_assm_peer</t>
  </si>
  <si>
    <t>sdr_overview_eval</t>
  </si>
  <si>
    <t>sdr_eval_ivr1</t>
  </si>
  <si>
    <t>sdr_eval_ivr2</t>
  </si>
  <si>
    <t>sdr_eval_rubrics</t>
  </si>
  <si>
    <t>sdr_eval_precourse</t>
  </si>
  <si>
    <t>sdr_eval_postcourse</t>
  </si>
  <si>
    <t>sdr_overview_social</t>
  </si>
  <si>
    <t>sdr_overview_research</t>
  </si>
  <si>
    <t>sdr_research_cluster</t>
  </si>
  <si>
    <t>sdr_research_classify</t>
  </si>
  <si>
    <t>sdr_research_regres</t>
  </si>
  <si>
    <t>tableauView</t>
  </si>
  <si>
    <t>HTML</t>
  </si>
  <si>
    <t>sdr</t>
  </si>
  <si>
    <t>structure</t>
  </si>
  <si>
    <t>ul_li</t>
  </si>
  <si>
    <t>menu</t>
  </si>
  <si>
    <t>Report Category</t>
  </si>
  <si>
    <t>top_menu_cat</t>
  </si>
  <si>
    <t>Report Domains</t>
  </si>
  <si>
    <t>top_menu_dom</t>
  </si>
  <si>
    <t>ul</t>
  </si>
  <si>
    <t>top_research_1</t>
  </si>
  <si>
    <t>top_research_2</t>
  </si>
  <si>
    <t>https://10ay.online.tableau.com/#/site/unswmooc/views/Whatdidparticicpantsdo%2FWhatdidparticipantsdo_Overview</t>
  </si>
  <si>
    <t>https://10ay.online.tableau.com/#/site/unswmooc/views/Whoaretheparticicpants%2FWhoaretheparticipants12</t>
  </si>
  <si>
    <t>This section shows social media engagement of users.</t>
  </si>
  <si>
    <t xml:space="preserve">Social Media </t>
  </si>
  <si>
    <t>Pie</t>
  </si>
  <si>
    <t>This section shows evaluation tools used in the course:  IVRs, Rubric used in peer assessment, pre and post course survey.
In-Video-Ratings (IVRs): 3 questions were asked to rate out of 5 stars at the end of video each time it played . 
Q1: I find this lecture video useful
Q2: I understand the content of this lecture
Q3: I would like to explore other modules of this course</t>
  </si>
  <si>
    <t xml:space="preserve">This section shows Activites Use over time in the course. 
The activity domain includes activity (quiz), exam  and peer assessment. 
</t>
  </si>
  <si>
    <t xml:space="preserve">Activites </t>
  </si>
  <si>
    <t xml:space="preserve">This section shows Forum use over time in the course and it allow to drill down to actions (posts and comments).
Panel two shows both overview heatmap and detailed subforums by week to show the tends in Forum use.  </t>
  </si>
  <si>
    <t xml:space="preserve">This section shows overall use of course content ( Activities (Quizzes), Forums and Peer Assessment over time of the course. 
Sequence analysis of the content use will be coming soon. </t>
  </si>
  <si>
    <t xml:space="preserve">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t>
  </si>
  <si>
    <t>Vidoes</t>
  </si>
  <si>
    <t xml:space="preserve">This section shows research topics such cluster analysis based on their engagement in the course and more. </t>
  </si>
  <si>
    <t>Category</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</si>
  <si>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</si>
  <si>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Report Categories - What did the participants do?
This section shows what ative regisrants have done in the course. Tab_1 gives overview of their activities by week. 
The color is range from 0% (grey) to 100% (dark purple). </t>
  </si>
  <si>
    <t>What did participants do</t>
  </si>
  <si>
    <t xml:space="preserve">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t>
  </si>
  <si>
    <r>
      <t xml:space="preserve">Welcome to the Introduction to Systems Engineering (introse-001) Dashboard. 
Report Categories  - Overview of Course
Two panels are represented here.
Definitions:
</t>
    </r>
    <r>
      <rPr>
        <b/>
        <sz val="11"/>
        <color theme="1"/>
        <rFont val="Calibri"/>
        <family val="2"/>
        <scheme val="minor"/>
      </rPr>
      <t>Interested:</t>
    </r>
    <r>
      <rPr>
        <sz val="12"/>
        <color theme="1"/>
        <rFont val="Calibri"/>
        <family val="2"/>
        <scheme val="minor"/>
      </rPr>
      <t xml:space="preserve"> the number of people viewed our course registration page before the course start. 
</t>
    </r>
    <r>
      <rPr>
        <b/>
        <sz val="11"/>
        <color theme="1"/>
        <rFont val="Calibri"/>
        <family val="2"/>
        <scheme val="minor"/>
      </rPr>
      <t>Registrants</t>
    </r>
    <r>
      <rPr>
        <sz val="12"/>
        <color theme="1"/>
        <rFont val="Calibri"/>
        <family val="2"/>
        <scheme val="minor"/>
      </rPr>
      <t xml:space="preserve">: the number of coursera users registered in the course(percentage of interested).
</t>
    </r>
    <r>
      <rPr>
        <b/>
        <sz val="11"/>
        <color theme="1"/>
        <rFont val="Calibri"/>
        <family val="2"/>
        <scheme val="minor"/>
      </rPr>
      <t>Active</t>
    </r>
    <r>
      <rPr>
        <sz val="12"/>
        <color theme="1"/>
        <rFont val="Calibri"/>
        <family val="2"/>
        <scheme val="minor"/>
      </rPr>
      <t xml:space="preser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r>
  </si>
  <si>
    <t xml:space="preserve">Link </t>
  </si>
  <si>
    <t xml:space="preserve">Explanation </t>
  </si>
  <si>
    <t>Top page Name</t>
  </si>
  <si>
    <t>Report Type</t>
  </si>
  <si>
    <t>des2</t>
  </si>
  <si>
    <t xml:space="preserve">Welcome to the Introduction to Systems Engineering (introse-002) Dashboard. 
Report Categories  - Overview of Course
Two panels are represented here.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</si>
  <si>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</si>
  <si>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This section shows evaluation tools used in the course: Rubric used in peer assessment, pre and post course survey.
</t>
  </si>
  <si>
    <t>This section shows Activites Use over time in the course. 
The activity domain includes activity (quiz), exam  and peer assessment.</t>
  </si>
  <si>
    <t>https://10ay.online.tableau.com/t/unswmooc/views/Overview_0/Overview12</t>
  </si>
  <si>
    <t>https://10ay.online.tableau.com/t/unswmooc/views/Overview_0/Overview22</t>
  </si>
  <si>
    <t>https://googledrive.com/host/0B6UqK1vNOP0XTTBRVDQxX3JNTFU/INTSE2_home.html</t>
  </si>
  <si>
    <t>https://10ay.online.tableau.com/t/unswmooc/views/Whoaretheparticipants/Whoaretheparticipants12</t>
  </si>
  <si>
    <t>https://10ay.online.tableau.com/t/unswmooc/views/Whatdidtheparticipantsdo/Whatdidparticipants_Overview</t>
  </si>
  <si>
    <t>https://10ay.online.tableau.com/t/unswmooc/views/Videos/Overview</t>
  </si>
  <si>
    <t>https://10ay.online.tableau.com/t/unswmooc/views/Videos/Heatmap</t>
  </si>
  <si>
    <t>https://10ay.online.tableau.com/t/unswmooc/views/Videos/Heatmap_Detailed</t>
  </si>
  <si>
    <t>https://10ay.online.tableau.com/t/unswmooc/views/Videos/Videos-exerciseandextensionexercise</t>
  </si>
  <si>
    <t>https://10ay.online.tableau.com/t/unswmooc/views/Videos/Whatdidparticipantsdo_LectureVideos</t>
  </si>
  <si>
    <t>https://10ay.online.tableau.com/t/unswmooc/views/Content_0/Overview</t>
  </si>
  <si>
    <t>https://10ay.online.tableau.com/t/unswmooc/views/Content_0/Sequence</t>
  </si>
  <si>
    <t>https://10ay.online.tableau.com/t/unswmooc/views/Forum_0/Forum-Activityplot</t>
  </si>
  <si>
    <t>https://10ay.online.tableau.com/t/unswmooc/views/Forum_0/Forum-Heatmap</t>
  </si>
  <si>
    <t>https://10ay.online.tableau.com/t/unswmooc/views/Activity/Overview</t>
  </si>
  <si>
    <t>https://10ay.online.tableau.com/t/unswmooc/views/Assessment_0/Assessment_Grades</t>
  </si>
  <si>
    <t>https://10ay.online.tableau.com/t/unswmooc/views/Assessment_0/Aessessment_Overview</t>
  </si>
  <si>
    <t>https://10ay.online.tableau.com/t/unswmooc/views/Assessment_0/Assessment_Quiz</t>
  </si>
  <si>
    <t>https://10ay.online.tableau.com/t/unswmooc/views/Assessment_0/Assessment_Exam</t>
  </si>
  <si>
    <t>https://10ay.online.tableau.com/t/unswmooc/views/Assessment_0/Peerassessment-Rubric</t>
  </si>
  <si>
    <t>https://10ay.online.tableau.com/t/unswmooc/views/Evaluation_0/Peerassessment-Rubric</t>
  </si>
  <si>
    <t>https://10ay.online.tableau.com/t/unswmooc/views/Evaluation_0/Pre-courseSurvey</t>
  </si>
  <si>
    <t>https://10ay.online.tableau.com/t/unswmooc/views/Evaluation_0/Post-courseSurvey</t>
  </si>
  <si>
    <t>https://10ay.online.tableau.com/t/unswmooc/views/SocialMedia_0/SocialMedia</t>
  </si>
  <si>
    <t>https://10ay.online.tableau.com/t/unswmooc/views/ResearchQuestions_0/ResearchQuestions</t>
  </si>
  <si>
    <t xml:space="preserve">Report Categories  - Overview of Course - Overview 1/2
This section shows Headcount of students activities in the course.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</si>
  <si>
    <t xml:space="preserve">Report Categories  - Overview of Course - Overview 2/2
This section plots overall activities of student engagement in the course. </t>
  </si>
  <si>
    <t xml:space="preserve">This section shows Gender distribution of participants in the course. Data sourced from Coursera demographic survey. </t>
  </si>
  <si>
    <t xml:space="preserve">This section shows Use of Video, forum, quiz submission and Tests in the course. Also includes peer assessment performance. </t>
  </si>
  <si>
    <t xml:space="preserve">This section focus on Video Use (including views and downloads) in the course. The Use of each kind can be drilled down. </t>
  </si>
  <si>
    <t xml:space="preserve">This section shows the weekly Use of videos (Heapmap). 
The darker the green colour, the more use of video for the particular module in that week. </t>
  </si>
  <si>
    <t xml:space="preserve">This section shows the weekly Use per videos (Heapmap). 
The darker the green colour, the more use of each video in that week. </t>
  </si>
  <si>
    <t>This section shows the Use (Views and downloads) of Debrief Videos for Exercise and Extension Exercise.</t>
  </si>
  <si>
    <t xml:space="preserve">This section shows the Use for Lecture Videos. 
Purple Heatmap shows daily use of lecture videos. Dark the purple shows higher use of lecture videos.
</t>
  </si>
  <si>
    <t xml:space="preserve">This section shows the content use in the course. </t>
  </si>
  <si>
    <t xml:space="preserve">This section shows the sequence of participants' engagement. Content is coming soon. </t>
  </si>
  <si>
    <t xml:space="preserve">This sections shows Forum activity (Posts and Comments) in the course. </t>
  </si>
  <si>
    <t xml:space="preserve">This section shows the weekly forum activities on two levels : left heatmap is forum activity by top level forum Topic; right heatmap is forum activity by all forum Name.
Darker the green colour, higher the forum activities. </t>
  </si>
  <si>
    <t xml:space="preserve">This section shows the activities during the course.  Activity in blue colour shows the submission of quizzes and the yellow line is the peer assessment submission in the course. </t>
  </si>
  <si>
    <t>This section shows the grades in the course by achievement level. Grade Distribution is plotted in two graphs showing at the bottom of the page: Normal and Distinction level.</t>
  </si>
  <si>
    <t xml:space="preserve">This section shows the number of participants whom have completed assessment and average score for each assessmetn. Assessments are quiz, exam and peer assessment. </t>
  </si>
  <si>
    <t xml:space="preserve">This section shows the number of participants whom have started and completed the quizzes (Top two graphs: the difference between two is the number of participants whom have started but not submitted the quizzes).
The bottom graph shows the average score for quizzes for both signature and non-signature participants. </t>
  </si>
  <si>
    <t xml:space="preserve">This section shows the number of participants whom have started and completed the exams (Top two graphs: the difference between two is the number of participants whom have started but not submitted the exams).
The bottom graph shows the average score for exams for both signature and non-signature participants. </t>
  </si>
  <si>
    <t xml:space="preserve">This section shows the number of participants whom have started and completed the peer assessments (Top left two graphs: the difference between two is the number of participants whom have started but not submitted thepeer assessment).
The top right graph shows the average score for peer assessment for both signature and non-signature participants. 
The bottom graph shows the grade distribution for each peer assessment by signature and non-signature participants. </t>
  </si>
  <si>
    <t xml:space="preserve">This section shows the score given by evaluators for peer assessments. Score ranges from 1 to 7. 
There are four categories of criteria: system engineering knowledge, Analysis and evaluation, Persepctives and problem-solving and Communication. </t>
  </si>
  <si>
    <t>This sections shows findings from the pre-course survey. Content will be updated soon.</t>
  </si>
  <si>
    <t xml:space="preserve">This section shows  findings from end of course survey. Content will be updated soon. </t>
  </si>
  <si>
    <t xml:space="preserve">This section shows the finding from social media engagement of participants in the course. Findings will be updated soon. </t>
  </si>
  <si>
    <t xml:space="preserve">This section shows research insights from the course.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</si>
</sst>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2"/>
      <name val="Calibri"/>
      <scheme val="minor"/>
    </font>
    <font>
      <b/>
      <sz val="12"/>
      <name val="Calibri"/>
      <family val="2"/>
      <scheme val="minor"/>
    </font>
    <font>
      <b/>
      <sz val="12"/>
      <color rgb="FFFF0000"/>
      <name val="Calibri"/>
      <family val="2"/>
      <scheme val="minor"/>
    </font>
    <font>
      <sz val="12"/>
      <color theme="10"/>
      <name val="Calibri"/>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18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9"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3" fillId="0" borderId="0" xfId="0" applyFont="1"/>
    <xf numFmtId="0" fontId="5" fillId="0" borderId="0" xfId="0" applyFont="1" applyAlignment="1">
      <alignment wrapText="1"/>
    </xf>
    <xf numFmtId="0" fontId="5" fillId="0" borderId="0" xfId="1" applyFont="1"/>
    <xf numFmtId="0" fontId="5" fillId="0" borderId="0" xfId="1" applyFont="1" applyAlignment="1">
      <alignment wrapText="1"/>
    </xf>
    <xf numFmtId="0" fontId="5" fillId="0" borderId="0" xfId="1" applyFont="1" applyAlignment="1"/>
    <xf numFmtId="0" fontId="4" fillId="0" borderId="0" xfId="0" applyFont="1"/>
    <xf numFmtId="0" fontId="0" fillId="0" borderId="1" xfId="0" applyBorder="1"/>
    <xf numFmtId="0" fontId="5" fillId="0" borderId="1" xfId="1" applyFont="1" applyBorder="1" applyAlignment="1">
      <alignment wrapText="1"/>
    </xf>
    <xf numFmtId="0" fontId="3" fillId="0" borderId="1" xfId="0" applyFont="1" applyBorder="1"/>
    <xf numFmtId="0" fontId="4" fillId="0" borderId="1" xfId="0" applyFont="1" applyBorder="1"/>
    <xf numFmtId="0" fontId="4" fillId="0" borderId="0" xfId="0" applyFont="1" applyAlignment="1">
      <alignment wrapText="1"/>
    </xf>
    <xf numFmtId="0" fontId="6" fillId="0" borderId="0" xfId="0" applyFont="1" applyAlignment="1">
      <alignment wrapText="1"/>
    </xf>
    <xf numFmtId="0" fontId="7" fillId="0" borderId="0" xfId="0" applyFont="1"/>
    <xf numFmtId="0" fontId="8" fillId="0" borderId="0" xfId="1" applyFont="1" applyAlignment="1">
      <alignment wrapText="1"/>
    </xf>
    <xf numFmtId="0" fontId="8" fillId="0" borderId="1" xfId="1" applyFont="1" applyBorder="1" applyAlignment="1">
      <alignment wrapText="1"/>
    </xf>
    <xf numFmtId="0" fontId="0" fillId="0" borderId="0" xfId="0" applyFont="1" applyAlignment="1">
      <alignment wrapText="1"/>
    </xf>
    <xf numFmtId="0" fontId="5" fillId="0" borderId="1" xfId="1" applyFont="1" applyBorder="1"/>
    <xf numFmtId="0" fontId="9" fillId="0" borderId="0" xfId="175"/>
    <xf numFmtId="0" fontId="9" fillId="0" borderId="0" xfId="175" applyAlignment="1">
      <alignment wrapText="1"/>
    </xf>
    <xf numFmtId="0" fontId="9" fillId="0" borderId="0" xfId="175" applyAlignment="1"/>
    <xf numFmtId="0" fontId="10" fillId="0" borderId="0" xfId="175" applyFont="1"/>
    <xf numFmtId="0" fontId="1" fillId="0" borderId="0" xfId="1"/>
  </cellXfs>
  <cellStyles count="184">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Hyperlink" xfId="1" builtinId="8"/>
    <cellStyle name="Normal" xfId="0" builtinId="0"/>
    <cellStyle name="Normal 2" xfId="17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10ay.online.tableau.com/t/unswmooc/views/Videos/Videos-exerciseandextensionexercise" TargetMode="External"/><Relationship Id="rId13" Type="http://schemas.openxmlformats.org/officeDocument/2006/relationships/hyperlink" Target="https://10ay.online.tableau.com/t/unswmooc/views/Forum_0/Forum-Heatmap" TargetMode="External"/><Relationship Id="rId18" Type="http://schemas.openxmlformats.org/officeDocument/2006/relationships/hyperlink" Target="https://10ay.online.tableau.com/t/unswmooc/views/Assessment_0/Assessment_Exam" TargetMode="External"/><Relationship Id="rId26" Type="http://schemas.openxmlformats.org/officeDocument/2006/relationships/hyperlink" Target="https://10ay.online.tableau.com/t/unswmooc/views/Whoaretheparticipants/Whoaretheparticipants12" TargetMode="External"/><Relationship Id="rId39" Type="http://schemas.openxmlformats.org/officeDocument/2006/relationships/hyperlink" Target="https://10ay.online.tableau.com/t/unswmooc/views/Assessment_0/Assessment_Grades" TargetMode="External"/><Relationship Id="rId3" Type="http://schemas.openxmlformats.org/officeDocument/2006/relationships/hyperlink" Target="https://10ay.online.tableau.com/t/unswmooc/views/Whoaretheparticipants/Whoaretheparticipants12" TargetMode="External"/><Relationship Id="rId21" Type="http://schemas.openxmlformats.org/officeDocument/2006/relationships/hyperlink" Target="https://10ay.online.tableau.com/t/unswmooc/views/Evaluation_0/Pre-courseSurvey" TargetMode="External"/><Relationship Id="rId34" Type="http://schemas.openxmlformats.org/officeDocument/2006/relationships/hyperlink" Target="https://10ay.online.tableau.com/t/unswmooc/views/Evaluation_0/Peerassessment-Rubric" TargetMode="External"/><Relationship Id="rId42" Type="http://schemas.openxmlformats.org/officeDocument/2006/relationships/hyperlink" Target="https://10ay.online.tableau.com/t/unswmooc/views/Videos/Overview" TargetMode="External"/><Relationship Id="rId7" Type="http://schemas.openxmlformats.org/officeDocument/2006/relationships/hyperlink" Target="https://10ay.online.tableau.com/t/unswmooc/views/Videos/Heatmap_Detailed" TargetMode="External"/><Relationship Id="rId12" Type="http://schemas.openxmlformats.org/officeDocument/2006/relationships/hyperlink" Target="https://10ay.online.tableau.com/t/unswmooc/views/Forum_0/Forum-Activityplot" TargetMode="External"/><Relationship Id="rId17" Type="http://schemas.openxmlformats.org/officeDocument/2006/relationships/hyperlink" Target="https://10ay.online.tableau.com/t/unswmooc/views/Assessment_0/Assessment_Quiz" TargetMode="External"/><Relationship Id="rId25" Type="http://schemas.openxmlformats.org/officeDocument/2006/relationships/hyperlink" Target="https://10ay.online.tableau.com/t/unswmooc/views/Overview_0/Overview12" TargetMode="External"/><Relationship Id="rId33" Type="http://schemas.openxmlformats.org/officeDocument/2006/relationships/hyperlink" Target="https://10ay.online.tableau.com/t/unswmooc/views/SocialMedia_0/SocialMedia" TargetMode="External"/><Relationship Id="rId38" Type="http://schemas.openxmlformats.org/officeDocument/2006/relationships/hyperlink" Target="https://10ay.online.tableau.com/t/unswmooc/views/Whatdidtheparticipantsdo/Whatdidparticipants_Overview" TargetMode="External"/><Relationship Id="rId46" Type="http://schemas.openxmlformats.org/officeDocument/2006/relationships/hyperlink" Target="https://10ay.online.tableau.com/t/unswmooc/views/Activity/Overview" TargetMode="External"/><Relationship Id="rId2" Type="http://schemas.openxmlformats.org/officeDocument/2006/relationships/hyperlink" Target="https://10ay.online.tableau.com/t/unswmooc/views/Overview_0/Overview22" TargetMode="External"/><Relationship Id="rId16" Type="http://schemas.openxmlformats.org/officeDocument/2006/relationships/hyperlink" Target="https://10ay.online.tableau.com/t/unswmooc/views/Assessment_0/Aessessment_Overview" TargetMode="External"/><Relationship Id="rId20" Type="http://schemas.openxmlformats.org/officeDocument/2006/relationships/hyperlink" Target="https://10ay.online.tableau.com/t/unswmooc/views/Evaluation_0/Peerassessment-Rubric" TargetMode="External"/><Relationship Id="rId29" Type="http://schemas.openxmlformats.org/officeDocument/2006/relationships/hyperlink" Target="https://10ay.online.tableau.com/t/unswmooc/views/ResearchQuestions_0/ResearchQuestions" TargetMode="External"/><Relationship Id="rId41" Type="http://schemas.openxmlformats.org/officeDocument/2006/relationships/hyperlink" Target="https://10ay.online.tableau.com/t/unswmooc/views/Content_0/Overview" TargetMode="External"/><Relationship Id="rId1" Type="http://schemas.openxmlformats.org/officeDocument/2006/relationships/hyperlink" Target="https://10ay.online.tableau.com/t/unswmooc/views/Overview_0/Overview12" TargetMode="External"/><Relationship Id="rId6" Type="http://schemas.openxmlformats.org/officeDocument/2006/relationships/hyperlink" Target="https://10ay.online.tableau.com/t/unswmooc/views/Videos/Heatmap" TargetMode="External"/><Relationship Id="rId11" Type="http://schemas.openxmlformats.org/officeDocument/2006/relationships/hyperlink" Target="https://10ay.online.tableau.com/t/unswmooc/views/Content_0/Sequence" TargetMode="External"/><Relationship Id="rId24" Type="http://schemas.openxmlformats.org/officeDocument/2006/relationships/hyperlink" Target="https://10ay.online.tableau.com/t/unswmooc/views/ResearchQuestions_0/ResearchQuestions" TargetMode="External"/><Relationship Id="rId32" Type="http://schemas.openxmlformats.org/officeDocument/2006/relationships/hyperlink" Target="https://10ay.online.tableau.com/t/unswmooc/views/Forum_0/Forum-Activityplot" TargetMode="External"/><Relationship Id="rId37" Type="http://schemas.openxmlformats.org/officeDocument/2006/relationships/hyperlink" Target="https://10ay.online.tableau.com/t/unswmooc/views/Whoaretheparticipants/Whoaretheparticipants12" TargetMode="External"/><Relationship Id="rId40" Type="http://schemas.openxmlformats.org/officeDocument/2006/relationships/hyperlink" Target="https://10ay.online.tableau.com/t/unswmooc/views/ResearchQuestions_0/ResearchQuestions" TargetMode="External"/><Relationship Id="rId45" Type="http://schemas.openxmlformats.org/officeDocument/2006/relationships/hyperlink" Target="https://10ay.online.tableau.com/t/unswmooc/views/Evaluation_0/Peerassessment-Rubric" TargetMode="External"/><Relationship Id="rId5" Type="http://schemas.openxmlformats.org/officeDocument/2006/relationships/hyperlink" Target="https://10ay.online.tableau.com/t/unswmooc/views/Videos/Overview" TargetMode="External"/><Relationship Id="rId15" Type="http://schemas.openxmlformats.org/officeDocument/2006/relationships/hyperlink" Target="https://10ay.online.tableau.com/t/unswmooc/views/Assessment_0/Assessment_Grades" TargetMode="External"/><Relationship Id="rId23" Type="http://schemas.openxmlformats.org/officeDocument/2006/relationships/hyperlink" Target="https://10ay.online.tableau.com/t/unswmooc/views/SocialMedia_0/SocialMedia" TargetMode="External"/><Relationship Id="rId28" Type="http://schemas.openxmlformats.org/officeDocument/2006/relationships/hyperlink" Target="https://10ay.online.tableau.com/t/unswmooc/views/Assessment_0/Assessment_Grades" TargetMode="External"/><Relationship Id="rId36" Type="http://schemas.openxmlformats.org/officeDocument/2006/relationships/hyperlink" Target="https://10ay.online.tableau.com/t/unswmooc/views/Overview_0/Overview12" TargetMode="External"/><Relationship Id="rId10" Type="http://schemas.openxmlformats.org/officeDocument/2006/relationships/hyperlink" Target="https://10ay.online.tableau.com/t/unswmooc/views/Content_0/Overview" TargetMode="External"/><Relationship Id="rId19" Type="http://schemas.openxmlformats.org/officeDocument/2006/relationships/hyperlink" Target="https://10ay.online.tableau.com/t/unswmooc/views/Assessment_0/Peerassessment-Rubric" TargetMode="External"/><Relationship Id="rId31" Type="http://schemas.openxmlformats.org/officeDocument/2006/relationships/hyperlink" Target="https://10ay.online.tableau.com/t/unswmooc/views/Videos/Overview" TargetMode="External"/><Relationship Id="rId44" Type="http://schemas.openxmlformats.org/officeDocument/2006/relationships/hyperlink" Target="https://10ay.online.tableau.com/t/unswmooc/views/SocialMedia_0/SocialMedia" TargetMode="External"/><Relationship Id="rId4" Type="http://schemas.openxmlformats.org/officeDocument/2006/relationships/hyperlink" Target="https://10ay.online.tableau.com/t/unswmooc/views/Whatdidtheparticipantsdo/Whatdidparticipants_Overview" TargetMode="External"/><Relationship Id="rId9" Type="http://schemas.openxmlformats.org/officeDocument/2006/relationships/hyperlink" Target="https://10ay.online.tableau.com/t/unswmooc/views/Videos/Whatdidparticipantsdo_LectureVideos" TargetMode="External"/><Relationship Id="rId14" Type="http://schemas.openxmlformats.org/officeDocument/2006/relationships/hyperlink" Target="https://10ay.online.tableau.com/t/unswmooc/views/Activity/Overview" TargetMode="External"/><Relationship Id="rId22" Type="http://schemas.openxmlformats.org/officeDocument/2006/relationships/hyperlink" Target="https://10ay.online.tableau.com/t/unswmooc/views/Evaluation_0/Post-courseSurvey" TargetMode="External"/><Relationship Id="rId27" Type="http://schemas.openxmlformats.org/officeDocument/2006/relationships/hyperlink" Target="https://10ay.online.tableau.com/t/unswmooc/views/Whatdidtheparticipantsdo/Whatdidparticipants_Overview" TargetMode="External"/><Relationship Id="rId30" Type="http://schemas.openxmlformats.org/officeDocument/2006/relationships/hyperlink" Target="https://10ay.online.tableau.com/t/unswmooc/views/Content_0/Overview" TargetMode="External"/><Relationship Id="rId35" Type="http://schemas.openxmlformats.org/officeDocument/2006/relationships/hyperlink" Target="https://10ay.online.tableau.com/t/unswmooc/views/Activity/Overview" TargetMode="External"/><Relationship Id="rId43" Type="http://schemas.openxmlformats.org/officeDocument/2006/relationships/hyperlink" Target="https://10ay.online.tableau.com/t/unswmooc/views/Forum_0/Forum-Activityplo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 sqref="D1:D1048576"/>
    </sheetView>
  </sheetViews>
  <sheetFormatPr defaultColWidth="8.875" defaultRowHeight="15" x14ac:dyDescent="0.25"/>
  <cols>
    <col min="1" max="1" width="11.625" style="18" bestFit="1" customWidth="1"/>
    <col min="2" max="2" width="14.875" style="18" bestFit="1" customWidth="1"/>
    <col min="3" max="3" width="38.875" style="18" customWidth="1"/>
    <col min="4" max="4" width="87.5" style="18" customWidth="1"/>
    <col min="5" max="16384" width="8.875" style="18"/>
  </cols>
  <sheetData>
    <row r="1" spans="1:4" x14ac:dyDescent="0.25">
      <c r="A1" s="21" t="s">
        <v>164</v>
      </c>
      <c r="B1" s="21" t="s">
        <v>163</v>
      </c>
      <c r="C1" s="21" t="s">
        <v>161</v>
      </c>
      <c r="D1" s="21" t="s">
        <v>162</v>
      </c>
    </row>
    <row r="2" spans="1:4" ht="15.75" x14ac:dyDescent="0.25">
      <c r="A2" s="18" t="s">
        <v>155</v>
      </c>
      <c r="B2" s="18" t="s">
        <v>8</v>
      </c>
      <c r="C2" s="18" t="s">
        <v>41</v>
      </c>
      <c r="D2" s="20" t="s">
        <v>160</v>
      </c>
    </row>
    <row r="3" spans="1:4" ht="105" x14ac:dyDescent="0.25">
      <c r="A3" s="18" t="s">
        <v>155</v>
      </c>
      <c r="B3" s="18" t="s">
        <v>9</v>
      </c>
      <c r="C3" s="18" t="s">
        <v>143</v>
      </c>
      <c r="D3" s="19" t="s">
        <v>159</v>
      </c>
    </row>
    <row r="4" spans="1:4" ht="60" x14ac:dyDescent="0.25">
      <c r="A4" s="18" t="s">
        <v>155</v>
      </c>
      <c r="B4" s="18" t="s">
        <v>158</v>
      </c>
      <c r="C4" s="18" t="s">
        <v>142</v>
      </c>
      <c r="D4" s="19" t="s">
        <v>157</v>
      </c>
    </row>
    <row r="5" spans="1:4" ht="150" x14ac:dyDescent="0.25">
      <c r="A5" s="18" t="s">
        <v>155</v>
      </c>
      <c r="B5" s="18" t="s">
        <v>40</v>
      </c>
      <c r="C5" s="18" t="s">
        <v>41</v>
      </c>
      <c r="D5" s="19" t="s">
        <v>156</v>
      </c>
    </row>
    <row r="6" spans="1:4" x14ac:dyDescent="0.25">
      <c r="A6" s="18" t="s">
        <v>155</v>
      </c>
      <c r="B6" s="18" t="s">
        <v>66</v>
      </c>
      <c r="C6" s="18" t="s">
        <v>13</v>
      </c>
      <c r="D6" s="19" t="s">
        <v>154</v>
      </c>
    </row>
    <row r="7" spans="1:4" ht="60" x14ac:dyDescent="0.25">
      <c r="A7" s="18" t="s">
        <v>146</v>
      </c>
      <c r="B7" s="18" t="s">
        <v>153</v>
      </c>
      <c r="C7" s="18" t="s">
        <v>15</v>
      </c>
      <c r="D7" s="19" t="s">
        <v>152</v>
      </c>
    </row>
    <row r="8" spans="1:4" ht="45" x14ac:dyDescent="0.25">
      <c r="A8" s="18" t="s">
        <v>146</v>
      </c>
      <c r="B8" s="18" t="s">
        <v>3</v>
      </c>
      <c r="C8" s="18" t="s">
        <v>37</v>
      </c>
      <c r="D8" s="19" t="s">
        <v>151</v>
      </c>
    </row>
    <row r="9" spans="1:4" ht="45" x14ac:dyDescent="0.25">
      <c r="A9" s="18" t="s">
        <v>146</v>
      </c>
      <c r="B9" s="18" t="s">
        <v>4</v>
      </c>
      <c r="C9" s="18" t="s">
        <v>39</v>
      </c>
      <c r="D9" s="19" t="s">
        <v>150</v>
      </c>
    </row>
    <row r="10" spans="1:4" ht="45" x14ac:dyDescent="0.25">
      <c r="A10" s="18" t="s">
        <v>146</v>
      </c>
      <c r="B10" s="18" t="s">
        <v>149</v>
      </c>
      <c r="C10" s="18" t="s">
        <v>36</v>
      </c>
      <c r="D10" s="19" t="s">
        <v>148</v>
      </c>
    </row>
    <row r="11" spans="1:4" ht="90" x14ac:dyDescent="0.25">
      <c r="A11" s="18" t="s">
        <v>146</v>
      </c>
      <c r="B11" s="18" t="s">
        <v>6</v>
      </c>
      <c r="C11" s="18" t="s">
        <v>38</v>
      </c>
      <c r="D11" s="19" t="s">
        <v>147</v>
      </c>
    </row>
    <row r="12" spans="1:4" x14ac:dyDescent="0.25">
      <c r="A12" s="18" t="s">
        <v>146</v>
      </c>
      <c r="B12" s="18" t="s">
        <v>145</v>
      </c>
      <c r="C12" s="18" t="s">
        <v>14</v>
      </c>
      <c r="D12" s="19" t="s">
        <v>144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tabSelected="1" workbookViewId="0">
      <selection activeCell="I13" sqref="I13"/>
    </sheetView>
  </sheetViews>
  <sheetFormatPr defaultColWidth="11" defaultRowHeight="15.75" x14ac:dyDescent="0.25"/>
  <cols>
    <col min="1" max="1" width="8.625" customWidth="1"/>
    <col min="2" max="2" width="11.5" customWidth="1"/>
    <col min="3" max="3" width="7.125" customWidth="1"/>
    <col min="4" max="4" width="10.125" customWidth="1"/>
    <col min="5" max="5" width="22.375" bestFit="1" customWidth="1"/>
    <col min="6" max="6" width="18.625" customWidth="1"/>
    <col min="7" max="7" width="16.5" customWidth="1"/>
    <col min="8" max="8" width="5.125" customWidth="1"/>
    <col min="9" max="9" width="99.125" style="16" bestFit="1" customWidth="1"/>
    <col min="10" max="11" width="26.875" style="2" customWidth="1"/>
    <col min="12" max="12" width="45.625" style="2" customWidth="1"/>
    <col min="13" max="13" width="40" style="2" bestFit="1" customWidth="1"/>
    <col min="14" max="14" width="13.875" style="1" customWidth="1"/>
    <col min="15" max="15" width="11" style="6"/>
  </cols>
  <sheetData>
    <row r="1" spans="1:15" s="6" customFormat="1" x14ac:dyDescent="0.25">
      <c r="A1" s="6" t="s">
        <v>64</v>
      </c>
      <c r="B1" s="6" t="s">
        <v>16</v>
      </c>
      <c r="C1" s="6" t="s">
        <v>19</v>
      </c>
      <c r="D1" s="6" t="s">
        <v>49</v>
      </c>
      <c r="E1" s="6" t="s">
        <v>59</v>
      </c>
      <c r="F1" s="6" t="s">
        <v>60</v>
      </c>
      <c r="G1" s="6" t="s">
        <v>61</v>
      </c>
      <c r="H1" s="6" t="s">
        <v>129</v>
      </c>
      <c r="I1" s="11" t="s">
        <v>1</v>
      </c>
      <c r="J1" s="12" t="s">
        <v>62</v>
      </c>
      <c r="K1" s="12" t="s">
        <v>165</v>
      </c>
      <c r="L1" s="12" t="s">
        <v>63</v>
      </c>
      <c r="M1" s="12" t="s">
        <v>46</v>
      </c>
      <c r="N1" s="13" t="s">
        <v>48</v>
      </c>
      <c r="O1" s="6" t="s">
        <v>130</v>
      </c>
    </row>
    <row r="2" spans="1:15" x14ac:dyDescent="0.25">
      <c r="A2" t="s">
        <v>72</v>
      </c>
      <c r="B2" t="s">
        <v>53</v>
      </c>
      <c r="C2">
        <v>0</v>
      </c>
      <c r="D2" t="s">
        <v>50</v>
      </c>
      <c r="E2" t="s">
        <v>0</v>
      </c>
      <c r="F2" t="s">
        <v>0</v>
      </c>
      <c r="G2" t="s">
        <v>97</v>
      </c>
      <c r="H2">
        <v>0</v>
      </c>
      <c r="I2" s="22" t="s">
        <v>172</v>
      </c>
      <c r="J2" s="3" t="str">
        <f>G2</f>
        <v>sdr_home</v>
      </c>
      <c r="K2" s="3" t="e">
        <f>VLOOKUP(I2,Lisa!$C$1:$D$12,2,FALSE)</f>
        <v>#N/A</v>
      </c>
      <c r="L2" s="5" t="str">
        <f t="shared" ref="L2:L33" si="0">"{'"&amp;$B$1&amp;"': '"&amp;B2&amp;"',"&amp;CHAR(10)&amp;"'"&amp;$C$1&amp;"': '"&amp;C2&amp;"',"&amp;CHAR(10)&amp;"'"&amp;$D$1&amp;"': '"&amp;D2&amp;"',"&amp;CHAR(10)&amp;"'"&amp;$E$1&amp;"': '"&amp;E2&amp;"',"&amp;CHAR(10)&amp;"'"&amp;$F$1&amp;"': '"&amp;F2&amp;"',"&amp;CHAR(10)&amp;"'"&amp;$G$1&amp;"': '"&amp;G2&amp;"',"&amp;CHAR(10)&amp;"'"&amp;$H$1&amp;"': "&amp;H2&amp;","&amp;CHAR(10)&amp;"'"&amp;$I$1&amp;"': '"&amp;I2&amp;"',"&amp;CHAR(10)&amp;"'"&amp;$J$1&amp;"': '"&amp;J2&amp;"'"&amp;CHAR(10)&amp;"},"</f>
        <v>{'type': 'home',
'order': '0',
'level': 'h2',
'category': 'Home',
'section': 'Home',
'page': 'sdr_home',
'tableauView': 0,
'Link': 'https://googledrive.com/host/0B6UqK1vNOP0XTTBRVDQxX3JNTFU/INTSE2_home.html',
'description': 'sdr_home'
},</v>
      </c>
      <c r="M2" s="3" t="s">
        <v>47</v>
      </c>
      <c r="N2" s="1" t="str">
        <f t="shared" ref="N2:N30" si="1">"&lt;li&gt;&lt;a href='"&amp;I2&amp;"'&gt;"&amp;F2&amp;"&lt;/a&gt;&lt;/li&gt;"</f>
        <v>&lt;li&gt;&lt;a href='https://googledrive.com/host/0B6UqK1vNOP0XTTBRVDQxX3JNTFU/INTSE2_home.html'&gt;Home&lt;/a&gt;&lt;/li&gt;</v>
      </c>
      <c r="O2" s="6" t="str">
        <f>"&lt;li&gt;&lt;a href='#' id='"&amp;G2&amp;"'&gt;"&amp;F2&amp;"&lt;/a&gt;&lt;/li&gt;"</f>
        <v>&lt;li&gt;&lt;a href='#' id='sdr_home'&gt;Home&lt;/a&gt;&lt;/li&gt;</v>
      </c>
    </row>
    <row r="3" spans="1:15" ht="15" customHeight="1" x14ac:dyDescent="0.25">
      <c r="A3" t="s">
        <v>131</v>
      </c>
      <c r="B3" t="s">
        <v>18</v>
      </c>
      <c r="C3">
        <v>1</v>
      </c>
      <c r="D3" t="s">
        <v>52</v>
      </c>
      <c r="E3" t="s">
        <v>8</v>
      </c>
      <c r="F3" t="s">
        <v>31</v>
      </c>
      <c r="G3" t="s">
        <v>98</v>
      </c>
      <c r="H3">
        <v>1</v>
      </c>
      <c r="I3" s="22" t="s">
        <v>170</v>
      </c>
      <c r="J3" s="4" t="s">
        <v>195</v>
      </c>
      <c r="K3" s="3" t="e">
        <f>VLOOKUP(I3,Lisa!$C$1:$D$12,2,FALSE)</f>
        <v>#N/A</v>
      </c>
      <c r="L3" s="5" t="str">
        <f t="shared" si="0"/>
        <v>{'type': 'report',
'order': '1',
'level': 'li',
'category': 'Overview',
'section': 'Overview of Course',
'page': 'sdr_summary_course',
'tableauView': 1,
'Link': 'https://10ay.online.tableau.com/t/unswmooc/views/Overview_0/Overview12',
'description': 'Report Categories  - Overview of Course - Overview 1/2
This section shows Headcount of students activities in the course.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
},</v>
      </c>
      <c r="M3" s="3" t="str">
        <f>G3&amp;".html"</f>
        <v>sdr_summary_course.html</v>
      </c>
      <c r="N3" s="1" t="str">
        <f t="shared" si="1"/>
        <v>&lt;li&gt;&lt;a href='https://10ay.online.tableau.com/t/unswmooc/views/Overview_0/Overview12'&gt;Overview of Course&lt;/a&gt;&lt;/li&gt;</v>
      </c>
      <c r="O3" s="6" t="str">
        <f t="shared" ref="O3:O40" si="2">"&lt;li&gt;&lt;a href='#' id='"&amp;G3&amp;"'&gt;"&amp;F3&amp;"&lt;/a&gt;&lt;/li&gt;"</f>
        <v>&lt;li&gt;&lt;a href='#' id='sdr_summary_course'&gt;Overview of Course&lt;/a&gt;&lt;/li&gt;</v>
      </c>
    </row>
    <row r="4" spans="1:15" ht="18.95" customHeight="1" x14ac:dyDescent="0.25">
      <c r="A4" t="s">
        <v>131</v>
      </c>
      <c r="B4" t="s">
        <v>30</v>
      </c>
      <c r="C4">
        <v>1</v>
      </c>
      <c r="D4" t="s">
        <v>52</v>
      </c>
      <c r="E4" t="s">
        <v>8</v>
      </c>
      <c r="F4" t="s">
        <v>32</v>
      </c>
      <c r="G4" t="s">
        <v>99</v>
      </c>
      <c r="H4">
        <v>1</v>
      </c>
      <c r="I4" s="22" t="s">
        <v>171</v>
      </c>
      <c r="J4" s="4" t="s">
        <v>196</v>
      </c>
      <c r="K4" s="3" t="e">
        <f>VLOOKUP(I4,Lisa!$C$1:$D$12,2,FALSE)</f>
        <v>#N/A</v>
      </c>
      <c r="L4" s="5" t="str">
        <f t="shared" si="0"/>
        <v>{'type': 'sub-pages',
'order': '1',
'level': 'li',
'category': 'Overview',
'section': 'Overview of Activity',
'page': 'sdr_summary_activity',
'tableauView': 1,
'Link': 'https://10ay.online.tableau.com/t/unswmooc/views/Overview_0/Overview22',
'description': 'Report Categories  - Overview of Course - Overview 2/2
This section plots overall activities of student engagement in the course. '
},</v>
      </c>
      <c r="M4" s="3" t="str">
        <f t="shared" ref="M4:M33" si="3">G4&amp;".html"</f>
        <v>sdr_summary_activity.html</v>
      </c>
      <c r="N4" s="1" t="str">
        <f t="shared" si="1"/>
        <v>&lt;li&gt;&lt;a href='https://10ay.online.tableau.com/t/unswmooc/views/Overview_0/Overview22'&gt;Overview of Activity&lt;/a&gt;&lt;/li&gt;</v>
      </c>
      <c r="O4" s="6" t="str">
        <f t="shared" si="2"/>
        <v>&lt;li&gt;&lt;a href='#' id='sdr_summary_activity'&gt;Overview of Activity&lt;/a&gt;&lt;/li&gt;</v>
      </c>
    </row>
    <row r="5" spans="1:15" ht="15" customHeight="1" x14ac:dyDescent="0.25">
      <c r="A5" t="s">
        <v>131</v>
      </c>
      <c r="B5" t="s">
        <v>18</v>
      </c>
      <c r="C5">
        <v>2</v>
      </c>
      <c r="D5" t="s">
        <v>52</v>
      </c>
      <c r="E5" t="s">
        <v>80</v>
      </c>
      <c r="F5" t="s">
        <v>9</v>
      </c>
      <c r="G5" t="s">
        <v>100</v>
      </c>
      <c r="H5">
        <v>1</v>
      </c>
      <c r="I5" s="22" t="s">
        <v>173</v>
      </c>
      <c r="J5" s="3" t="s">
        <v>197</v>
      </c>
      <c r="K5" s="3" t="e">
        <f>VLOOKUP(I5,Lisa!$C$1:$D$12,2,FALSE)</f>
        <v>#N/A</v>
      </c>
      <c r="L5" s="5" t="str">
        <f t="shared" si="0"/>
        <v>{'type': 'report',
'order': '2',
'level': 'li',
'category': 'Participants',
'section': 'Who are the participants?',
'page': 'sdr_participants',
'tableauView': 1,
'Link': 'https://10ay.online.tableau.com/t/unswmooc/views/Whoaretheparticipants/Whoaretheparticipants12',
'description': 'This section shows Gender distribution of participants in the course. Data sourced from Coursera demographic survey. '
},</v>
      </c>
      <c r="M5" s="3" t="str">
        <f t="shared" si="3"/>
        <v>sdr_participants.html</v>
      </c>
      <c r="N5" s="1" t="str">
        <f t="shared" si="1"/>
        <v>&lt;li&gt;&lt;a href='https://10ay.online.tableau.com/t/unswmooc/views/Whoaretheparticipants/Whoaretheparticipants12'&gt;Who are the participants?&lt;/a&gt;&lt;/li&gt;</v>
      </c>
      <c r="O5" s="6" t="str">
        <f t="shared" si="2"/>
        <v>&lt;li&gt;&lt;a href='#' id='sdr_participants'&gt;Who are the participants?&lt;/a&gt;&lt;/li&gt;</v>
      </c>
    </row>
    <row r="6" spans="1:15" ht="15" customHeight="1" x14ac:dyDescent="0.25">
      <c r="A6" t="s">
        <v>131</v>
      </c>
      <c r="B6" t="s">
        <v>30</v>
      </c>
      <c r="C6">
        <v>2</v>
      </c>
      <c r="D6" t="s">
        <v>52</v>
      </c>
      <c r="E6" t="s">
        <v>80</v>
      </c>
      <c r="F6" t="s">
        <v>54</v>
      </c>
      <c r="G6" t="s">
        <v>101</v>
      </c>
      <c r="H6">
        <v>0</v>
      </c>
      <c r="I6" s="14"/>
      <c r="J6" s="3" t="str">
        <f t="shared" ref="J3:J33" si="4">G6</f>
        <v>sdr_engagement</v>
      </c>
      <c r="K6" s="3" t="e">
        <f>VLOOKUP(I6,Lisa!$C$1:$D$12,2,FALSE)</f>
        <v>#N/A</v>
      </c>
      <c r="L6" s="5" t="str">
        <f t="shared" si="0"/>
        <v>{'type': 'sub-pages',
'order': '2',
'level': 'li',
'category': 'Participants',
'section': 'Engagement',
'page': 'sdr_engagement',
'tableauView': 0,
'Link': '',
'description': 'sdr_engagement'
},</v>
      </c>
      <c r="M6" s="3"/>
      <c r="N6" s="1" t="str">
        <f t="shared" si="1"/>
        <v>&lt;li&gt;&lt;a href=''&gt;Engagement&lt;/a&gt;&lt;/li&gt;</v>
      </c>
      <c r="O6" s="6" t="str">
        <f t="shared" si="2"/>
        <v>&lt;li&gt;&lt;a href='#' id='sdr_engagement'&gt;Engagement&lt;/a&gt;&lt;/li&gt;</v>
      </c>
    </row>
    <row r="7" spans="1:15" ht="15" customHeight="1" x14ac:dyDescent="0.25">
      <c r="A7" t="s">
        <v>131</v>
      </c>
      <c r="B7" t="s">
        <v>18</v>
      </c>
      <c r="C7">
        <v>3</v>
      </c>
      <c r="D7" t="s">
        <v>50</v>
      </c>
      <c r="E7" t="s">
        <v>5</v>
      </c>
      <c r="F7" t="s">
        <v>10</v>
      </c>
      <c r="G7" t="s">
        <v>102</v>
      </c>
      <c r="H7">
        <v>1</v>
      </c>
      <c r="I7" s="22" t="s">
        <v>174</v>
      </c>
      <c r="J7" s="3" t="s">
        <v>198</v>
      </c>
      <c r="K7" s="3" t="e">
        <f>VLOOKUP(I7,Lisa!$C$1:$D$12,2,FALSE)</f>
        <v>#N/A</v>
      </c>
      <c r="L7" s="5" t="str">
        <f t="shared" si="0"/>
        <v>{'type': 'report',
'order': '3',
'level': 'h2',
'category': 'Activities',
'section': 'What did participants do?',
'page': 'sdr_participant_activity',
'tableauView': 1,
'Link': 'https://10ay.online.tableau.com/t/unswmooc/views/Whatdidtheparticipantsdo/Whatdidparticipants_Overview',
'description': 'This section shows Use of Video, forum, quiz submission and Tests in the course. Also includes peer assessment performance. '
},</v>
      </c>
      <c r="M7" s="3" t="str">
        <f t="shared" si="3"/>
        <v>sdr_participant_activity.html</v>
      </c>
      <c r="N7" s="1" t="str">
        <f t="shared" si="1"/>
        <v>&lt;li&gt;&lt;a href='https://10ay.online.tableau.com/t/unswmooc/views/Whatdidtheparticipantsdo/Whatdidparticipants_Overview'&gt;What did participants do?&lt;/a&gt;&lt;/li&gt;</v>
      </c>
      <c r="O7" s="6" t="str">
        <f t="shared" si="2"/>
        <v>&lt;li&gt;&lt;a href='#' id='sdr_participant_activity'&gt;What did participants do?&lt;/a&gt;&lt;/li&gt;</v>
      </c>
    </row>
    <row r="8" spans="1:15" ht="15" customHeight="1" x14ac:dyDescent="0.25">
      <c r="A8" t="s">
        <v>131</v>
      </c>
      <c r="B8" t="s">
        <v>17</v>
      </c>
      <c r="C8">
        <v>4</v>
      </c>
      <c r="D8" t="s">
        <v>51</v>
      </c>
      <c r="E8" t="s">
        <v>2</v>
      </c>
      <c r="F8" t="s">
        <v>55</v>
      </c>
      <c r="G8" t="s">
        <v>103</v>
      </c>
      <c r="H8">
        <v>1</v>
      </c>
      <c r="I8" s="22" t="s">
        <v>175</v>
      </c>
      <c r="J8" s="3" t="s">
        <v>199</v>
      </c>
      <c r="K8" s="3" t="e">
        <f>VLOOKUP(I8,Lisa!$C$1:$D$12,2,FALSE)</f>
        <v>#N/A</v>
      </c>
      <c r="L8" s="5" t="str">
        <f t="shared" si="0"/>
        <v>{'type': 'pie',
'order': '4',
'level': 'h3',
'category': 'Videos ',
'section': 'Video use',
'page': 'sdr_overview_video',
'tableauView': 1,
'Link': 'https://10ay.online.tableau.com/t/unswmooc/views/Videos/Overview',
'description': 'This section focus on Video Use (including views and downloads) in the course. The Use of each kind can be drilled down. '
},</v>
      </c>
      <c r="M8" s="3" t="str">
        <f t="shared" si="3"/>
        <v>sdr_overview_video.html</v>
      </c>
      <c r="N8" s="1" t="str">
        <f t="shared" si="1"/>
        <v>&lt;li&gt;&lt;a href='https://10ay.online.tableau.com/t/unswmooc/views/Videos/Overview'&gt;Video use&lt;/a&gt;&lt;/li&gt;</v>
      </c>
      <c r="O8" s="6" t="str">
        <f t="shared" si="2"/>
        <v>&lt;li&gt;&lt;a href='#' id='sdr_overview_video'&gt;Video use&lt;/a&gt;&lt;/li&gt;</v>
      </c>
    </row>
    <row r="9" spans="1:15" ht="15" customHeight="1" x14ac:dyDescent="0.25">
      <c r="A9" t="s">
        <v>131</v>
      </c>
      <c r="B9" t="s">
        <v>30</v>
      </c>
      <c r="C9">
        <v>4</v>
      </c>
      <c r="D9" t="s">
        <v>52</v>
      </c>
      <c r="E9" t="s">
        <v>2</v>
      </c>
      <c r="F9" t="s">
        <v>20</v>
      </c>
      <c r="G9" t="s">
        <v>104</v>
      </c>
      <c r="H9">
        <v>1</v>
      </c>
      <c r="I9" s="22" t="s">
        <v>176</v>
      </c>
      <c r="J9" s="4" t="s">
        <v>200</v>
      </c>
      <c r="K9" s="3" t="e">
        <f>VLOOKUP(I9,Lisa!$C$1:$D$12,2,FALSE)</f>
        <v>#N/A</v>
      </c>
      <c r="L9" s="5" t="str">
        <f t="shared" si="0"/>
        <v>{'type': 'sub-pages',
'order': '4',
'level': 'li',
'category': 'Videos ',
'section': 'Video heatmap',
'page': 'sdr_video_heatmap',
'tableauView': 1,
'Link': 'https://10ay.online.tableau.com/t/unswmooc/views/Videos/Heatmap',
'description': 'This section shows the weekly Use of videos (Heapmap). 
The darker the green colour, the more use of video for the particular module in that week. '
},</v>
      </c>
      <c r="M9" s="3" t="str">
        <f t="shared" si="3"/>
        <v>sdr_video_heatmap.html</v>
      </c>
      <c r="N9" s="1" t="str">
        <f t="shared" si="1"/>
        <v>&lt;li&gt;&lt;a href='https://10ay.online.tableau.com/t/unswmooc/views/Videos/Heatmap'&gt;Video heatmap&lt;/a&gt;&lt;/li&gt;</v>
      </c>
      <c r="O9" s="6" t="str">
        <f t="shared" si="2"/>
        <v>&lt;li&gt;&lt;a href='#' id='sdr_video_heatmap'&gt;Video heatmap&lt;/a&gt;&lt;/li&gt;</v>
      </c>
    </row>
    <row r="10" spans="1:15" ht="15" customHeight="1" x14ac:dyDescent="0.25">
      <c r="A10" t="s">
        <v>131</v>
      </c>
      <c r="B10" t="s">
        <v>30</v>
      </c>
      <c r="C10">
        <v>4</v>
      </c>
      <c r="D10" t="s">
        <v>52</v>
      </c>
      <c r="E10" t="s">
        <v>2</v>
      </c>
      <c r="F10" t="s">
        <v>21</v>
      </c>
      <c r="G10" t="s">
        <v>105</v>
      </c>
      <c r="H10">
        <v>1</v>
      </c>
      <c r="I10" s="22" t="s">
        <v>177</v>
      </c>
      <c r="J10" s="4" t="s">
        <v>201</v>
      </c>
      <c r="K10" s="3" t="e">
        <f>VLOOKUP(I10,Lisa!$C$1:$D$12,2,FALSE)</f>
        <v>#N/A</v>
      </c>
      <c r="L10" s="5" t="str">
        <f t="shared" si="0"/>
        <v>{'type': 'sub-pages',
'order': '4',
'level': 'li',
'category': 'Videos ',
'section': 'Video heatmap detailed',
'page': 'sdr_video_hm_detail',
'tableauView': 1,
'Link': 'https://10ay.online.tableau.com/t/unswmooc/views/Videos/Heatmap_Detailed',
'description': 'This section shows the weekly Use per videos (Heapmap). 
The darker the green colour, the more use of each video in that week. '
},</v>
      </c>
      <c r="M10" s="3" t="str">
        <f t="shared" si="3"/>
        <v>sdr_video_hm_detail.html</v>
      </c>
      <c r="N10" s="1" t="str">
        <f t="shared" si="1"/>
        <v>&lt;li&gt;&lt;a href='https://10ay.online.tableau.com/t/unswmooc/views/Videos/Heatmap_Detailed'&gt;Video heatmap detailed&lt;/a&gt;&lt;/li&gt;</v>
      </c>
      <c r="O10" s="6" t="str">
        <f t="shared" si="2"/>
        <v>&lt;li&gt;&lt;a href='#' id='sdr_video_hm_detail'&gt;Video heatmap detailed&lt;/a&gt;&lt;/li&gt;</v>
      </c>
    </row>
    <row r="11" spans="1:15" ht="15" customHeight="1" x14ac:dyDescent="0.25">
      <c r="A11" t="s">
        <v>131</v>
      </c>
      <c r="B11" t="s">
        <v>30</v>
      </c>
      <c r="C11">
        <v>4</v>
      </c>
      <c r="D11" t="s">
        <v>52</v>
      </c>
      <c r="E11" t="s">
        <v>2</v>
      </c>
      <c r="F11" t="s">
        <v>22</v>
      </c>
      <c r="G11" t="s">
        <v>106</v>
      </c>
      <c r="H11">
        <v>1</v>
      </c>
      <c r="I11" s="22" t="s">
        <v>178</v>
      </c>
      <c r="J11" s="3" t="s">
        <v>202</v>
      </c>
      <c r="K11" s="3" t="e">
        <f>VLOOKUP(I11,Lisa!$C$1:$D$12,2,FALSE)</f>
        <v>#N/A</v>
      </c>
      <c r="L11" s="5" t="str">
        <f t="shared" si="0"/>
        <v>{'type': 'sub-pages',
'order': '4',
'level': 'li',
'category': 'Videos ',
'section': 'Videos and Extension Exercises',
'page': 'sdr_video_extension',
'tableauView': 1,
'Link': 'https://10ay.online.tableau.com/t/unswmooc/views/Videos/Videos-exerciseandextensionexercise',
'description': 'This section shows the Use (Views and downloads) of Debrief Videos for Exercise and Extension Exercise.'
},</v>
      </c>
      <c r="M11" s="3" t="str">
        <f t="shared" si="3"/>
        <v>sdr_video_extension.html</v>
      </c>
      <c r="N11" s="1" t="str">
        <f t="shared" si="1"/>
        <v>&lt;li&gt;&lt;a href='https://10ay.online.tableau.com/t/unswmooc/views/Videos/Videos-exerciseandextensionexercise'&gt;Videos and Extension Exercises&lt;/a&gt;&lt;/li&gt;</v>
      </c>
      <c r="O11" s="6" t="str">
        <f t="shared" si="2"/>
        <v>&lt;li&gt;&lt;a href='#' id='sdr_video_extension'&gt;Videos and Extension Exercises&lt;/a&gt;&lt;/li&gt;</v>
      </c>
    </row>
    <row r="12" spans="1:15" ht="15" customHeight="1" x14ac:dyDescent="0.25">
      <c r="A12" t="s">
        <v>131</v>
      </c>
      <c r="B12" t="s">
        <v>30</v>
      </c>
      <c r="C12">
        <v>4</v>
      </c>
      <c r="D12" t="s">
        <v>52</v>
      </c>
      <c r="E12" t="s">
        <v>2</v>
      </c>
      <c r="F12" t="s">
        <v>23</v>
      </c>
      <c r="G12" t="s">
        <v>107</v>
      </c>
      <c r="H12">
        <v>1</v>
      </c>
      <c r="I12" s="22" t="s">
        <v>179</v>
      </c>
      <c r="J12" s="4" t="s">
        <v>203</v>
      </c>
      <c r="K12" s="3" t="e">
        <f>VLOOKUP(I12,Lisa!$C$1:$D$12,2,FALSE)</f>
        <v>#N/A</v>
      </c>
      <c r="L12" s="5" t="str">
        <f t="shared" si="0"/>
        <v>{'type': 'sub-pages',
'order': '4',
'level': 'li',
'category': 'Videos ',
'section': 'Overview Lecture videos',
'page': 'sdr_video_lectures',
'tableauView': 1,
'Link': 'https://10ay.online.tableau.com/t/unswmooc/views/Videos/Whatdidparticipantsdo_LectureVideos',
'description': 'This section shows the Use for Lecture Videos. 
Purple Heatmap shows daily use of lecture videos. Dark the purple shows higher use of lecture videos.
'
},</v>
      </c>
      <c r="M12" s="3" t="str">
        <f t="shared" si="3"/>
        <v>sdr_video_lectures.html</v>
      </c>
      <c r="N12" s="1" t="str">
        <f t="shared" si="1"/>
        <v>&lt;li&gt;&lt;a href='https://10ay.online.tableau.com/t/unswmooc/views/Videos/Whatdidparticipantsdo_LectureVideos'&gt;Overview Lecture videos&lt;/a&gt;&lt;/li&gt;</v>
      </c>
      <c r="O12" s="6" t="str">
        <f t="shared" si="2"/>
        <v>&lt;li&gt;&lt;a href='#' id='sdr_video_lectures'&gt;Overview Lecture videos&lt;/a&gt;&lt;/li&gt;</v>
      </c>
    </row>
    <row r="13" spans="1:15" ht="15" customHeight="1" x14ac:dyDescent="0.25">
      <c r="A13" t="s">
        <v>131</v>
      </c>
      <c r="B13" t="s">
        <v>17</v>
      </c>
      <c r="C13">
        <v>5</v>
      </c>
      <c r="D13" t="s">
        <v>51</v>
      </c>
      <c r="E13" t="s">
        <v>3</v>
      </c>
      <c r="F13" t="s">
        <v>34</v>
      </c>
      <c r="G13" t="s">
        <v>108</v>
      </c>
      <c r="H13">
        <v>1</v>
      </c>
      <c r="I13" s="22" t="s">
        <v>180</v>
      </c>
      <c r="J13" s="3" t="s">
        <v>204</v>
      </c>
      <c r="K13" s="3" t="e">
        <f>VLOOKUP(I13,Lisa!$C$1:$D$12,2,FALSE)</f>
        <v>#N/A</v>
      </c>
      <c r="L13" s="5" t="str">
        <f t="shared" si="0"/>
        <v>{'type': 'pie',
'order': '5',
'level': 'h3',
'category': 'Content',
'section': 'Content use',
'page': 'sdr_overview_content',
'tableauView': 1,
'Link': 'https://10ay.online.tableau.com/t/unswmooc/views/Content_0/Overview',
'description': 'This section shows the content use in the course. '
},</v>
      </c>
      <c r="M13" s="3" t="str">
        <f t="shared" si="3"/>
        <v>sdr_overview_content.html</v>
      </c>
      <c r="N13" s="1" t="str">
        <f t="shared" si="1"/>
        <v>&lt;li&gt;&lt;a href='https://10ay.online.tableau.com/t/unswmooc/views/Content_0/Overview'&gt;Content use&lt;/a&gt;&lt;/li&gt;</v>
      </c>
      <c r="O13" s="6" t="str">
        <f t="shared" si="2"/>
        <v>&lt;li&gt;&lt;a href='#' id='sdr_overview_content'&gt;Content use&lt;/a&gt;&lt;/li&gt;</v>
      </c>
    </row>
    <row r="14" spans="1:15" ht="15" customHeight="1" x14ac:dyDescent="0.25">
      <c r="A14" t="s">
        <v>131</v>
      </c>
      <c r="B14" t="s">
        <v>30</v>
      </c>
      <c r="C14">
        <v>5</v>
      </c>
      <c r="D14" t="s">
        <v>52</v>
      </c>
      <c r="E14" t="s">
        <v>3</v>
      </c>
      <c r="F14" t="s">
        <v>24</v>
      </c>
      <c r="G14" t="s">
        <v>109</v>
      </c>
      <c r="H14">
        <v>1</v>
      </c>
      <c r="I14" s="22" t="s">
        <v>181</v>
      </c>
      <c r="J14" s="3" t="s">
        <v>205</v>
      </c>
      <c r="K14" s="3" t="e">
        <f>VLOOKUP(I14,Lisa!$C$1:$D$12,2,FALSE)</f>
        <v>#N/A</v>
      </c>
      <c r="L14" s="5" t="str">
        <f t="shared" si="0"/>
        <v>{'type': 'sub-pages',
'order': '5',
'level': 'li',
'category': 'Content',
'section': 'Sequence Analysis',
'page': 'sdr_content_sequence',
'tableauView': 1,
'Link': 'https://10ay.online.tableau.com/t/unswmooc/views/Content_0/Sequence',
'description': 'This section shows the sequence of participants' engagement. Content is coming soon. '
},</v>
      </c>
      <c r="M14" s="3" t="str">
        <f t="shared" si="3"/>
        <v>sdr_content_sequence.html</v>
      </c>
      <c r="N14" s="1" t="str">
        <f t="shared" si="1"/>
        <v>&lt;li&gt;&lt;a href='https://10ay.online.tableau.com/t/unswmooc/views/Content_0/Sequence'&gt;Sequence Analysis&lt;/a&gt;&lt;/li&gt;</v>
      </c>
      <c r="O14" s="6" t="str">
        <f t="shared" si="2"/>
        <v>&lt;li&gt;&lt;a href='#' id='sdr_content_sequence'&gt;Sequence Analysis&lt;/a&gt;&lt;/li&gt;</v>
      </c>
    </row>
    <row r="15" spans="1:15" ht="15" customHeight="1" x14ac:dyDescent="0.25">
      <c r="A15" t="s">
        <v>131</v>
      </c>
      <c r="B15" t="s">
        <v>17</v>
      </c>
      <c r="C15">
        <v>6</v>
      </c>
      <c r="D15" t="s">
        <v>51</v>
      </c>
      <c r="E15" t="s">
        <v>4</v>
      </c>
      <c r="F15" t="s">
        <v>35</v>
      </c>
      <c r="G15" t="s">
        <v>110</v>
      </c>
      <c r="H15">
        <v>1</v>
      </c>
      <c r="I15" s="22" t="s">
        <v>182</v>
      </c>
      <c r="J15" s="3" t="s">
        <v>206</v>
      </c>
      <c r="K15" s="3" t="e">
        <f>VLOOKUP(I15,Lisa!$C$1:$D$12,2,FALSE)</f>
        <v>#N/A</v>
      </c>
      <c r="L15" s="5" t="str">
        <f t="shared" si="0"/>
        <v>{'type': 'pie',
'order': '6',
'level': 'h3',
'category': 'Forum',
'section': 'Forum use',
'page': 'sdr_overview_forum',
'tableauView': 1,
'Link': 'https://10ay.online.tableau.com/t/unswmooc/views/Forum_0/Forum-Activityplot',
'description': 'This sections shows Forum activity (Posts and Comments) in the course. '
},</v>
      </c>
      <c r="M15" s="3" t="str">
        <f t="shared" si="3"/>
        <v>sdr_overview_forum.html</v>
      </c>
      <c r="N15" s="1" t="str">
        <f t="shared" si="1"/>
        <v>&lt;li&gt;&lt;a href='https://10ay.online.tableau.com/t/unswmooc/views/Forum_0/Forum-Activityplot'&gt;Forum use&lt;/a&gt;&lt;/li&gt;</v>
      </c>
      <c r="O15" s="6" t="str">
        <f t="shared" si="2"/>
        <v>&lt;li&gt;&lt;a href='#' id='sdr_overview_forum'&gt;Forum use&lt;/a&gt;&lt;/li&gt;</v>
      </c>
    </row>
    <row r="16" spans="1:15" ht="15" customHeight="1" x14ac:dyDescent="0.25">
      <c r="A16" t="s">
        <v>131</v>
      </c>
      <c r="B16" t="s">
        <v>30</v>
      </c>
      <c r="C16">
        <v>6</v>
      </c>
      <c r="D16" t="s">
        <v>52</v>
      </c>
      <c r="E16" t="s">
        <v>4</v>
      </c>
      <c r="F16" t="s">
        <v>25</v>
      </c>
      <c r="G16" t="s">
        <v>111</v>
      </c>
      <c r="H16">
        <v>1</v>
      </c>
      <c r="I16" s="22" t="s">
        <v>183</v>
      </c>
      <c r="J16" s="4" t="s">
        <v>207</v>
      </c>
      <c r="K16" s="3" t="e">
        <f>VLOOKUP(I16,Lisa!$C$1:$D$12,2,FALSE)</f>
        <v>#N/A</v>
      </c>
      <c r="L16" s="5" t="str">
        <f t="shared" si="0"/>
        <v>{'type': 'sub-pages',
'order': '6',
'level': 'li',
'category': 'Forum',
'section': 'Discussion Heatmap',
'page': 'sdr_forum_heatmap',
'tableauView': 1,
'Link': 'https://10ay.online.tableau.com/t/unswmooc/views/Forum_0/Forum-Heatmap',
'description': 'This section shows the weekly forum activities on two levels : left heatmap is forum activity by top level forum Topic; right heatmap is forum activity by all forum Name.
Darker the green colour, higher the forum activities. '
},</v>
      </c>
      <c r="M16" s="3" t="str">
        <f t="shared" si="3"/>
        <v>sdr_forum_heatmap.html</v>
      </c>
      <c r="N16" s="1" t="str">
        <f t="shared" si="1"/>
        <v>&lt;li&gt;&lt;a href='https://10ay.online.tableau.com/t/unswmooc/views/Forum_0/Forum-Heatmap'&gt;Discussion Heatmap&lt;/a&gt;&lt;/li&gt;</v>
      </c>
      <c r="O16" s="6" t="str">
        <f t="shared" si="2"/>
        <v>&lt;li&gt;&lt;a href='#' id='sdr_forum_heatmap'&gt;Discussion Heatmap&lt;/a&gt;&lt;/li&gt;</v>
      </c>
    </row>
    <row r="17" spans="1:15" ht="15" customHeight="1" x14ac:dyDescent="0.25">
      <c r="A17" t="s">
        <v>131</v>
      </c>
      <c r="B17" t="s">
        <v>17</v>
      </c>
      <c r="C17">
        <v>7</v>
      </c>
      <c r="D17" t="s">
        <v>51</v>
      </c>
      <c r="E17" t="s">
        <v>5</v>
      </c>
      <c r="F17" t="s">
        <v>5</v>
      </c>
      <c r="G17" t="s">
        <v>112</v>
      </c>
      <c r="H17">
        <v>1</v>
      </c>
      <c r="I17" s="22" t="s">
        <v>184</v>
      </c>
      <c r="J17" s="3" t="s">
        <v>208</v>
      </c>
      <c r="K17" s="3" t="e">
        <f>VLOOKUP(I17,Lisa!$C$1:$D$12,2,FALSE)</f>
        <v>#N/A</v>
      </c>
      <c r="L17" s="5" t="str">
        <f t="shared" si="0"/>
        <v>{'type': 'pie',
'order': '7',
'level': 'h3',
'category': 'Activities',
'section': 'Activities',
'page': 'sdr_overview_activity',
'tableauView': 1,
'Link': 'https://10ay.online.tableau.com/t/unswmooc/views/Activity/Overview',
'description': 'This section shows the activities during the course.  Activity in blue colour shows the submission of quizzes and the yellow line is the peer assessment submission in the course. '
},</v>
      </c>
      <c r="M17" s="3" t="str">
        <f t="shared" si="3"/>
        <v>sdr_overview_activity.html</v>
      </c>
      <c r="N17" s="1" t="str">
        <f t="shared" si="1"/>
        <v>&lt;li&gt;&lt;a href='https://10ay.online.tableau.com/t/unswmooc/views/Activity/Overview'&gt;Activities&lt;/a&gt;&lt;/li&gt;</v>
      </c>
      <c r="O17" s="6" t="str">
        <f t="shared" si="2"/>
        <v>&lt;li&gt;&lt;a href='#' id='sdr_overview_activity'&gt;Activities&lt;/a&gt;&lt;/li&gt;</v>
      </c>
    </row>
    <row r="18" spans="1:15" ht="15" customHeight="1" x14ac:dyDescent="0.25">
      <c r="A18" t="s">
        <v>131</v>
      </c>
      <c r="B18" t="s">
        <v>18</v>
      </c>
      <c r="C18">
        <v>8</v>
      </c>
      <c r="D18" t="s">
        <v>50</v>
      </c>
      <c r="E18" t="s">
        <v>11</v>
      </c>
      <c r="F18" t="s">
        <v>26</v>
      </c>
      <c r="G18" t="s">
        <v>113</v>
      </c>
      <c r="H18">
        <v>1</v>
      </c>
      <c r="I18" s="22" t="s">
        <v>185</v>
      </c>
      <c r="J18" s="3" t="s">
        <v>209</v>
      </c>
      <c r="K18" s="3" t="e">
        <f>VLOOKUP(I18,Lisa!$C$1:$D$12,2,FALSE)</f>
        <v>#N/A</v>
      </c>
      <c r="L18" s="5" t="str">
        <f t="shared" si="0"/>
        <v>{'type': 'report',
'order': '8',
'level': 'h2',
'category': 'Assessment',
'section': 'Grades',
'page': 'sdr_grades',
'tableauView': 1,
'Link': 'https://10ay.online.tableau.com/t/unswmooc/views/Assessment_0/Assessment_Grades',
'description': 'This section shows the grades in the course by achievement level. Grade Distribution is plotted in two graphs showing at the bottom of the page: Normal and Distinction level.'
},</v>
      </c>
      <c r="M18" s="3" t="str">
        <f t="shared" si="3"/>
        <v>sdr_grades.html</v>
      </c>
      <c r="N18" s="1" t="str">
        <f t="shared" si="1"/>
        <v>&lt;li&gt;&lt;a href='https://10ay.online.tableau.com/t/unswmooc/views/Assessment_0/Assessment_Grades'&gt;Grades&lt;/a&gt;&lt;/li&gt;</v>
      </c>
      <c r="O18" s="6" t="str">
        <f t="shared" si="2"/>
        <v>&lt;li&gt;&lt;a href='#' id='sdr_grades'&gt;Grades&lt;/a&gt;&lt;/li&gt;</v>
      </c>
    </row>
    <row r="19" spans="1:15" ht="15" customHeight="1" x14ac:dyDescent="0.25">
      <c r="A19" t="s">
        <v>131</v>
      </c>
      <c r="B19" t="s">
        <v>30</v>
      </c>
      <c r="C19">
        <v>8</v>
      </c>
      <c r="D19" t="s">
        <v>52</v>
      </c>
      <c r="E19" t="s">
        <v>11</v>
      </c>
      <c r="F19" t="s">
        <v>40</v>
      </c>
      <c r="G19" t="s">
        <v>114</v>
      </c>
      <c r="H19">
        <v>1</v>
      </c>
      <c r="I19" s="22" t="s">
        <v>186</v>
      </c>
      <c r="J19" s="3" t="s">
        <v>210</v>
      </c>
      <c r="K19" s="3" t="e">
        <f>VLOOKUP(I19,Lisa!$C$1:$D$12,2,FALSE)</f>
        <v>#N/A</v>
      </c>
      <c r="L19" s="5" t="str">
        <f t="shared" si="0"/>
        <v>{'type': 'sub-pages',
'order': '8',
'level': 'li',
'category': 'Assessment',
'section': 'Overview of Assessment',
'page': 'sdr_overview_assessment',
'tableauView': 1,
'Link': 'https://10ay.online.tableau.com/t/unswmooc/views/Assessment_0/Aessessment_Overview',
'description': 'This section shows the number of participants whom have completed assessment and average score for each assessmetn. Assessments are quiz, exam and peer assessment. '
},</v>
      </c>
      <c r="M19" s="3" t="str">
        <f t="shared" si="3"/>
        <v>sdr_overview_assessment.html</v>
      </c>
      <c r="N19" s="1" t="str">
        <f t="shared" si="1"/>
        <v>&lt;li&gt;&lt;a href='https://10ay.online.tableau.com/t/unswmooc/views/Assessment_0/Aessessment_Overview'&gt;Overview of Assessment&lt;/a&gt;&lt;/li&gt;</v>
      </c>
      <c r="O19" s="6" t="str">
        <f t="shared" si="2"/>
        <v>&lt;li&gt;&lt;a href='#' id='sdr_overview_assessment'&gt;Overview of Assessment&lt;/a&gt;&lt;/li&gt;</v>
      </c>
    </row>
    <row r="20" spans="1:15" ht="15" customHeight="1" x14ac:dyDescent="0.25">
      <c r="A20" t="s">
        <v>131</v>
      </c>
      <c r="B20" t="s">
        <v>30</v>
      </c>
      <c r="C20">
        <v>8</v>
      </c>
      <c r="D20" t="s">
        <v>52</v>
      </c>
      <c r="E20" t="s">
        <v>11</v>
      </c>
      <c r="F20" t="s">
        <v>27</v>
      </c>
      <c r="G20" t="s">
        <v>115</v>
      </c>
      <c r="H20">
        <v>1</v>
      </c>
      <c r="I20" s="22" t="s">
        <v>187</v>
      </c>
      <c r="J20" s="4" t="s">
        <v>211</v>
      </c>
      <c r="K20" s="3" t="e">
        <f>VLOOKUP(I20,Lisa!$C$1:$D$12,2,FALSE)</f>
        <v>#N/A</v>
      </c>
      <c r="L20" s="5" t="str">
        <f>"{'"&amp;$B$1&amp;"': '"&amp;B20&amp;"',"&amp;CHAR(10)&amp;"'"&amp;$C$1&amp;"': '"&amp;C20&amp;"',"&amp;CHAR(10)&amp;"'"&amp;$D$1&amp;"': '"&amp;D20&amp;"',"&amp;CHAR(10)&amp;"'"&amp;$E$1&amp;"': '"&amp;E20&amp;"',"&amp;CHAR(10)&amp;"'"&amp;$F$1&amp;"': '"&amp;F20&amp;"',"&amp;CHAR(10)&amp;"'"&amp;$G$1&amp;"': '"&amp;G20&amp;"',"&amp;CHAR(10)&amp;"'"&amp;$H$1&amp;"': "&amp;H20&amp;","&amp;CHAR(10)&amp;"'"&amp;$I$1&amp;"': '"&amp;I20&amp;"',"&amp;CHAR(10)&amp;"'"&amp;$J$1&amp;"': '"&amp;J21&amp;"'"&amp;CHAR(10)&amp;"},"</f>
        <v>{'type': 'sub-pages',
'order': '8',
'level': 'li',
'category': 'Assessment',
'section': 'Quizzes',
'page': 'sdr_assm_quizzes',
'tableauView': 1,
'Link': 'https://10ay.online.tableau.com/t/unswmooc/views/Assessment_0/Assessment_Quiz',
'description': 'This section shows the number of participants whom have started and completed the exams (Top two graphs: the difference between two is the number of participants whom have started but not submitted the exams).
The bottom graph shows the average score for exams for both signature and non-signature participants. '
},</v>
      </c>
      <c r="M20" s="3" t="str">
        <f t="shared" si="3"/>
        <v>sdr_assm_quizzes.html</v>
      </c>
      <c r="N20" s="1" t="str">
        <f t="shared" si="1"/>
        <v>&lt;li&gt;&lt;a href='https://10ay.online.tableau.com/t/unswmooc/views/Assessment_0/Assessment_Quiz'&gt;Quizzes&lt;/a&gt;&lt;/li&gt;</v>
      </c>
      <c r="O20" s="6" t="str">
        <f t="shared" si="2"/>
        <v>&lt;li&gt;&lt;a href='#' id='sdr_assm_quizzes'&gt;Quizzes&lt;/a&gt;&lt;/li&gt;</v>
      </c>
    </row>
    <row r="21" spans="1:15" ht="15" customHeight="1" x14ac:dyDescent="0.25">
      <c r="A21" t="s">
        <v>131</v>
      </c>
      <c r="B21" t="s">
        <v>30</v>
      </c>
      <c r="C21">
        <v>8</v>
      </c>
      <c r="D21" t="s">
        <v>52</v>
      </c>
      <c r="E21" t="s">
        <v>11</v>
      </c>
      <c r="F21" t="s">
        <v>28</v>
      </c>
      <c r="G21" t="s">
        <v>116</v>
      </c>
      <c r="H21">
        <v>1</v>
      </c>
      <c r="I21" s="22" t="s">
        <v>188</v>
      </c>
      <c r="J21" s="4" t="s">
        <v>212</v>
      </c>
      <c r="K21" s="3" t="e">
        <f>VLOOKUP(I21,Lisa!$C$1:$D$12,2,FALSE)</f>
        <v>#N/A</v>
      </c>
      <c r="L21" s="5" t="str">
        <f>"{'"&amp;$B$1&amp;"': '"&amp;B21&amp;"',"&amp;CHAR(10)&amp;"'"&amp;$C$1&amp;"': '"&amp;C21&amp;"',"&amp;CHAR(10)&amp;"'"&amp;$D$1&amp;"': '"&amp;D21&amp;"',"&amp;CHAR(10)&amp;"'"&amp;$E$1&amp;"': '"&amp;E21&amp;"',"&amp;CHAR(10)&amp;"'"&amp;$F$1&amp;"': '"&amp;F21&amp;"',"&amp;CHAR(10)&amp;"'"&amp;$G$1&amp;"': '"&amp;G21&amp;"',"&amp;CHAR(10)&amp;"'"&amp;$H$1&amp;"': "&amp;H21&amp;","&amp;CHAR(10)&amp;"'"&amp;$I$1&amp;"': '"&amp;I21&amp;"',"&amp;CHAR(10)&amp;"'"&amp;$J$1&amp;"': '"&amp;J20&amp;"'"&amp;CHAR(10)&amp;"},"</f>
        <v>{'type': 'sub-pages',
'order': '8',
'level': 'li',
'category': 'Assessment',
'section': 'Exams',
'page': 'sdr_assm_exams',
'tableauView': 1,
'Link': 'https://10ay.online.tableau.com/t/unswmooc/views/Assessment_0/Assessment_Exam',
'description': 'This section shows the number of participants whom have started and completed the quizzes (Top two graphs: the difference between two is the number of participants whom have started but not submitted the quizzes).
The bottom graph shows the average score for quizzes for both signature and non-signature participants. '
},</v>
      </c>
      <c r="M21" s="3" t="str">
        <f t="shared" si="3"/>
        <v>sdr_assm_exams.html</v>
      </c>
      <c r="N21" s="1" t="str">
        <f t="shared" si="1"/>
        <v>&lt;li&gt;&lt;a href='https://10ay.online.tableau.com/t/unswmooc/views/Assessment_0/Assessment_Exam'&gt;Exams&lt;/a&gt;&lt;/li&gt;</v>
      </c>
      <c r="O21" s="6" t="str">
        <f t="shared" si="2"/>
        <v>&lt;li&gt;&lt;a href='#' id='sdr_assm_exams'&gt;Exams&lt;/a&gt;&lt;/li&gt;</v>
      </c>
    </row>
    <row r="22" spans="1:15" ht="15" customHeight="1" x14ac:dyDescent="0.25">
      <c r="A22" t="s">
        <v>131</v>
      </c>
      <c r="B22" t="s">
        <v>30</v>
      </c>
      <c r="C22">
        <v>8</v>
      </c>
      <c r="D22" t="s">
        <v>52</v>
      </c>
      <c r="E22" t="s">
        <v>11</v>
      </c>
      <c r="F22" t="s">
        <v>29</v>
      </c>
      <c r="G22" t="s">
        <v>117</v>
      </c>
      <c r="H22">
        <v>1</v>
      </c>
      <c r="I22" s="22" t="s">
        <v>189</v>
      </c>
      <c r="J22" s="4" t="s">
        <v>213</v>
      </c>
      <c r="K22" s="3" t="e">
        <f>VLOOKUP(I22,Lisa!$C$1:$D$12,2,FALSE)</f>
        <v>#N/A</v>
      </c>
      <c r="L22" s="5" t="str">
        <f t="shared" si="0"/>
        <v>{'type': 'sub-pages',
'order': '8',
'level': 'li',
'category': 'Assessment',
'section': 'Peer Assessment',
'page': 'sdr_assm_peer',
'tableauView': 1,
'Link': 'https://10ay.online.tableau.com/t/unswmooc/views/Assessment_0/Peerassessment-Rubric',
'description': 'This section shows the number of participants whom have started and completed the peer assessments (Top left two graphs: the difference between two is the number of participants whom have started but not submitted thepeer assessment).
The top right graph shows the average score for peer assessment for both signature and non-signature participants. 
The bottom graph shows the grade distribution for each peer assessment by signature and non-signature participants. '
},</v>
      </c>
      <c r="M22" s="3" t="str">
        <f t="shared" si="3"/>
        <v>sdr_assm_peer.html</v>
      </c>
      <c r="N22" s="1" t="str">
        <f t="shared" si="1"/>
        <v>&lt;li&gt;&lt;a href='https://10ay.online.tableau.com/t/unswmooc/views/Assessment_0/Peerassessment-Rubric'&gt;Peer Assessment&lt;/a&gt;&lt;/li&gt;</v>
      </c>
      <c r="O22" s="6" t="str">
        <f t="shared" si="2"/>
        <v>&lt;li&gt;&lt;a href='#' id='sdr_assm_peer'&gt;Peer Assessment&lt;/a&gt;&lt;/li&gt;</v>
      </c>
    </row>
    <row r="23" spans="1:15" ht="15" customHeight="1" x14ac:dyDescent="0.25">
      <c r="A23" t="s">
        <v>131</v>
      </c>
      <c r="B23" t="s">
        <v>17</v>
      </c>
      <c r="C23">
        <v>9</v>
      </c>
      <c r="D23" t="s">
        <v>51</v>
      </c>
      <c r="E23" t="s">
        <v>6</v>
      </c>
      <c r="F23" t="s">
        <v>6</v>
      </c>
      <c r="G23" t="s">
        <v>118</v>
      </c>
      <c r="H23">
        <v>0</v>
      </c>
      <c r="I23"/>
      <c r="J23" s="3" t="str">
        <f t="shared" si="4"/>
        <v>sdr_overview_eval</v>
      </c>
      <c r="K23" s="3" t="e">
        <f>VLOOKUP(I23,Lisa!$C$1:$D$12,2,FALSE)</f>
        <v>#N/A</v>
      </c>
      <c r="L23" s="5" t="str">
        <f t="shared" si="0"/>
        <v>{'type': 'pie',
'order': '9',
'level': 'h3',
'category': 'Evaluation ',
'section': 'Evaluation ',
'page': 'sdr_overview_eval',
'tableauView': 0,
'Link': '',
'description': 'sdr_overview_eval'
},</v>
      </c>
      <c r="M23" s="3" t="str">
        <f t="shared" si="3"/>
        <v>sdr_overview_eval.html</v>
      </c>
      <c r="N23" s="1" t="str">
        <f t="shared" si="1"/>
        <v>&lt;li&gt;&lt;a href=''&gt;Evaluation &lt;/a&gt;&lt;/li&gt;</v>
      </c>
      <c r="O23" s="6" t="str">
        <f t="shared" si="2"/>
        <v>&lt;li&gt;&lt;a href='#' id='sdr_overview_eval'&gt;Evaluation &lt;/a&gt;&lt;/li&gt;</v>
      </c>
    </row>
    <row r="24" spans="1:15" ht="15" customHeight="1" x14ac:dyDescent="0.25">
      <c r="A24" t="s">
        <v>131</v>
      </c>
      <c r="B24" t="s">
        <v>30</v>
      </c>
      <c r="C24">
        <v>9</v>
      </c>
      <c r="D24" t="s">
        <v>52</v>
      </c>
      <c r="E24" t="s">
        <v>6</v>
      </c>
      <c r="F24" t="s">
        <v>42</v>
      </c>
      <c r="G24" t="s">
        <v>119</v>
      </c>
      <c r="H24">
        <v>0</v>
      </c>
      <c r="I24"/>
      <c r="K24" s="3" t="e">
        <f>VLOOKUP(I24,Lisa!$C$1:$D$12,2,FALSE)</f>
        <v>#N/A</v>
      </c>
      <c r="L24" s="5" t="e">
        <f>"{'"&amp;$B$1&amp;"': '"&amp;B24&amp;"',"&amp;CHAR(10)&amp;"'"&amp;$C$1&amp;"': '"&amp;C24&amp;"',"&amp;CHAR(10)&amp;"'"&amp;$D$1&amp;"': '"&amp;D24&amp;"',"&amp;CHAR(10)&amp;"'"&amp;$E$1&amp;"': '"&amp;E24&amp;"',"&amp;CHAR(10)&amp;"'"&amp;$F$1&amp;"': '"&amp;F24&amp;"',"&amp;CHAR(10)&amp;"'"&amp;$G$1&amp;"': '"&amp;G24&amp;"',"&amp;CHAR(10)&amp;"'"&amp;$H$1&amp;"': "&amp;H24&amp;","&amp;CHAR(10)&amp;"'"&amp;$I$1&amp;"': '"&amp;I24&amp;"',"&amp;CHAR(10)&amp;"'"&amp;$J$1&amp;"': '"&amp;#REF!&amp;"'"&amp;CHAR(10)&amp;"},"</f>
        <v>#REF!</v>
      </c>
      <c r="M24" s="3" t="str">
        <f t="shared" si="3"/>
        <v>sdr_eval_ivr1.html</v>
      </c>
      <c r="N24" s="1" t="str">
        <f t="shared" si="1"/>
        <v>&lt;li&gt;&lt;a href=''&gt;In-Video Ratings 1/2&lt;/a&gt;&lt;/li&gt;</v>
      </c>
      <c r="O24" s="6" t="str">
        <f t="shared" si="2"/>
        <v>&lt;li&gt;&lt;a href='#' id='sdr_eval_ivr1'&gt;In-Video Ratings 1/2&lt;/a&gt;&lt;/li&gt;</v>
      </c>
    </row>
    <row r="25" spans="1:15" ht="15" customHeight="1" x14ac:dyDescent="0.25">
      <c r="A25" t="s">
        <v>131</v>
      </c>
      <c r="B25" t="s">
        <v>30</v>
      </c>
      <c r="C25">
        <v>9</v>
      </c>
      <c r="D25" t="s">
        <v>52</v>
      </c>
      <c r="E25" t="s">
        <v>6</v>
      </c>
      <c r="F25" t="s">
        <v>43</v>
      </c>
      <c r="G25" t="s">
        <v>120</v>
      </c>
      <c r="H25">
        <v>0</v>
      </c>
      <c r="I25"/>
      <c r="J25" s="3"/>
      <c r="K25" s="3" t="e">
        <f>VLOOKUP(I25,Lisa!$C$1:$D$12,2,FALSE)</f>
        <v>#N/A</v>
      </c>
      <c r="L25" s="5" t="str">
        <f t="shared" si="0"/>
        <v>{'type': 'sub-pages',
'order': '9',
'level': 'li',
'category': 'Evaluation ',
'section': 'In-Video Ratings 2/2',
'page': 'sdr_eval_ivr2',
'tableauView': 0,
'Link': '',
'description': ''
},</v>
      </c>
      <c r="M25" s="3" t="str">
        <f t="shared" si="3"/>
        <v>sdr_eval_ivr2.html</v>
      </c>
      <c r="N25" s="1" t="str">
        <f t="shared" si="1"/>
        <v>&lt;li&gt;&lt;a href=''&gt;In-Video Ratings 2/2&lt;/a&gt;&lt;/li&gt;</v>
      </c>
      <c r="O25" s="6" t="str">
        <f t="shared" si="2"/>
        <v>&lt;li&gt;&lt;a href='#' id='sdr_eval_ivr2'&gt;In-Video Ratings 2/2&lt;/a&gt;&lt;/li&gt;</v>
      </c>
    </row>
    <row r="26" spans="1:15" ht="15" customHeight="1" x14ac:dyDescent="0.25">
      <c r="A26" t="s">
        <v>131</v>
      </c>
      <c r="B26" t="s">
        <v>30</v>
      </c>
      <c r="C26">
        <v>9</v>
      </c>
      <c r="D26" t="s">
        <v>52</v>
      </c>
      <c r="E26" t="s">
        <v>6</v>
      </c>
      <c r="F26" t="s">
        <v>33</v>
      </c>
      <c r="G26" t="s">
        <v>121</v>
      </c>
      <c r="H26">
        <v>1</v>
      </c>
      <c r="I26" s="22" t="s">
        <v>190</v>
      </c>
      <c r="J26" s="4" t="s">
        <v>214</v>
      </c>
      <c r="K26" s="3" t="e">
        <f>VLOOKUP(I26,Lisa!$C$1:$D$12,2,FALSE)</f>
        <v>#N/A</v>
      </c>
      <c r="L26" s="5" t="str">
        <f t="shared" si="0"/>
        <v>{'type': 'sub-pages',
'order': '9',
'level': 'li',
'category': 'Evaluation ',
'section': 'Assessment Rubrics',
'page': 'sdr_eval_rubrics',
'tableauView': 1,
'Link': 'https://10ay.online.tableau.com/t/unswmooc/views/Evaluation_0/Peerassessment-Rubric',
'description': 'This section shows the score given by evaluators for peer assessments. Score ranges from 1 to 7. 
There are four categories of criteria: system engineering knowledge, Analysis and evaluation, Persepctives and problem-solving and Communication. '
},</v>
      </c>
      <c r="M26" s="3" t="str">
        <f t="shared" si="3"/>
        <v>sdr_eval_rubrics.html</v>
      </c>
      <c r="N26" s="1" t="str">
        <f t="shared" si="1"/>
        <v>&lt;li&gt;&lt;a href='https://10ay.online.tableau.com/t/unswmooc/views/Evaluation_0/Peerassessment-Rubric'&gt;Assessment Rubrics&lt;/a&gt;&lt;/li&gt;</v>
      </c>
      <c r="O26" s="6" t="str">
        <f t="shared" si="2"/>
        <v>&lt;li&gt;&lt;a href='#' id='sdr_eval_rubrics'&gt;Assessment Rubrics&lt;/a&gt;&lt;/li&gt;</v>
      </c>
    </row>
    <row r="27" spans="1:15" ht="15" customHeight="1" x14ac:dyDescent="0.25">
      <c r="A27" t="s">
        <v>131</v>
      </c>
      <c r="B27" t="s">
        <v>30</v>
      </c>
      <c r="C27">
        <v>9</v>
      </c>
      <c r="D27" t="s">
        <v>52</v>
      </c>
      <c r="E27" t="s">
        <v>6</v>
      </c>
      <c r="F27" t="s">
        <v>44</v>
      </c>
      <c r="G27" t="s">
        <v>122</v>
      </c>
      <c r="H27">
        <v>1</v>
      </c>
      <c r="I27" s="22" t="s">
        <v>191</v>
      </c>
      <c r="J27" s="3" t="s">
        <v>215</v>
      </c>
      <c r="K27" s="3" t="e">
        <f>VLOOKUP(I27,Lisa!$C$1:$D$12,2,FALSE)</f>
        <v>#N/A</v>
      </c>
      <c r="L27" s="5" t="str">
        <f t="shared" si="0"/>
        <v>{'type': 'sub-pages',
'order': '9',
'level': 'li',
'category': 'Evaluation ',
'section': 'Pre-course Survey',
'page': 'sdr_eval_precourse',
'tableauView': 1,
'Link': 'https://10ay.online.tableau.com/t/unswmooc/views/Evaluation_0/Pre-courseSurvey',
'description': 'This sections shows findings from the pre-course survey. Content will be updated soon.'
},</v>
      </c>
      <c r="M27" s="3" t="str">
        <f t="shared" si="3"/>
        <v>sdr_eval_precourse.html</v>
      </c>
      <c r="N27" s="1" t="str">
        <f t="shared" si="1"/>
        <v>&lt;li&gt;&lt;a href='https://10ay.online.tableau.com/t/unswmooc/views/Evaluation_0/Pre-courseSurvey'&gt;Pre-course Survey&lt;/a&gt;&lt;/li&gt;</v>
      </c>
      <c r="O27" s="6" t="str">
        <f t="shared" si="2"/>
        <v>&lt;li&gt;&lt;a href='#' id='sdr_eval_precourse'&gt;Pre-course Survey&lt;/a&gt;&lt;/li&gt;</v>
      </c>
    </row>
    <row r="28" spans="1:15" ht="15" customHeight="1" x14ac:dyDescent="0.25">
      <c r="A28" t="s">
        <v>131</v>
      </c>
      <c r="B28" t="s">
        <v>30</v>
      </c>
      <c r="C28">
        <v>9</v>
      </c>
      <c r="D28" t="s">
        <v>52</v>
      </c>
      <c r="E28" t="s">
        <v>6</v>
      </c>
      <c r="F28" t="s">
        <v>45</v>
      </c>
      <c r="G28" t="s">
        <v>123</v>
      </c>
      <c r="H28">
        <v>1</v>
      </c>
      <c r="I28" s="22" t="s">
        <v>192</v>
      </c>
      <c r="J28" s="3" t="s">
        <v>216</v>
      </c>
      <c r="K28" s="3" t="e">
        <f>VLOOKUP(I28,Lisa!$C$1:$D$12,2,FALSE)</f>
        <v>#N/A</v>
      </c>
      <c r="L28" s="5" t="str">
        <f t="shared" si="0"/>
        <v>{'type': 'sub-pages',
'order': '9',
'level': 'li',
'category': 'Evaluation ',
'section': 'Post-course Survey',
'page': 'sdr_eval_postcourse',
'tableauView': 1,
'Link': 'https://10ay.online.tableau.com/t/unswmooc/views/Evaluation_0/Post-courseSurvey',
'description': 'This section shows  findings from end of course survey. Content will be updated soon. '
},</v>
      </c>
      <c r="M28" s="3" t="str">
        <f t="shared" si="3"/>
        <v>sdr_eval_postcourse.html</v>
      </c>
      <c r="N28" s="1" t="str">
        <f t="shared" si="1"/>
        <v>&lt;li&gt;&lt;a href='https://10ay.online.tableau.com/t/unswmooc/views/Evaluation_0/Post-courseSurvey'&gt;Post-course Survey&lt;/a&gt;&lt;/li&gt;</v>
      </c>
      <c r="O28" s="6" t="str">
        <f t="shared" si="2"/>
        <v>&lt;li&gt;&lt;a href='#' id='sdr_eval_postcourse'&gt;Post-course Survey&lt;/a&gt;&lt;/li&gt;</v>
      </c>
    </row>
    <row r="29" spans="1:15" ht="15" customHeight="1" x14ac:dyDescent="0.25">
      <c r="A29" t="s">
        <v>131</v>
      </c>
      <c r="B29" t="s">
        <v>17</v>
      </c>
      <c r="C29">
        <v>10</v>
      </c>
      <c r="D29" t="s">
        <v>51</v>
      </c>
      <c r="E29" t="s">
        <v>7</v>
      </c>
      <c r="F29" t="s">
        <v>7</v>
      </c>
      <c r="G29" t="s">
        <v>124</v>
      </c>
      <c r="H29">
        <v>1</v>
      </c>
      <c r="I29" s="22" t="s">
        <v>193</v>
      </c>
      <c r="J29" s="3" t="s">
        <v>217</v>
      </c>
      <c r="K29" s="3" t="e">
        <f>VLOOKUP(I29,Lisa!$C$1:$D$12,2,FALSE)</f>
        <v>#N/A</v>
      </c>
      <c r="L29" s="5" t="str">
        <f t="shared" si="0"/>
        <v>{'type': 'pie',
'order': '10',
'level': 'h3',
'category': 'Social media ',
'section': 'Social media ',
'page': 'sdr_overview_social',
'tableauView': 1,
'Link': 'https://10ay.online.tableau.com/t/unswmooc/views/SocialMedia_0/SocialMedia',
'description': 'This section shows the finding from social media engagement of participants in the course. Findings will be updated soon. '
},</v>
      </c>
      <c r="M29" s="3" t="str">
        <f t="shared" si="3"/>
        <v>sdr_overview_social.html</v>
      </c>
      <c r="N29" s="1" t="str">
        <f t="shared" si="1"/>
        <v>&lt;li&gt;&lt;a href='https://10ay.online.tableau.com/t/unswmooc/views/SocialMedia_0/SocialMedia'&gt;Social media &lt;/a&gt;&lt;/li&gt;</v>
      </c>
      <c r="O29" s="6" t="str">
        <f t="shared" si="2"/>
        <v>&lt;li&gt;&lt;a href='#' id='sdr_overview_social'&gt;Social media &lt;/a&gt;&lt;/li&gt;</v>
      </c>
    </row>
    <row r="30" spans="1:15" ht="15" customHeight="1" x14ac:dyDescent="0.25">
      <c r="A30" t="s">
        <v>131</v>
      </c>
      <c r="B30" t="s">
        <v>18</v>
      </c>
      <c r="C30">
        <v>11</v>
      </c>
      <c r="D30" t="s">
        <v>50</v>
      </c>
      <c r="E30" t="s">
        <v>66</v>
      </c>
      <c r="F30" t="s">
        <v>12</v>
      </c>
      <c r="G30" t="s">
        <v>125</v>
      </c>
      <c r="H30">
        <v>1</v>
      </c>
      <c r="I30" s="22" t="s">
        <v>194</v>
      </c>
      <c r="J30" s="3" t="s">
        <v>218</v>
      </c>
      <c r="K30" s="3" t="e">
        <f>VLOOKUP(I30,Lisa!$C$1:$D$12,2,FALSE)</f>
        <v>#N/A</v>
      </c>
      <c r="L30" s="5" t="str">
        <f t="shared" si="0"/>
        <v>{'type': 'report',
'order': '11',
'level': 'h2',
'category': 'Research',
'section': 'Research Questions',
'page': 'sdr_overview_research',
'tableauView': 1,
'Link': 'https://10ay.online.tableau.com/t/unswmooc/views/ResearchQuestions_0/ResearchQuestions',
'description': 'This section shows research insights from the course. '
},</v>
      </c>
      <c r="M30" s="3" t="str">
        <f t="shared" si="3"/>
        <v>sdr_overview_research.html</v>
      </c>
      <c r="N30" s="1" t="str">
        <f t="shared" si="1"/>
        <v>&lt;li&gt;&lt;a href='https://10ay.online.tableau.com/t/unswmooc/views/ResearchQuestions_0/ResearchQuestions'&gt;Research Questions&lt;/a&gt;&lt;/li&gt;</v>
      </c>
      <c r="O30" s="6" t="str">
        <f t="shared" si="2"/>
        <v>&lt;li&gt;&lt;a href='#' id='sdr_overview_research'&gt;Research Questions&lt;/a&gt;&lt;/li&gt;</v>
      </c>
    </row>
    <row r="31" spans="1:15" ht="15" customHeight="1" x14ac:dyDescent="0.25">
      <c r="A31" t="s">
        <v>131</v>
      </c>
      <c r="B31" t="s">
        <v>18</v>
      </c>
      <c r="C31">
        <v>11</v>
      </c>
      <c r="D31" t="s">
        <v>50</v>
      </c>
      <c r="E31" t="s">
        <v>66</v>
      </c>
      <c r="F31" t="s">
        <v>56</v>
      </c>
      <c r="G31" t="s">
        <v>126</v>
      </c>
      <c r="H31">
        <v>0</v>
      </c>
      <c r="I31" s="14"/>
      <c r="J31" s="3" t="str">
        <f t="shared" si="4"/>
        <v>sdr_research_cluster</v>
      </c>
      <c r="K31" s="3" t="e">
        <f>VLOOKUP(I31,Lisa!$C$1:$D$12,2,FALSE)</f>
        <v>#N/A</v>
      </c>
      <c r="L31" s="5" t="str">
        <f t="shared" si="0"/>
        <v>{'type': 'report',
'order': '11',
'level': 'h2',
'category': 'Research',
'section': 'Clustering',
'page': 'sdr_research_cluster',
'tableauView': 0,
'Link': '',
'description': 'sdr_research_cluster'
},</v>
      </c>
      <c r="M31" s="3" t="str">
        <f t="shared" si="3"/>
        <v>sdr_research_cluster.html</v>
      </c>
      <c r="N31" s="1" t="str">
        <f t="shared" ref="N31:N33" si="5">"&lt;li&gt;&lt;a href='"&amp;I31&amp;"'&gt;"&amp;F31&amp;"&lt;/a&gt;&lt;/li&gt;"</f>
        <v>&lt;li&gt;&lt;a href=''&gt;Clustering&lt;/a&gt;&lt;/li&gt;</v>
      </c>
      <c r="O31" s="6" t="str">
        <f t="shared" si="2"/>
        <v>&lt;li&gt;&lt;a href='#' id='sdr_research_cluster'&gt;Clustering&lt;/a&gt;&lt;/li&gt;</v>
      </c>
    </row>
    <row r="32" spans="1:15" ht="15" customHeight="1" x14ac:dyDescent="0.25">
      <c r="A32" t="s">
        <v>131</v>
      </c>
      <c r="B32" t="s">
        <v>18</v>
      </c>
      <c r="C32">
        <v>11</v>
      </c>
      <c r="D32" t="s">
        <v>50</v>
      </c>
      <c r="E32" t="s">
        <v>66</v>
      </c>
      <c r="F32" t="s">
        <v>57</v>
      </c>
      <c r="G32" t="s">
        <v>127</v>
      </c>
      <c r="H32">
        <v>0</v>
      </c>
      <c r="I32" s="14"/>
      <c r="J32" s="3" t="str">
        <f t="shared" si="4"/>
        <v>sdr_research_classify</v>
      </c>
      <c r="K32" s="3" t="e">
        <f>VLOOKUP(I32,Lisa!$C$1:$D$12,2,FALSE)</f>
        <v>#N/A</v>
      </c>
      <c r="L32" s="5" t="str">
        <f t="shared" si="0"/>
        <v>{'type': 'report',
'order': '11',
'level': 'h2',
'category': 'Research',
'section': 'Classification',
'page': 'sdr_research_classify',
'tableauView': 0,
'Link': '',
'description': 'sdr_research_classify'
},</v>
      </c>
      <c r="M32" s="3" t="str">
        <f t="shared" si="3"/>
        <v>sdr_research_classify.html</v>
      </c>
      <c r="N32" s="1" t="str">
        <f t="shared" si="5"/>
        <v>&lt;li&gt;&lt;a href=''&gt;Classification&lt;/a&gt;&lt;/li&gt;</v>
      </c>
      <c r="O32" s="6" t="str">
        <f t="shared" si="2"/>
        <v>&lt;li&gt;&lt;a href='#' id='sdr_research_classify'&gt;Classification&lt;/a&gt;&lt;/li&gt;</v>
      </c>
    </row>
    <row r="33" spans="1:15" ht="15" customHeight="1" x14ac:dyDescent="0.25">
      <c r="A33" t="s">
        <v>131</v>
      </c>
      <c r="B33" t="s">
        <v>18</v>
      </c>
      <c r="C33">
        <v>11</v>
      </c>
      <c r="D33" t="s">
        <v>50</v>
      </c>
      <c r="E33" t="s">
        <v>66</v>
      </c>
      <c r="F33" t="s">
        <v>58</v>
      </c>
      <c r="G33" t="s">
        <v>128</v>
      </c>
      <c r="H33">
        <v>0</v>
      </c>
      <c r="I33" s="14"/>
      <c r="J33" s="3" t="str">
        <f t="shared" si="4"/>
        <v>sdr_research_regres</v>
      </c>
      <c r="K33" s="3" t="e">
        <f>VLOOKUP(I33,Lisa!$C$1:$D$12,2,FALSE)</f>
        <v>#N/A</v>
      </c>
      <c r="L33" s="5" t="str">
        <f t="shared" si="0"/>
        <v>{'type': 'report',
'order': '11',
'level': 'h2',
'category': 'Research',
'section': 'Regression',
'page': 'sdr_research_regres',
'tableauView': 0,
'Link': '',
'description': 'sdr_research_regres'
},</v>
      </c>
      <c r="M33" s="3" t="str">
        <f t="shared" si="3"/>
        <v>sdr_research_regres.html</v>
      </c>
      <c r="N33" s="1" t="str">
        <f t="shared" si="5"/>
        <v>&lt;li&gt;&lt;a href=''&gt;Regression&lt;/a&gt;&lt;/li&gt;</v>
      </c>
      <c r="O33" s="6" t="str">
        <f t="shared" si="2"/>
        <v>&lt;li&gt;&lt;a href='#' id='sdr_research_regres'&gt;Regression&lt;/a&gt;&lt;/li&gt;</v>
      </c>
    </row>
    <row r="34" spans="1:15" ht="15" customHeight="1" x14ac:dyDescent="0.25">
      <c r="I34" s="14"/>
      <c r="J34" s="4"/>
      <c r="K34" s="4"/>
      <c r="L34" s="5"/>
      <c r="M34" s="3"/>
    </row>
    <row r="35" spans="1:15" s="7" customFormat="1" ht="15" customHeight="1" x14ac:dyDescent="0.25">
      <c r="I35" s="15"/>
      <c r="J35" s="8"/>
      <c r="K35" s="8"/>
      <c r="L35" s="8"/>
      <c r="M35" s="17"/>
      <c r="N35" s="9"/>
      <c r="O35" s="10"/>
    </row>
    <row r="36" spans="1:15" ht="15" customHeight="1" x14ac:dyDescent="0.25">
      <c r="A36" t="s">
        <v>65</v>
      </c>
      <c r="B36" t="s">
        <v>18</v>
      </c>
      <c r="C36">
        <v>1</v>
      </c>
      <c r="D36" t="s">
        <v>52</v>
      </c>
      <c r="E36" t="s">
        <v>8</v>
      </c>
      <c r="F36" t="s">
        <v>31</v>
      </c>
      <c r="G36" t="s">
        <v>67</v>
      </c>
      <c r="H36">
        <v>1</v>
      </c>
      <c r="I36" s="22" t="s">
        <v>170</v>
      </c>
      <c r="J36" s="4" t="s">
        <v>166</v>
      </c>
      <c r="K36" s="3" t="e">
        <f>VLOOKUP(I36,Lisa!$C$1:$D$12,2,FALSE)</f>
        <v>#N/A</v>
      </c>
      <c r="L36" s="5" t="str">
        <f t="shared" ref="L36:L46" si="6">"{'"&amp;$B$1&amp;"': '"&amp;B36&amp;"',"&amp;CHAR(10)&amp;"'"&amp;$C$1&amp;"': '"&amp;C36&amp;"',"&amp;CHAR(10)&amp;"'"&amp;$D$1&amp;"': '"&amp;D36&amp;"',"&amp;CHAR(10)&amp;"'"&amp;$E$1&amp;"': '"&amp;E36&amp;"',"&amp;CHAR(10)&amp;"'"&amp;$F$1&amp;"': '"&amp;F36&amp;"',"&amp;CHAR(10)&amp;"'"&amp;$G$1&amp;"': '"&amp;G36&amp;"',"&amp;CHAR(10)&amp;"'"&amp;$H$1&amp;"': "&amp;H36&amp;","&amp;CHAR(10)&amp;"'"&amp;$I$1&amp;"': '"&amp;I36&amp;"',"&amp;CHAR(10)&amp;"'"&amp;$J$1&amp;"': '"&amp;J36&amp;"'"&amp;CHAR(10)&amp;"},"</f>
        <v>{'type': 'report',
'order': '1',
'level': 'li',
'category': 'Overview',
'section': 'Overview of Course',
'page': 'main_Overview',
'tableauView': 1,
'Link': 'https://10ay.online.tableau.com/t/unswmooc/views/Overview_0/Overview12',
'description': 'Welcome to the Introduction to Systems Engineering (introse-002) Dashboard. 
Report Categories  - Overview of Course
Two panels are represented here.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
},</v>
      </c>
      <c r="M36" s="3"/>
      <c r="O36" s="6" t="str">
        <f t="shared" si="2"/>
        <v>&lt;li&gt;&lt;a href='#' id='main_Overview'&gt;Overview of Course&lt;/a&gt;&lt;/li&gt;</v>
      </c>
    </row>
    <row r="37" spans="1:15" ht="15" customHeight="1" x14ac:dyDescent="0.25">
      <c r="A37" t="s">
        <v>65</v>
      </c>
      <c r="B37" t="s">
        <v>18</v>
      </c>
      <c r="C37">
        <v>2</v>
      </c>
      <c r="D37" t="s">
        <v>52</v>
      </c>
      <c r="E37" t="s">
        <v>9</v>
      </c>
      <c r="F37" t="s">
        <v>9</v>
      </c>
      <c r="G37" t="s">
        <v>68</v>
      </c>
      <c r="H37">
        <v>1</v>
      </c>
      <c r="I37" s="22" t="s">
        <v>173</v>
      </c>
      <c r="J37" s="4" t="s">
        <v>159</v>
      </c>
      <c r="K37" s="3" t="e">
        <f>VLOOKUP(I37,Lisa!$C$1:$D$12,2,FALSE)</f>
        <v>#N/A</v>
      </c>
      <c r="L37" s="5" t="str">
        <f t="shared" si="6"/>
        <v>{'type': 'report',
'order': '2',
'level': 'li',
'category': 'Who are the participants?',
'section': 'Who are the participants?',
'page': 'main_participants',
'tableauView': 1,
'Link': 'https://10ay.online.tableau.com/t/unswmooc/views/Whoaretheparticipants/Whoaretheparticipants12',
'description': 'Report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
},</v>
      </c>
      <c r="M37" s="3"/>
      <c r="O37" s="6" t="str">
        <f t="shared" si="2"/>
        <v>&lt;li&gt;&lt;a href='#' id='main_participants'&gt;Who are the participants?&lt;/a&gt;&lt;/li&gt;</v>
      </c>
    </row>
    <row r="38" spans="1:15" ht="15" customHeight="1" x14ac:dyDescent="0.25">
      <c r="A38" t="s">
        <v>65</v>
      </c>
      <c r="B38" t="s">
        <v>18</v>
      </c>
      <c r="C38">
        <v>3</v>
      </c>
      <c r="D38" t="s">
        <v>52</v>
      </c>
      <c r="E38" t="s">
        <v>10</v>
      </c>
      <c r="F38" t="s">
        <v>32</v>
      </c>
      <c r="G38" t="s">
        <v>69</v>
      </c>
      <c r="H38">
        <v>1</v>
      </c>
      <c r="I38" s="22" t="s">
        <v>174</v>
      </c>
      <c r="J38" s="4" t="s">
        <v>157</v>
      </c>
      <c r="K38" s="3" t="e">
        <f>VLOOKUP(I38,Lisa!$C$1:$D$12,2,FALSE)</f>
        <v>#N/A</v>
      </c>
      <c r="L38" s="5" t="str">
        <f t="shared" si="6"/>
        <v>{'type': 'report',
'order': '3',
'level': 'li',
'category': 'What did participants do?',
'section': 'Overview of Activity',
'page': 'main_activity',
'tableauView': 1,
'Link': 'https://10ay.online.tableau.com/t/unswmooc/views/Whatdidtheparticipantsdo/Whatdidparticipants_Overview',
'description': 'Report Categories - What did the participants do?
This section shows what ative regisrants have done in the course. Tab_1 gives overview of their activities by week. 
The color is range from 0% (grey) to 100% (dark purple). '
},</v>
      </c>
      <c r="M38" s="3"/>
      <c r="O38" s="6" t="str">
        <f t="shared" si="2"/>
        <v>&lt;li&gt;&lt;a href='#' id='main_activity'&gt;Overview of Activity&lt;/a&gt;&lt;/li&gt;</v>
      </c>
    </row>
    <row r="39" spans="1:15" ht="15" customHeight="1" x14ac:dyDescent="0.25">
      <c r="A39" t="s">
        <v>65</v>
      </c>
      <c r="B39" t="s">
        <v>18</v>
      </c>
      <c r="C39">
        <v>4</v>
      </c>
      <c r="D39" t="s">
        <v>52</v>
      </c>
      <c r="E39" t="s">
        <v>11</v>
      </c>
      <c r="F39" t="s">
        <v>40</v>
      </c>
      <c r="G39" t="s">
        <v>70</v>
      </c>
      <c r="H39">
        <v>1</v>
      </c>
      <c r="I39" s="22" t="s">
        <v>185</v>
      </c>
      <c r="J39" s="4" t="s">
        <v>167</v>
      </c>
      <c r="K39" s="3" t="e">
        <f>VLOOKUP(I39,Lisa!$C$1:$D$12,2,FALSE)</f>
        <v>#N/A</v>
      </c>
      <c r="L39" s="5" t="str">
        <f t="shared" si="6"/>
        <v>{'type': 'report',
'order': '4',
'level': 'li',
'category': 'Assessment',
'section': 'Overview of Assessment',
'page': 'main_assessment',
'tableauView': 1,
'Link': 'https://10ay.online.tableau.com/t/unswmooc/views/Assessment_0/Assessment_Grades',
'description': 'Report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
},</v>
      </c>
      <c r="M39" s="3"/>
      <c r="O39" s="6" t="str">
        <f t="shared" si="2"/>
        <v>&lt;li&gt;&lt;a href='#' id='main_assessment'&gt;Overview of Assessment&lt;/a&gt;&lt;/li&gt;</v>
      </c>
    </row>
    <row r="40" spans="1:15" ht="15" customHeight="1" x14ac:dyDescent="0.25">
      <c r="A40" t="s">
        <v>65</v>
      </c>
      <c r="B40" t="s">
        <v>18</v>
      </c>
      <c r="C40">
        <v>5</v>
      </c>
      <c r="D40" t="s">
        <v>52</v>
      </c>
      <c r="E40" t="s">
        <v>66</v>
      </c>
      <c r="F40" t="s">
        <v>12</v>
      </c>
      <c r="G40" t="s">
        <v>71</v>
      </c>
      <c r="H40">
        <v>1</v>
      </c>
      <c r="I40" s="22" t="s">
        <v>194</v>
      </c>
      <c r="J40" s="4" t="s">
        <v>154</v>
      </c>
      <c r="K40" s="3" t="e">
        <f>VLOOKUP(I40,Lisa!$C$1:$D$12,2,FALSE)</f>
        <v>#N/A</v>
      </c>
      <c r="L40" s="5" t="str">
        <f t="shared" si="6"/>
        <v>{'type': 'report',
'order': '5',
'level': 'li',
'category': 'Research',
'section': 'Research Questions',
'page': 'main_research',
'tableauView': 1,
'Link': 'https://10ay.online.tableau.com/t/unswmooc/views/ResearchQuestions_0/ResearchQuestions',
'description': 'This section shows research topics such cluster analysis based on their engagement in the course and more. '
},</v>
      </c>
      <c r="M40" s="3"/>
      <c r="O40" s="6" t="str">
        <f t="shared" si="2"/>
        <v>&lt;li&gt;&lt;a href='#' id='main_research'&gt;Research Questions&lt;/a&gt;&lt;/li&gt;</v>
      </c>
    </row>
    <row r="41" spans="1:15" ht="15" customHeight="1" x14ac:dyDescent="0.25">
      <c r="A41" t="s">
        <v>65</v>
      </c>
      <c r="B41" t="s">
        <v>81</v>
      </c>
      <c r="C41">
        <v>2</v>
      </c>
      <c r="D41" t="s">
        <v>79</v>
      </c>
      <c r="E41" t="s">
        <v>3</v>
      </c>
      <c r="F41" t="s">
        <v>34</v>
      </c>
      <c r="G41" t="s">
        <v>73</v>
      </c>
      <c r="H41">
        <v>1</v>
      </c>
      <c r="I41" s="22" t="s">
        <v>180</v>
      </c>
      <c r="J41" s="4" t="s">
        <v>151</v>
      </c>
      <c r="K41" s="3" t="e">
        <f>VLOOKUP(I41,Lisa!$C$1:$D$12,2,FALSE)</f>
        <v>#N/A</v>
      </c>
      <c r="L41" s="5" t="str">
        <f t="shared" si="6"/>
        <v>{'type': 'domain',
'order': '2',
'level': 'area',
'category': 'Content',
'section': 'Content use',
'page': 'dom_content',
'tableauView': 1,
'Link': 'https://10ay.online.tableau.com/t/unswmooc/views/Content_0/Overview',
'description': 'This section shows overall use of course content ( Activities (Quizzes), Forums and Peer Assessment over time of the course. 
Sequence analysis of the content use will be coming soon. '
},</v>
      </c>
      <c r="M41" s="3"/>
    </row>
    <row r="42" spans="1:15" ht="15" customHeight="1" x14ac:dyDescent="0.25">
      <c r="A42" t="s">
        <v>65</v>
      </c>
      <c r="B42" t="s">
        <v>81</v>
      </c>
      <c r="C42">
        <v>1</v>
      </c>
      <c r="D42" t="s">
        <v>79</v>
      </c>
      <c r="E42" t="s">
        <v>2</v>
      </c>
      <c r="F42" t="s">
        <v>23</v>
      </c>
      <c r="G42" t="s">
        <v>74</v>
      </c>
      <c r="H42">
        <v>1</v>
      </c>
      <c r="I42" s="22" t="s">
        <v>175</v>
      </c>
      <c r="J42" s="4" t="s">
        <v>152</v>
      </c>
      <c r="K42" s="3" t="e">
        <f>VLOOKUP(I42,Lisa!$C$1:$D$12,2,FALSE)</f>
        <v>#N/A</v>
      </c>
      <c r="L42" s="5" t="str">
        <f t="shared" si="6"/>
        <v>{'type': 'domain',
'order': '1',
'level': 'area',
'category': 'Videos ',
'section': 'Overview Lecture videos',
'page': 'dom_videos',
'tableauView': 1,
'Link': 'https://10ay.online.tableau.com/t/unswmooc/views/Videos/Overview',
'description': 'This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
},</v>
      </c>
      <c r="M42" s="3"/>
    </row>
    <row r="43" spans="1:15" ht="15" customHeight="1" x14ac:dyDescent="0.25">
      <c r="A43" t="s">
        <v>65</v>
      </c>
      <c r="B43" t="s">
        <v>81</v>
      </c>
      <c r="C43">
        <v>4</v>
      </c>
      <c r="D43" t="s">
        <v>79</v>
      </c>
      <c r="E43" t="s">
        <v>4</v>
      </c>
      <c r="F43" t="s">
        <v>35</v>
      </c>
      <c r="G43" t="s">
        <v>75</v>
      </c>
      <c r="H43">
        <v>1</v>
      </c>
      <c r="I43" s="22" t="s">
        <v>182</v>
      </c>
      <c r="J43" s="4" t="s">
        <v>150</v>
      </c>
      <c r="K43" s="3" t="e">
        <f>VLOOKUP(I43,Lisa!$C$1:$D$12,2,FALSE)</f>
        <v>#N/A</v>
      </c>
      <c r="L43" s="5" t="str">
        <f t="shared" si="6"/>
        <v>{'type': 'domain',
'order': '4',
'level': 'area',
'category': 'Forum',
'section': 'Forum use',
'page': 'dom_forums',
'tableauView': 1,
'Link': 'https://10ay.online.tableau.com/t/unswmooc/views/Forum_0/Forum-Activityplot',
'description': 'This section shows Forum use over time in the course and it allow to drill down to actions (posts and comments).
Panel two shows both overview heatmap and detailed subforums by week to show the tends in Forum use.  '
},</v>
      </c>
      <c r="M43" s="3"/>
    </row>
    <row r="44" spans="1:15" ht="15" customHeight="1" x14ac:dyDescent="0.25">
      <c r="A44" t="s">
        <v>65</v>
      </c>
      <c r="B44" t="s">
        <v>81</v>
      </c>
      <c r="C44">
        <v>6</v>
      </c>
      <c r="D44" t="s">
        <v>79</v>
      </c>
      <c r="E44" t="s">
        <v>7</v>
      </c>
      <c r="F44" t="s">
        <v>84</v>
      </c>
      <c r="G44" t="s">
        <v>76</v>
      </c>
      <c r="H44">
        <v>1</v>
      </c>
      <c r="I44" s="22" t="s">
        <v>193</v>
      </c>
      <c r="J44" s="4" t="s">
        <v>144</v>
      </c>
      <c r="K44" s="3" t="e">
        <f>VLOOKUP(I44,Lisa!$C$1:$D$12,2,FALSE)</f>
        <v>#N/A</v>
      </c>
      <c r="L44" s="5" t="str">
        <f t="shared" si="6"/>
        <v>{'type': 'domain',
'order': '6',
'level': 'area',
'category': 'Social media ',
'section': 'Social Media',
'page': 'dom_social',
'tableauView': 1,
'Link': 'https://10ay.online.tableau.com/t/unswmooc/views/SocialMedia_0/SocialMedia',
'description': 'This section shows social media engagement of users.'
},</v>
      </c>
      <c r="M44" s="3"/>
    </row>
    <row r="45" spans="1:15" ht="15" customHeight="1" x14ac:dyDescent="0.25">
      <c r="A45" t="s">
        <v>65</v>
      </c>
      <c r="B45" t="s">
        <v>81</v>
      </c>
      <c r="C45">
        <v>5</v>
      </c>
      <c r="D45" t="s">
        <v>79</v>
      </c>
      <c r="E45" t="s">
        <v>6</v>
      </c>
      <c r="F45" t="s">
        <v>82</v>
      </c>
      <c r="G45" t="s">
        <v>77</v>
      </c>
      <c r="H45">
        <v>1</v>
      </c>
      <c r="I45" s="22" t="s">
        <v>190</v>
      </c>
      <c r="J45" s="4" t="s">
        <v>168</v>
      </c>
      <c r="K45" s="3" t="e">
        <f>VLOOKUP(I45,Lisa!$C$1:$D$12,2,FALSE)</f>
        <v>#N/A</v>
      </c>
      <c r="L45" s="5" t="str">
        <f t="shared" si="6"/>
        <v>{'type': 'domain',
'order': '5',
'level': 'area',
'category': 'Evaluation ',
'section': 'Evaluation &amp; surveys',
'page': 'dom_evaluation',
'tableauView': 1,
'Link': 'https://10ay.online.tableau.com/t/unswmooc/views/Evaluation_0/Peerassessment-Rubric',
'description': 'This section shows evaluation tools used in the course: Rubric used in peer assessment, pre and post course survey.
'
},</v>
      </c>
      <c r="M45" s="3"/>
    </row>
    <row r="46" spans="1:15" ht="15" customHeight="1" x14ac:dyDescent="0.25">
      <c r="A46" t="s">
        <v>65</v>
      </c>
      <c r="B46" t="s">
        <v>81</v>
      </c>
      <c r="C46">
        <v>3</v>
      </c>
      <c r="D46" t="s">
        <v>79</v>
      </c>
      <c r="E46" t="s">
        <v>5</v>
      </c>
      <c r="F46" t="s">
        <v>83</v>
      </c>
      <c r="G46" t="s">
        <v>78</v>
      </c>
      <c r="H46">
        <v>1</v>
      </c>
      <c r="I46" s="22" t="s">
        <v>184</v>
      </c>
      <c r="J46" s="4" t="s">
        <v>169</v>
      </c>
      <c r="K46" s="3" t="e">
        <f>VLOOKUP(I46,Lisa!$C$1:$D$12,2,FALSE)</f>
        <v>#N/A</v>
      </c>
      <c r="L46" s="5" t="str">
        <f t="shared" si="6"/>
        <v>{'type': 'domain',
'order': '3',
'level': 'area',
'category': 'Activities',
'section': 'Assessment &amp; activity',
'page': 'dom_activity',
'tableauView': 1,
'Link': 'https://10ay.online.tableau.com/t/unswmooc/views/Activity/Overview',
'description': 'This section shows Activites Use over time in the course. 
The activity domain includes activity (quiz), exam  and peer assessment.'
},</v>
      </c>
      <c r="M46" s="3"/>
    </row>
    <row r="47" spans="1:15" ht="15" customHeight="1" x14ac:dyDescent="0.25">
      <c r="I47" s="14"/>
      <c r="J47" s="4"/>
      <c r="K47" s="4"/>
      <c r="L47" s="4"/>
      <c r="M47" s="3"/>
    </row>
    <row r="48" spans="1:15" s="7" customFormat="1" ht="15" customHeight="1" x14ac:dyDescent="0.25">
      <c r="I48" s="15"/>
      <c r="J48" s="8"/>
      <c r="K48" s="8"/>
      <c r="L48" s="8"/>
      <c r="M48" s="17"/>
      <c r="N48" s="9"/>
      <c r="O48" s="10"/>
    </row>
    <row r="49" spans="1:15" ht="15" customHeight="1" x14ac:dyDescent="0.25">
      <c r="A49" t="s">
        <v>85</v>
      </c>
      <c r="B49" t="s">
        <v>53</v>
      </c>
      <c r="C49">
        <v>0</v>
      </c>
      <c r="D49" t="s">
        <v>139</v>
      </c>
      <c r="E49" t="s">
        <v>0</v>
      </c>
      <c r="F49" t="s">
        <v>0</v>
      </c>
      <c r="G49" t="s">
        <v>96</v>
      </c>
      <c r="H49">
        <v>0</v>
      </c>
      <c r="I49" t="s">
        <v>172</v>
      </c>
      <c r="J49" s="4"/>
      <c r="K49" s="3" t="e">
        <f>VLOOKUP(I49,Lisa!$C$1:$D$12,2,FALSE)</f>
        <v>#N/A</v>
      </c>
      <c r="L49" s="4" t="str">
        <f t="shared" ref="L49:L64" si="7">"{'"&amp;$B$1&amp;"': '"&amp;B49&amp;"',"&amp;CHAR(10)&amp;"'"&amp;$C$1&amp;"': '"&amp;C49&amp;"',"&amp;CHAR(10)&amp;"'"&amp;$D$1&amp;"': '"&amp;D49&amp;"',"&amp;CHAR(10)&amp;"'"&amp;$E$1&amp;"': '"&amp;E49&amp;"',"&amp;CHAR(10)&amp;"'"&amp;$F$1&amp;"': '"&amp;F49&amp;"',"&amp;CHAR(10)&amp;"'"&amp;$G$1&amp;"': '"&amp;G49&amp;"',"&amp;CHAR(10)&amp;"'"&amp;$H$1&amp;"': "&amp;H49&amp;","&amp;CHAR(10)&amp;"'"&amp;$I$1&amp;"': '"&amp;I49&amp;"',"&amp;CHAR(10)&amp;"'"&amp;$J$1&amp;"': '"&amp;J49&amp;"'"&amp;CHAR(10)&amp;"},"</f>
        <v>{'type': 'home',
'order': '0',
'level': 'ul',
'category': 'Home',
'section': 'Home',
'page': 'top_home',
'tableauView': 0,
'Link': 'https://googledrive.com/host/0B6UqK1vNOP0XTTBRVDQxX3JNTFU/INTSE2_home.html',
'description': ''
},</v>
      </c>
      <c r="M49" s="3"/>
      <c r="O49" s="6" t="str">
        <f t="shared" ref="O49:O64" si="8">IF(D49="ul","&lt;li class='active'&gt;",IF(D49="ul_li","&lt;li class='active has-sub'&gt;","&lt;li&gt;"))&amp;"&lt;a href='#' id='"&amp;G49&amp;"'&gt;"&amp;F49&amp;"&lt;/a&gt;&lt;/li&gt;"&amp;IF(D49="ul_li","&lt;ul&gt;","")&amp;IF(AND((D49="li"),(B50="structure")),"&lt;/ul&gt;&lt;/li&gt;","")</f>
        <v>&lt;li class='active'&gt;&lt;a href='#' id='top_home'&gt;Home&lt;/a&gt;&lt;/li&gt;</v>
      </c>
    </row>
    <row r="50" spans="1:15" ht="15" customHeight="1" x14ac:dyDescent="0.25">
      <c r="A50" t="s">
        <v>85</v>
      </c>
      <c r="B50" t="s">
        <v>132</v>
      </c>
      <c r="C50">
        <v>1</v>
      </c>
      <c r="D50" t="s">
        <v>133</v>
      </c>
      <c r="E50" t="s">
        <v>134</v>
      </c>
      <c r="F50" t="s">
        <v>135</v>
      </c>
      <c r="G50" t="s">
        <v>136</v>
      </c>
      <c r="H50">
        <v>0</v>
      </c>
      <c r="I50" s="14"/>
      <c r="J50" s="4"/>
      <c r="K50" s="4"/>
      <c r="L50" s="4"/>
      <c r="M50" s="3"/>
      <c r="O50" s="6" t="str">
        <f t="shared" si="8"/>
        <v>&lt;li class='active has-sub'&gt;&lt;a href='#' id='top_menu_cat'&gt;Report Category&lt;/a&gt;&lt;/li&gt;&lt;ul&gt;</v>
      </c>
    </row>
    <row r="51" spans="1:15" ht="15" customHeight="1" x14ac:dyDescent="0.25">
      <c r="A51" t="s">
        <v>85</v>
      </c>
      <c r="B51" t="s">
        <v>18</v>
      </c>
      <c r="C51">
        <v>2</v>
      </c>
      <c r="D51" t="s">
        <v>52</v>
      </c>
      <c r="E51" t="s">
        <v>8</v>
      </c>
      <c r="F51" t="s">
        <v>31</v>
      </c>
      <c r="G51" t="s">
        <v>86</v>
      </c>
      <c r="H51">
        <v>1</v>
      </c>
      <c r="I51" s="22" t="s">
        <v>170</v>
      </c>
      <c r="J51" s="4" t="s">
        <v>166</v>
      </c>
      <c r="K51" s="3" t="e">
        <f>VLOOKUP(I51,Lisa!$C$1:$D$12,2,FALSE)</f>
        <v>#N/A</v>
      </c>
      <c r="L51" s="4" t="str">
        <f t="shared" si="7"/>
        <v>{'type': 'report',
'order': '2',
'level': 'li',
'category': 'Overview',
'section': 'Overview of Course',
'page': 'top_Overview',
'tableauView': 1,
'Link': 'https://10ay.online.tableau.com/t/unswmooc/views/Overview_0/Overview12',
'description': 'Welcome to the Introduction to Systems Engineering (introse-002) Dashboard. 
Report Categories  - Overview of Course
Two panels are represented here.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
},</v>
      </c>
      <c r="M51" s="3"/>
      <c r="O51" s="6" t="str">
        <f t="shared" si="8"/>
        <v>&lt;li&gt;&lt;a href='#' id='top_Overview'&gt;Overview of Course&lt;/a&gt;&lt;/li&gt;</v>
      </c>
    </row>
    <row r="52" spans="1:15" ht="15" customHeight="1" x14ac:dyDescent="0.25">
      <c r="A52" t="s">
        <v>85</v>
      </c>
      <c r="B52" t="s">
        <v>18</v>
      </c>
      <c r="C52">
        <v>3</v>
      </c>
      <c r="D52" t="s">
        <v>52</v>
      </c>
      <c r="E52" t="s">
        <v>9</v>
      </c>
      <c r="F52" t="s">
        <v>9</v>
      </c>
      <c r="G52" t="s">
        <v>87</v>
      </c>
      <c r="H52">
        <v>1</v>
      </c>
      <c r="I52" s="22" t="s">
        <v>173</v>
      </c>
      <c r="J52" s="4" t="s">
        <v>159</v>
      </c>
      <c r="K52" s="3" t="e">
        <f>VLOOKUP(I52,Lisa!$C$1:$D$12,2,FALSE)</f>
        <v>#N/A</v>
      </c>
      <c r="L52" s="4" t="str">
        <f t="shared" si="7"/>
        <v>{'type': 'report',
'order': '3',
'level': 'li',
'category': 'Who are the participants?',
'section': 'Who are the participants?',
'page': 'top_participants',
'tableauView': 1,
'Link': 'https://10ay.online.tableau.com/t/unswmooc/views/Whoaretheparticipants/Whoaretheparticipants12',
'description': 'Report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
},</v>
      </c>
      <c r="M52" s="3"/>
      <c r="O52" s="6" t="str">
        <f t="shared" si="8"/>
        <v>&lt;li&gt;&lt;a href='#' id='top_participants'&gt;Who are the participants?&lt;/a&gt;&lt;/li&gt;</v>
      </c>
    </row>
    <row r="53" spans="1:15" ht="15" customHeight="1" x14ac:dyDescent="0.25">
      <c r="A53" t="s">
        <v>85</v>
      </c>
      <c r="B53" t="s">
        <v>18</v>
      </c>
      <c r="C53">
        <v>4</v>
      </c>
      <c r="D53" t="s">
        <v>52</v>
      </c>
      <c r="E53" t="s">
        <v>10</v>
      </c>
      <c r="F53" t="s">
        <v>32</v>
      </c>
      <c r="G53" t="s">
        <v>88</v>
      </c>
      <c r="H53">
        <v>1</v>
      </c>
      <c r="I53" s="22" t="s">
        <v>174</v>
      </c>
      <c r="J53" s="4" t="s">
        <v>157</v>
      </c>
      <c r="K53" s="3" t="e">
        <f>VLOOKUP(I53,Lisa!$C$1:$D$12,2,FALSE)</f>
        <v>#N/A</v>
      </c>
      <c r="L53" s="4" t="str">
        <f t="shared" si="7"/>
        <v>{'type': 'report',
'order': '4',
'level': 'li',
'category': 'What did participants do?',
'section': 'Overview of Activity',
'page': 'top_activity',
'tableauView': 1,
'Link': 'https://10ay.online.tableau.com/t/unswmooc/views/Whatdidtheparticipantsdo/Whatdidparticipants_Overview',
'description': 'Report Categories - What did the participants do?
This section shows what ative regisrants have done in the course. Tab_1 gives overview of their activities by week. 
The color is range from 0% (grey) to 100% (dark purple). '
},</v>
      </c>
      <c r="M53" s="3"/>
      <c r="O53" s="6" t="str">
        <f t="shared" si="8"/>
        <v>&lt;li&gt;&lt;a href='#' id='top_activity'&gt;Overview of Activity&lt;/a&gt;&lt;/li&gt;</v>
      </c>
    </row>
    <row r="54" spans="1:15" ht="15" customHeight="1" x14ac:dyDescent="0.25">
      <c r="A54" t="s">
        <v>85</v>
      </c>
      <c r="B54" t="s">
        <v>18</v>
      </c>
      <c r="C54">
        <v>5</v>
      </c>
      <c r="D54" t="s">
        <v>52</v>
      </c>
      <c r="E54" t="s">
        <v>11</v>
      </c>
      <c r="F54" t="s">
        <v>40</v>
      </c>
      <c r="G54" t="s">
        <v>89</v>
      </c>
      <c r="H54">
        <v>1</v>
      </c>
      <c r="I54" s="22" t="s">
        <v>185</v>
      </c>
      <c r="J54" s="4" t="s">
        <v>167</v>
      </c>
      <c r="K54" s="3" t="e">
        <f>VLOOKUP(I54,Lisa!$C$1:$D$12,2,FALSE)</f>
        <v>#N/A</v>
      </c>
      <c r="L54" s="4" t="str">
        <f t="shared" si="7"/>
        <v>{'type': 'report',
'order': '5',
'level': 'li',
'category': 'Assessment',
'section': 'Overview of Assessment',
'page': 'top_assessment',
'tableauView': 1,
'Link': 'https://10ay.online.tableau.com/t/unswmooc/views/Assessment_0/Assessment_Grades',
'description': 'Report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
},</v>
      </c>
      <c r="M54" s="3"/>
      <c r="O54" s="6" t="str">
        <f t="shared" si="8"/>
        <v>&lt;li&gt;&lt;a href='#' id='top_assessment'&gt;Overview of Assessment&lt;/a&gt;&lt;/li&gt;</v>
      </c>
    </row>
    <row r="55" spans="1:15" ht="15" customHeight="1" x14ac:dyDescent="0.25">
      <c r="A55" t="s">
        <v>85</v>
      </c>
      <c r="B55" t="s">
        <v>18</v>
      </c>
      <c r="C55">
        <v>6</v>
      </c>
      <c r="D55" t="s">
        <v>133</v>
      </c>
      <c r="E55" t="s">
        <v>66</v>
      </c>
      <c r="F55" t="s">
        <v>12</v>
      </c>
      <c r="G55" t="s">
        <v>90</v>
      </c>
      <c r="H55">
        <v>1</v>
      </c>
      <c r="I55" s="22" t="s">
        <v>194</v>
      </c>
      <c r="J55" s="4" t="s">
        <v>154</v>
      </c>
      <c r="K55" s="3" t="e">
        <f>VLOOKUP(I55,Lisa!$C$1:$D$12,2,FALSE)</f>
        <v>#N/A</v>
      </c>
      <c r="L55" s="4" t="str">
        <f t="shared" si="7"/>
        <v>{'type': 'report',
'order': '6',
'level': 'ul_li',
'category': 'Research',
'section': 'Research Questions',
'page': 'top_research',
'tableauView': 1,
'Link': 'https://10ay.online.tableau.com/t/unswmooc/views/ResearchQuestions_0/ResearchQuestions',
'description': 'This section shows research topics such cluster analysis based on their engagement in the course and more. '
},</v>
      </c>
      <c r="M55" s="3"/>
      <c r="O55" s="6" t="str">
        <f t="shared" si="8"/>
        <v>&lt;li class='active has-sub'&gt;&lt;a href='#' id='top_research'&gt;Research Questions&lt;/a&gt;&lt;/li&gt;&lt;ul&gt;</v>
      </c>
    </row>
    <row r="56" spans="1:15" ht="15" customHeight="1" x14ac:dyDescent="0.25">
      <c r="A56" t="s">
        <v>85</v>
      </c>
      <c r="B56" t="s">
        <v>18</v>
      </c>
      <c r="C56">
        <v>6</v>
      </c>
      <c r="D56" t="s">
        <v>52</v>
      </c>
      <c r="E56" t="s">
        <v>66</v>
      </c>
      <c r="F56" t="s">
        <v>12</v>
      </c>
      <c r="G56" t="s">
        <v>140</v>
      </c>
      <c r="H56">
        <v>0</v>
      </c>
      <c r="I56" s="14"/>
      <c r="J56" s="4"/>
      <c r="K56" s="3" t="e">
        <f>VLOOKUP(I56,Lisa!$C$1:$D$12,2,FALSE)</f>
        <v>#N/A</v>
      </c>
      <c r="L56" s="4" t="str">
        <f t="shared" si="7"/>
        <v>{'type': 'report',
'order': '6',
'level': 'li',
'category': 'Research',
'section': 'Research Questions',
'page': 'top_research_1',
'tableauView': 0,
'Link': '',
'description': ''
},</v>
      </c>
      <c r="M56" s="3"/>
      <c r="O56" s="6" t="str">
        <f t="shared" si="8"/>
        <v>&lt;li&gt;&lt;a href='#' id='top_research_1'&gt;Research Questions&lt;/a&gt;&lt;/li&gt;</v>
      </c>
    </row>
    <row r="57" spans="1:15" ht="15" customHeight="1" x14ac:dyDescent="0.25">
      <c r="A57" t="s">
        <v>85</v>
      </c>
      <c r="B57" t="s">
        <v>18</v>
      </c>
      <c r="C57">
        <v>6</v>
      </c>
      <c r="D57" t="s">
        <v>52</v>
      </c>
      <c r="E57" t="s">
        <v>66</v>
      </c>
      <c r="F57" t="s">
        <v>12</v>
      </c>
      <c r="G57" t="s">
        <v>141</v>
      </c>
      <c r="H57">
        <v>0</v>
      </c>
      <c r="I57" s="14"/>
      <c r="J57" s="4"/>
      <c r="K57" s="3" t="e">
        <f>VLOOKUP(I57,Lisa!$C$1:$D$12,2,FALSE)</f>
        <v>#N/A</v>
      </c>
      <c r="L57" s="4" t="str">
        <f t="shared" si="7"/>
        <v>{'type': 'report',
'order': '6',
'level': 'li',
'category': 'Research',
'section': 'Research Questions',
'page': 'top_research_2',
'tableauView': 0,
'Link': '',
'description': ''
},</v>
      </c>
      <c r="M57" s="3"/>
      <c r="O57" s="6" t="str">
        <f t="shared" si="8"/>
        <v>&lt;li&gt;&lt;a href='#' id='top_research_2'&gt;Research Questions&lt;/a&gt;&lt;/li&gt;&lt;/ul&gt;&lt;/li&gt;</v>
      </c>
    </row>
    <row r="58" spans="1:15" ht="15" customHeight="1" x14ac:dyDescent="0.25">
      <c r="A58" t="s">
        <v>85</v>
      </c>
      <c r="B58" t="s">
        <v>132</v>
      </c>
      <c r="C58">
        <v>7</v>
      </c>
      <c r="D58" t="s">
        <v>133</v>
      </c>
      <c r="E58" t="s">
        <v>134</v>
      </c>
      <c r="F58" t="s">
        <v>137</v>
      </c>
      <c r="G58" t="s">
        <v>138</v>
      </c>
      <c r="H58">
        <v>0</v>
      </c>
      <c r="I58" s="14"/>
      <c r="J58" s="4"/>
      <c r="K58" s="3" t="e">
        <f>VLOOKUP(I58,Lisa!$C$1:$D$12,2,FALSE)</f>
        <v>#N/A</v>
      </c>
      <c r="L58" s="4" t="str">
        <f t="shared" si="7"/>
        <v>{'type': 'structure',
'order': '7',
'level': 'ul_li',
'category': 'menu',
'section': 'Report Domains',
'page': 'top_menu_dom',
'tableauView': 0,
'Link': '',
'description': ''
},</v>
      </c>
      <c r="M58" s="3"/>
      <c r="O58" s="6" t="str">
        <f t="shared" si="8"/>
        <v>&lt;li class='active has-sub'&gt;&lt;a href='#' id='top_menu_dom'&gt;Report Domains&lt;/a&gt;&lt;/li&gt;&lt;ul&gt;</v>
      </c>
    </row>
    <row r="59" spans="1:15" ht="15" customHeight="1" x14ac:dyDescent="0.25">
      <c r="A59" t="s">
        <v>85</v>
      </c>
      <c r="B59" t="s">
        <v>81</v>
      </c>
      <c r="C59">
        <v>8</v>
      </c>
      <c r="D59" t="s">
        <v>52</v>
      </c>
      <c r="E59" t="s">
        <v>3</v>
      </c>
      <c r="F59" t="s">
        <v>34</v>
      </c>
      <c r="G59" t="s">
        <v>91</v>
      </c>
      <c r="H59">
        <v>1</v>
      </c>
      <c r="I59" s="22" t="s">
        <v>180</v>
      </c>
      <c r="J59" s="4" t="s">
        <v>151</v>
      </c>
      <c r="K59" s="3" t="e">
        <f>VLOOKUP(I59,Lisa!$C$1:$D$12,2,FALSE)</f>
        <v>#N/A</v>
      </c>
      <c r="L59" s="4" t="str">
        <f t="shared" si="7"/>
        <v>{'type': 'domain',
'order': '8',
'level': 'li',
'category': 'Content',
'section': 'Content use',
'page': 'top_content',
'tableauView': 1,
'Link': 'https://10ay.online.tableau.com/t/unswmooc/views/Content_0/Overview',
'description': 'This section shows overall use of course content ( Activities (Quizzes), Forums and Peer Assessment over time of the course. 
Sequence analysis of the content use will be coming soon. '
},</v>
      </c>
      <c r="M59" s="3"/>
      <c r="O59" s="6" t="str">
        <f t="shared" si="8"/>
        <v>&lt;li&gt;&lt;a href='#' id='top_content'&gt;Content use&lt;/a&gt;&lt;/li&gt;</v>
      </c>
    </row>
    <row r="60" spans="1:15" ht="15" customHeight="1" x14ac:dyDescent="0.25">
      <c r="A60" t="s">
        <v>85</v>
      </c>
      <c r="B60" t="s">
        <v>81</v>
      </c>
      <c r="C60">
        <v>9</v>
      </c>
      <c r="D60" t="s">
        <v>52</v>
      </c>
      <c r="E60" t="s">
        <v>2</v>
      </c>
      <c r="F60" t="s">
        <v>23</v>
      </c>
      <c r="G60" t="s">
        <v>92</v>
      </c>
      <c r="H60">
        <v>1</v>
      </c>
      <c r="I60" s="22" t="s">
        <v>175</v>
      </c>
      <c r="J60" s="4" t="s">
        <v>152</v>
      </c>
      <c r="K60" s="3" t="e">
        <f>VLOOKUP(I60,Lisa!$C$1:$D$12,2,FALSE)</f>
        <v>#N/A</v>
      </c>
      <c r="L60" s="4" t="str">
        <f t="shared" si="7"/>
        <v>{'type': 'domain',
'order': '9',
'level': 'li',
'category': 'Videos ',
'section': 'Overview Lecture videos',
'page': 'top_videos',
'tableauView': 1,
'Link': 'https://10ay.online.tableau.com/t/unswmooc/views/Videos/Overview',
'description': 'This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
},</v>
      </c>
      <c r="M60" s="3"/>
      <c r="O60" s="6" t="str">
        <f t="shared" si="8"/>
        <v>&lt;li&gt;&lt;a href='#' id='top_videos'&gt;Overview Lecture videos&lt;/a&gt;&lt;/li&gt;</v>
      </c>
    </row>
    <row r="61" spans="1:15" ht="15" customHeight="1" x14ac:dyDescent="0.25">
      <c r="A61" t="s">
        <v>85</v>
      </c>
      <c r="B61" t="s">
        <v>81</v>
      </c>
      <c r="C61">
        <v>10</v>
      </c>
      <c r="D61" t="s">
        <v>52</v>
      </c>
      <c r="E61" t="s">
        <v>4</v>
      </c>
      <c r="F61" t="s">
        <v>35</v>
      </c>
      <c r="G61" t="s">
        <v>93</v>
      </c>
      <c r="H61">
        <v>1</v>
      </c>
      <c r="I61" s="22" t="s">
        <v>182</v>
      </c>
      <c r="J61" s="4" t="s">
        <v>150</v>
      </c>
      <c r="K61" s="3" t="e">
        <f>VLOOKUP(I61,Lisa!$C$1:$D$12,2,FALSE)</f>
        <v>#N/A</v>
      </c>
      <c r="L61" s="4" t="str">
        <f t="shared" si="7"/>
        <v>{'type': 'domain',
'order': '10',
'level': 'li',
'category': 'Forum',
'section': 'Forum use',
'page': 'top_forums',
'tableauView': 1,
'Link': 'https://10ay.online.tableau.com/t/unswmooc/views/Forum_0/Forum-Activityplot',
'description': 'This section shows Forum use over time in the course and it allow to drill down to actions (posts and comments).
Panel two shows both overview heatmap and detailed subforums by week to show the tends in Forum use.  '
},</v>
      </c>
      <c r="M61" s="3"/>
      <c r="O61" s="6" t="str">
        <f t="shared" si="8"/>
        <v>&lt;li&gt;&lt;a href='#' id='top_forums'&gt;Forum use&lt;/a&gt;&lt;/li&gt;</v>
      </c>
    </row>
    <row r="62" spans="1:15" ht="15" customHeight="1" x14ac:dyDescent="0.25">
      <c r="A62" t="s">
        <v>85</v>
      </c>
      <c r="B62" t="s">
        <v>81</v>
      </c>
      <c r="C62">
        <v>11</v>
      </c>
      <c r="D62" t="s">
        <v>52</v>
      </c>
      <c r="E62" t="s">
        <v>7</v>
      </c>
      <c r="F62" t="s">
        <v>84</v>
      </c>
      <c r="G62" t="s">
        <v>94</v>
      </c>
      <c r="H62">
        <v>1</v>
      </c>
      <c r="I62" s="22" t="s">
        <v>193</v>
      </c>
      <c r="J62" s="4" t="s">
        <v>144</v>
      </c>
      <c r="K62" s="3" t="e">
        <f>VLOOKUP(I62,Lisa!$C$1:$D$12,2,FALSE)</f>
        <v>#N/A</v>
      </c>
      <c r="L62" s="4" t="str">
        <f t="shared" si="7"/>
        <v>{'type': 'domain',
'order': '11',
'level': 'li',
'category': 'Social media ',
'section': 'Social Media',
'page': 'top_social',
'tableauView': 1,
'Link': 'https://10ay.online.tableau.com/t/unswmooc/views/SocialMedia_0/SocialMedia',
'description': 'This section shows social media engagement of users.'
},</v>
      </c>
      <c r="M62" s="3"/>
      <c r="O62" s="6" t="str">
        <f t="shared" si="8"/>
        <v>&lt;li&gt;&lt;a href='#' id='top_social'&gt;Social Media&lt;/a&gt;&lt;/li&gt;</v>
      </c>
    </row>
    <row r="63" spans="1:15" ht="15" customHeight="1" x14ac:dyDescent="0.25">
      <c r="A63" t="s">
        <v>85</v>
      </c>
      <c r="B63" t="s">
        <v>81</v>
      </c>
      <c r="C63">
        <v>12</v>
      </c>
      <c r="D63" t="s">
        <v>52</v>
      </c>
      <c r="E63" t="s">
        <v>6</v>
      </c>
      <c r="F63" t="s">
        <v>82</v>
      </c>
      <c r="G63" t="s">
        <v>95</v>
      </c>
      <c r="H63">
        <v>1</v>
      </c>
      <c r="I63" s="22" t="s">
        <v>190</v>
      </c>
      <c r="J63" s="4" t="s">
        <v>168</v>
      </c>
      <c r="K63" s="3" t="e">
        <f>VLOOKUP(I63,Lisa!$C$1:$D$12,2,FALSE)</f>
        <v>#N/A</v>
      </c>
      <c r="L63" s="4" t="str">
        <f t="shared" si="7"/>
        <v>{'type': 'domain',
'order': '12',
'level': 'li',
'category': 'Evaluation ',
'section': 'Evaluation &amp; surveys',
'page': 'top_evaluation',
'tableauView': 1,
'Link': 'https://10ay.online.tableau.com/t/unswmooc/views/Evaluation_0/Peerassessment-Rubric',
'description': 'This section shows evaluation tools used in the course: Rubric used in peer assessment, pre and post course survey.
'
},</v>
      </c>
      <c r="M63" s="3"/>
      <c r="O63" s="6" t="str">
        <f t="shared" si="8"/>
        <v>&lt;li&gt;&lt;a href='#' id='top_evaluation'&gt;Evaluation &amp; surveys&lt;/a&gt;&lt;/li&gt;</v>
      </c>
    </row>
    <row r="64" spans="1:15" ht="15" customHeight="1" x14ac:dyDescent="0.25">
      <c r="A64" t="s">
        <v>85</v>
      </c>
      <c r="B64" t="s">
        <v>81</v>
      </c>
      <c r="C64">
        <v>13</v>
      </c>
      <c r="D64" t="s">
        <v>52</v>
      </c>
      <c r="E64" t="s">
        <v>5</v>
      </c>
      <c r="F64" t="s">
        <v>83</v>
      </c>
      <c r="G64" t="s">
        <v>88</v>
      </c>
      <c r="H64">
        <v>1</v>
      </c>
      <c r="I64" s="22" t="s">
        <v>184</v>
      </c>
      <c r="J64" s="4" t="s">
        <v>169</v>
      </c>
      <c r="K64" s="3" t="e">
        <f>VLOOKUP(I64,Lisa!$C$1:$D$12,2,FALSE)</f>
        <v>#N/A</v>
      </c>
      <c r="L64" s="4" t="str">
        <f t="shared" si="7"/>
        <v>{'type': 'domain',
'order': '13',
'level': 'li',
'category': 'Activities',
'section': 'Assessment &amp; activity',
'page': 'top_activity',
'tableauView': 1,
'Link': 'https://10ay.online.tableau.com/t/unswmooc/views/Activity/Overview',
'description': 'This section shows Activites Use over time in the course. 
The activity domain includes activity (quiz), exam  and peer assessment.'
},</v>
      </c>
      <c r="M64" s="3"/>
      <c r="O64" s="6" t="str">
        <f t="shared" si="8"/>
        <v>&lt;li&gt;&lt;a href='#' id='top_activity'&gt;Assessment &amp; activity&lt;/a&gt;&lt;/li&gt;&lt;/ul&gt;&lt;/li&gt;</v>
      </c>
    </row>
    <row r="65" spans="2:13" x14ac:dyDescent="0.25">
      <c r="B65" t="s">
        <v>132</v>
      </c>
    </row>
    <row r="67" spans="2:13" x14ac:dyDescent="0.25">
      <c r="I67" s="14" t="s">
        <v>13</v>
      </c>
      <c r="J67" s="4"/>
      <c r="K67" s="4"/>
      <c r="L67" s="4"/>
      <c r="M67" s="3" t="str">
        <f>MID(I67,FIND(CHAR(135),SUBSTITUTE(I67,"/",CHAR(135),7))+1,50)&amp;".html"</f>
        <v>ResearchQuestions%2FResearchQuestions.html</v>
      </c>
    </row>
  </sheetData>
  <sortState ref="B2:J29">
    <sortCondition ref="C2:C29"/>
    <sortCondition ref="D2:D29"/>
  </sortState>
  <hyperlinks>
    <hyperlink ref="I3" r:id="rId1"/>
    <hyperlink ref="I4" r:id="rId2"/>
    <hyperlink ref="I5" r:id="rId3"/>
    <hyperlink ref="I7" r:id="rId4"/>
    <hyperlink ref="I8" r:id="rId5"/>
    <hyperlink ref="I9" r:id="rId6"/>
    <hyperlink ref="I10" r:id="rId7"/>
    <hyperlink ref="I11" r:id="rId8"/>
    <hyperlink ref="I12" r:id="rId9"/>
    <hyperlink ref="I13" r:id="rId10"/>
    <hyperlink ref="I14" r:id="rId11"/>
    <hyperlink ref="I15" r:id="rId12"/>
    <hyperlink ref="I16" r:id="rId13"/>
    <hyperlink ref="I17" r:id="rId14"/>
    <hyperlink ref="I18" r:id="rId15"/>
    <hyperlink ref="I19" r:id="rId16"/>
    <hyperlink ref="I20" r:id="rId17"/>
    <hyperlink ref="I21" r:id="rId18"/>
    <hyperlink ref="I22" r:id="rId19"/>
    <hyperlink ref="I26" r:id="rId20"/>
    <hyperlink ref="I27" r:id="rId21"/>
    <hyperlink ref="I28" r:id="rId22"/>
    <hyperlink ref="I29" r:id="rId23"/>
    <hyperlink ref="I30" r:id="rId24"/>
    <hyperlink ref="I36" r:id="rId25"/>
    <hyperlink ref="I37" r:id="rId26"/>
    <hyperlink ref="I38" r:id="rId27"/>
    <hyperlink ref="I39" r:id="rId28"/>
    <hyperlink ref="I40" r:id="rId29"/>
    <hyperlink ref="I41" r:id="rId30"/>
    <hyperlink ref="I42" r:id="rId31"/>
    <hyperlink ref="I43" r:id="rId32"/>
    <hyperlink ref="I44" r:id="rId33"/>
    <hyperlink ref="I45" r:id="rId34"/>
    <hyperlink ref="I46" r:id="rId35"/>
    <hyperlink ref="I51" r:id="rId36"/>
    <hyperlink ref="I52" r:id="rId37"/>
    <hyperlink ref="I53" r:id="rId38"/>
    <hyperlink ref="I54" r:id="rId39"/>
    <hyperlink ref="I55" r:id="rId40"/>
    <hyperlink ref="I59" r:id="rId41"/>
    <hyperlink ref="I60" r:id="rId42"/>
    <hyperlink ref="I61" r:id="rId43"/>
    <hyperlink ref="I62" r:id="rId44"/>
    <hyperlink ref="I63" r:id="rId45"/>
    <hyperlink ref="I64" r:id="rId46"/>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Lisa</vt:lpstr>
      <vt:lpstr>LinkStructure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Zhang</dc:creator>
  <cp:lastModifiedBy>lisa</cp:lastModifiedBy>
  <dcterms:created xsi:type="dcterms:W3CDTF">2015-06-04T07:16:36Z</dcterms:created>
  <dcterms:modified xsi:type="dcterms:W3CDTF">2015-07-29T06:35:41Z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5835ecd8-2772-4e4b-b219-27e255f7b9dd</vt:lpwstr>
  </property>
</Properties>
</file>