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6220" yWindow="2240" windowWidth="39520" windowHeight="26200" tabRatio="500" activeTab="1"/>
  </bookViews>
  <sheets>
    <sheet name="Lisa" sheetId="2" r:id="rId1"/>
    <sheet name="LinkStructure" sheetId="1" r:id="rId2"/>
  </sheets>
  <definedNames>
    <definedName name="_xlnm._FilterDatabase" localSheetId="1" hidden="1">LinkStructure!$B$7:$N$50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73" i="1" l="1"/>
  <c r="L53" i="1"/>
  <c r="F2" i="1"/>
  <c r="L7" i="1"/>
  <c r="L59" i="1"/>
  <c r="L60" i="1"/>
  <c r="L61" i="1"/>
  <c r="L62" i="1"/>
  <c r="L63" i="1"/>
  <c r="L64" i="1"/>
  <c r="L65" i="1"/>
  <c r="L66" i="1"/>
  <c r="L67" i="1"/>
  <c r="L68" i="1"/>
  <c r="L69" i="1"/>
  <c r="L70" i="1"/>
  <c r="L71" i="1"/>
  <c r="L72" i="1"/>
  <c r="L58"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21" i="1"/>
  <c r="L18" i="1"/>
  <c r="L9" i="1"/>
  <c r="L10" i="1"/>
  <c r="L11" i="1"/>
  <c r="L12" i="1"/>
  <c r="L13" i="1"/>
  <c r="L14" i="1"/>
  <c r="L15" i="1"/>
  <c r="L16" i="1"/>
  <c r="L17" i="1"/>
  <c r="L19" i="1"/>
  <c r="L20" i="1"/>
  <c r="L8" i="1"/>
  <c r="L77" i="1"/>
  <c r="L57" i="1"/>
  <c r="L56" i="1"/>
  <c r="O53" i="1"/>
  <c r="N53" i="1"/>
  <c r="M53" i="1"/>
  <c r="J53" i="1"/>
  <c r="O52" i="1"/>
  <c r="N52" i="1"/>
  <c r="M52" i="1"/>
  <c r="J52" i="1"/>
  <c r="O51" i="1"/>
  <c r="N51" i="1"/>
  <c r="M51" i="1"/>
  <c r="J51" i="1"/>
  <c r="K21" i="1"/>
  <c r="K59" i="1"/>
  <c r="K65" i="1"/>
  <c r="K66" i="1"/>
  <c r="K67" i="1"/>
  <c r="K58" i="1"/>
  <c r="K42" i="1"/>
  <c r="K43" i="1"/>
  <c r="K44" i="1"/>
  <c r="J25" i="1"/>
  <c r="O47" i="1"/>
  <c r="N47" i="1"/>
  <c r="M47" i="1"/>
  <c r="J21" i="1"/>
  <c r="O59" i="1"/>
  <c r="O60" i="1"/>
  <c r="O61" i="1"/>
  <c r="O62" i="1"/>
  <c r="O63" i="1"/>
  <c r="O64" i="1"/>
  <c r="O65" i="1"/>
  <c r="O66" i="1"/>
  <c r="O67" i="1"/>
  <c r="O68" i="1"/>
  <c r="O69" i="1"/>
  <c r="O70" i="1"/>
  <c r="O71" i="1"/>
  <c r="O72" i="1"/>
  <c r="O73" i="1"/>
  <c r="O58" i="1"/>
  <c r="O12" i="1"/>
  <c r="O11" i="1"/>
  <c r="O10" i="1"/>
  <c r="O9" i="1"/>
  <c r="O8" i="1"/>
  <c r="O22" i="1"/>
  <c r="O23" i="1"/>
  <c r="O24" i="1"/>
  <c r="O25" i="1"/>
  <c r="O26" i="1"/>
  <c r="O27" i="1"/>
  <c r="O28" i="1"/>
  <c r="O29" i="1"/>
  <c r="O30" i="1"/>
  <c r="O31" i="1"/>
  <c r="O32" i="1"/>
  <c r="O33" i="1"/>
  <c r="O34" i="1"/>
  <c r="O35" i="1"/>
  <c r="O36" i="1"/>
  <c r="O37" i="1"/>
  <c r="O38" i="1"/>
  <c r="O39" i="1"/>
  <c r="O40" i="1"/>
  <c r="O41" i="1"/>
  <c r="O42" i="1"/>
  <c r="O43" i="1"/>
  <c r="O44" i="1"/>
  <c r="O45" i="1"/>
  <c r="O46" i="1"/>
  <c r="O48" i="1"/>
  <c r="O49" i="1"/>
  <c r="O50" i="1"/>
  <c r="O21" i="1"/>
  <c r="N25" i="1"/>
  <c r="M23" i="1"/>
  <c r="M24" i="1"/>
  <c r="M26" i="1"/>
  <c r="M27" i="1"/>
  <c r="M28" i="1"/>
  <c r="M29" i="1"/>
  <c r="M30" i="1"/>
  <c r="M31" i="1"/>
  <c r="M32" i="1"/>
  <c r="M33" i="1"/>
  <c r="M34" i="1"/>
  <c r="M35" i="1"/>
  <c r="M36" i="1"/>
  <c r="M37" i="1"/>
  <c r="M38" i="1"/>
  <c r="M39" i="1"/>
  <c r="M40" i="1"/>
  <c r="M41" i="1"/>
  <c r="M42" i="1"/>
  <c r="M43" i="1"/>
  <c r="M44" i="1"/>
  <c r="M45" i="1"/>
  <c r="M46" i="1"/>
  <c r="M48" i="1"/>
  <c r="M49" i="1"/>
  <c r="M50" i="1"/>
  <c r="M22" i="1"/>
  <c r="N46" i="1"/>
  <c r="N44" i="1"/>
  <c r="N42" i="1"/>
  <c r="N43" i="1"/>
  <c r="N45" i="1"/>
  <c r="N48" i="1"/>
  <c r="N49" i="1"/>
  <c r="N50" i="1"/>
  <c r="N23" i="1"/>
  <c r="N33" i="1"/>
  <c r="N35" i="1"/>
  <c r="N38" i="1"/>
  <c r="N39" i="1"/>
  <c r="N40" i="1"/>
  <c r="N41" i="1"/>
  <c r="N31" i="1"/>
  <c r="N30" i="1"/>
  <c r="N29" i="1"/>
  <c r="N28" i="1"/>
  <c r="N32" i="1"/>
  <c r="N34" i="1"/>
  <c r="N36" i="1"/>
  <c r="N21" i="1"/>
  <c r="N22" i="1"/>
  <c r="N24" i="1"/>
  <c r="N26" i="1"/>
  <c r="N37" i="1"/>
  <c r="N27" i="1"/>
</calcChain>
</file>

<file path=xl/sharedStrings.xml><?xml version="1.0" encoding="utf-8"?>
<sst xmlns="http://schemas.openxmlformats.org/spreadsheetml/2006/main" count="571" uniqueCount="248">
  <si>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</si>
  <si>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</si>
  <si>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</si>
  <si>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</si>
  <si>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</si>
  <si>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</si>
  <si>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</si>
  <si>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</si>
  <si>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</si>
  <si>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</si>
  <si>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</si>
  <si>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</si>
  <si>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</si>
  <si>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</si>
  <si>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</si>
  <si>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</si>
  <si>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</si>
  <si>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</si>
  <si>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</si>
  <si>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</si>
  <si>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</si>
  <si>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</si>
  <si>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</si>
  <si>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</si>
  <si>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</si>
  <si>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</si>
  <si>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</si>
  <si>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</si>
  <si>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</si>
  <si>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</si>
  <si>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</si>
  <si>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</si>
  <si>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</si>
  <si>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</si>
  <si>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</si>
  <si>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</si>
  <si>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</si>
  <si>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</si>
  <si>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</si>
  <si>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</si>
  <si>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</si>
  <si>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</si>
  <si>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</si>
  <si>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Post-course Survey</t>
  </si>
  <si>
    <t>html_page</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</si>
  <si>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</si>
  <si>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</si>
  <si>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</si>
  <si>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</si>
  <si>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</si>
  <si>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</si>
  <si>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</si>
  <si>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</si>
  <si>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</si>
  <si>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</si>
  <si>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</si>
  <si>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</si>
  <si>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</si>
  <si>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</si>
  <si>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</si>
  <si>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</si>
  <si>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</si>
  <si>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</si>
  <si>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</si>
  <si>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</si>
  <si>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</si>
  <si>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</si>
  <si>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</si>
  <si>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</si>
  <si>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</si>
  <si>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</si>
  <si>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</si>
  <si>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</si>
  <si>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</si>
  <si>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</si>
  <si>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</si>
  <si>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</si>
  <si>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</si>
  <si>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</si>
  <si>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</si>
  <si>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</si>
  <si>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</si>
  <si>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</si>
  <si>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</si>
  <si>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</si>
  <si>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</si>
  <si>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</si>
  <si>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</si>
  <si>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</si>
  <si>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</si>
  <si>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</si>
  <si>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</si>
  <si>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</si>
  <si>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</si>
  <si>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</si>
  <si>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</si>
  <si>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</si>
  <si>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</si>
  <si>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</si>
  <si>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</si>
  <si>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</si>
  <si>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</si>
  <si>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</si>
  <si>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</si>
  <si>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</si>
  <si>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</si>
  <si>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</si>
  <si>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</si>
  <si>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</si>
  <si>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</si>
  <si>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</si>
  <si>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</si>
  <si>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</si>
  <si>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</si>
  <si>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</si>
  <si>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</si>
  <si>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</si>
  <si>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</si>
  <si>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</si>
  <si>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</si>
  <si>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</si>
  <si>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</si>
  <si>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</si>
  <si>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</si>
  <si>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</si>
  <si>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</si>
  <si>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</si>
  <si>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</si>
  <si>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</si>
  <si>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</si>
  <si>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</si>
  <si>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</si>
  <si>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</si>
  <si>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</si>
  <si>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</si>
  <si>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</si>
  <si>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</si>
  <si>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</si>
  <si>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</si>
  <si>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</si>
  <si>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</si>
  <si>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</si>
  <si>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</si>
  <si>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</si>
  <si>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</si>
  <si>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</si>
  <si>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</si>
  <si>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</si>
  <si>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</si>
  <si>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</si>
  <si>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</si>
  <si>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</si>
  <si>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</si>
  <si>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</si>
  <si>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</si>
  <si>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</si>
  <si>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</si>
  <si>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</si>
  <si>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</si>
  <si>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</si>
  <si>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</si>
  <si>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Videos by actions</t>
  </si>
  <si>
    <t>sdr_video_action</t>
  </si>
  <si>
    <t>sdr_eval_precourse1</t>
  </si>
  <si>
    <t>sdr_eval_precourse2</t>
  </si>
  <si>
    <t>Pre-course Survey 1/2</t>
  </si>
  <si>
    <t>Pre-course Survey 2/2</t>
  </si>
  <si>
    <t>https://10ay.online.tableau.com/t/unswmooc/views/Overview_1/Overview12</t>
  </si>
  <si>
    <t>https://10ay.online.tableau.com/t/unswmooc/views/Overview_1/Overview22</t>
  </si>
  <si>
    <t>https://10ay.online.tableau.com/t/unswmooc/views/Whoaretheparticipants_0/Whoaretheparticipants12</t>
  </si>
  <si>
    <t>https://10ay.online.tableau.com/t/unswmooc/views/Whoaretheparticipants_0/Whoaretheparticipants22</t>
  </si>
  <si>
    <t>https://10ay.online.tableau.com/t/unswmooc/views/Videos_0/Overview</t>
  </si>
  <si>
    <t>https://10ay.online.tableau.com/t/unswmooc/views/Videos_0/Heatmap</t>
  </si>
  <si>
    <t>https://10ay.online.tableau.com/t/unswmooc/views/Videos_0/Heatmap-Detailed</t>
  </si>
  <si>
    <t>https://10ay.online.tableau.com/t/unswmooc/views/Videos_0/Videosbyaction</t>
  </si>
  <si>
    <t>https://10ay.online.tableau.com/t/unswmooc/views/Videos_0/Allvidoes</t>
  </si>
  <si>
    <t>https://10ay.online.tableau.com/t/unswmooc/views/Content_1/Overview</t>
  </si>
  <si>
    <t>https://10ay.online.tableau.com/t/unswmooc/views/Content_1/Sequence</t>
  </si>
  <si>
    <t>https://10ay.online.tableau.com/t/unswmooc/views/Forum_1/Forum-Activityplot</t>
  </si>
  <si>
    <t>https://10ay.online.tableau.com/t/unswmooc/views/Forum_1/Forum-heatmap</t>
  </si>
  <si>
    <t>https://10ay.online.tableau.com/t/unswmooc/views/Activities_0/Overview</t>
  </si>
  <si>
    <t>https://10ay.online.tableau.com/t/unswmooc/views/Assessment_1/Assessment_PeerAssessment</t>
  </si>
  <si>
    <t>https://10ay.online.tableau.com/t/unswmooc/views/Evaluation_1/Peer_assessment-Rubric</t>
  </si>
  <si>
    <t>https://10ay.online.tableau.com/t/unswmooc/views/Evaluation_1/Pre-courseSurvey12?:embed=y&amp;:display_count=no</t>
  </si>
  <si>
    <t>https://10ay.online.tableau.com/t/unswmooc/views/Evaluation_1/Pre-courseSurvey22</t>
  </si>
  <si>
    <t>https://10ay.online.tableau.com/t/unswmooc/views/Evaluation_1/Post-courseSurvey</t>
  </si>
  <si>
    <t>https://10ay.online.tableau.com/t/unswmooc/views/Socialmedia/SocialMedia</t>
  </si>
  <si>
    <t>https://10ay.online.tableau.com/t/unswmooc/views/ResearchQuestions_1/ResearchQuestions</t>
  </si>
  <si>
    <t>https://10ay.online.tableau.com/t/unswmooc/views/Whatdidparticipantsdo/Whatdidparticipantsdo13</t>
  </si>
  <si>
    <t>https://10ay.online.tableau.com/t/unswmooc/views/Assessment_1/Assessment_Overview</t>
  </si>
  <si>
    <t>https://googledrive.com/host/0B8KqLaP_s06IUWEtVnJiUlg3U2s/LTTO_home.html</t>
  </si>
  <si>
    <t>LTTO_home.html</t>
  </si>
  <si>
    <r>
      <rPr>
        <b/>
        <sz val="14"/>
        <color theme="1"/>
        <rFont val="Calibri"/>
        <family val="2"/>
      </rPr>
      <t>Welcome to the Learning to Teaching Online (LTTO-001) Dashboard.</t>
    </r>
    <r>
      <rPr>
        <sz val="12"/>
        <color theme="1"/>
        <rFont val="Calibri"/>
        <family val="2"/>
        <scheme val="minor"/>
      </rPr>
      <t xml:space="preserve">
</t>
    </r>
    <r>
      <rPr>
        <b/>
        <sz val="12"/>
        <color theme="1"/>
        <rFont val="Calibri"/>
        <family val="2"/>
      </rPr>
      <t>Report Categories - Overview of Course - Overview 1/2</t>
    </r>
    <r>
      <rPr>
        <sz val="12"/>
        <color theme="1"/>
        <rFont val="Calibri"/>
        <family val="2"/>
        <scheme val="minor"/>
      </rPr>
      <t xml:space="preserve">
Two panels are represented here.
</t>
    </r>
    <r>
      <rPr>
        <b/>
        <sz val="12"/>
        <color theme="1"/>
        <rFont val="Calibri"/>
        <family val="2"/>
      </rPr>
      <t>Definitions:</t>
    </r>
    <r>
      <rPr>
        <sz val="12"/>
        <color theme="1"/>
        <rFont val="Calibri"/>
        <family val="2"/>
        <scheme val="minor"/>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</si>
  <si>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t>&lt;h1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t>
  </si>
  <si>
    <r>
      <rPr>
        <b/>
        <sz val="12"/>
        <rFont val="Calibri"/>
        <family val="2"/>
      </rPr>
      <t xml:space="preserve">Report Categories  - Overview of Course - Overview 2/2
</t>
    </r>
    <r>
      <rPr>
        <sz val="12"/>
        <rFont val="Calibri"/>
        <family val="2"/>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</si>
  <si>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</si>
  <si>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Who are the participants?</t>
    </r>
    <r>
      <rPr>
        <sz val="12"/>
        <rFont val="Calibri"/>
        <family val="2"/>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</si>
  <si>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</si>
  <si>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Domains - Video</t>
    </r>
    <r>
      <rPr>
        <sz val="12"/>
        <rFont val="Calibri"/>
        <family val="2"/>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</si>
  <si>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</si>
  <si>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Content -Sequence</t>
    </r>
    <r>
      <rPr>
        <sz val="12"/>
        <rFont val="Calibri"/>
        <family val="2"/>
      </rPr>
      <t xml:space="preserve">
This section shows the sequence of participants' engagement. This page will be updated. </t>
    </r>
  </si>
  <si>
    <t>&lt;h2&gt;Report Domains - Content -Sequence&lt;/h2&gt;&lt;p&gt;This section shows the sequence of participants&amp;#39; engagement. This page will be updated.&amp;nbsp;&lt;/p&gt;</t>
  </si>
  <si>
    <r>
      <rPr>
        <b/>
        <sz val="12"/>
        <rFont val="Calibri"/>
        <family val="2"/>
      </rPr>
      <t>Report Domains - Activities</t>
    </r>
    <r>
      <rPr>
        <sz val="12"/>
        <rFont val="Calibri"/>
        <family val="2"/>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</si>
  <si>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</si>
  <si>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r>
      <rPr>
        <b/>
        <sz val="12"/>
        <rFont val="Calibri"/>
        <family val="2"/>
      </rPr>
      <t>Report Domains - Social Media</t>
    </r>
    <r>
      <rPr>
        <sz val="12"/>
        <rFont val="Calibri"/>
        <family val="2"/>
      </rPr>
      <t xml:space="preserve">
This section shows social media engagement of users.</t>
    </r>
  </si>
  <si>
    <t>&lt;h2&gt;Report Domains - Social Media&lt;/h2&gt;&lt;p&gt;This section shows social media engagement of users.&lt;/p&gt;</t>
  </si>
  <si>
    <r>
      <rPr>
        <b/>
        <sz val="12"/>
        <rFont val="Calibri"/>
        <family val="2"/>
      </rPr>
      <t>Report Categories - Research Questions</t>
    </r>
    <r>
      <rPr>
        <sz val="12"/>
        <rFont val="Calibri"/>
        <family val="2"/>
      </rPr>
      <t xml:space="preserve">
This section shows research topics such cluster analysis based on their engagement in the course and more. </t>
    </r>
  </si>
  <si>
    <t>&lt;h2&gt;Report Categories - Research Questions&lt;/h2&gt;&lt;p&gt;This section shows research topics such cluster analysis based on their engagement in the course and more.&amp;nbsp;&lt;/p&gt;</t>
  </si>
  <si>
    <t>&lt;h2&gt;Report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t>
  </si>
  <si>
    <t>&lt;h2&gt;Report Domains - Video - Weekly use of videos&lt;/h2&gt;&lt;p&gt;This section shows the weekly Use of videos (Heatmap).&amp;nbsp;&lt;br&gt;The darker the Purple colour, the more use of video for the particular module in that week.&amp;nbsp;&lt;/p&gt;&lt;p&gt;&amp;nbsp;&lt;/p&gt;</t>
  </si>
  <si>
    <t>&lt;h2&gt;Report Domains - Video - Weekly use of Lecture Videos&lt;/h2&gt;&lt;p&gt;This section shows the Use for Lecture Videos.&amp;nbsp;&lt;br&gt;Purple Heatmap shows daily use of lecture videos. Dark the Purple shows higher use of lecture videos.&lt;/p&gt;&lt;p&gt;&amp;nbsp;&lt;/p&gt;</t>
  </si>
  <si>
    <t>&lt;h2&gt;Report Domains - Forum - Weekly Use&lt;/h2&gt;&lt;p&gt;This section shows the weekly forum activities on two levels : left heatmap is forum activity by top level forum Topic; right heatmap is forum activity by all forum name.&lt;br&gt;Darker the Purple colour, higher the forum activities.&amp;nbsp;&lt;/p&gt;</t>
  </si>
  <si>
    <r>
      <rPr>
        <b/>
        <sz val="12"/>
        <rFont val="Calibri"/>
        <family val="2"/>
      </rPr>
      <t>Report Categories - What did the participants do?</t>
    </r>
    <r>
      <rPr>
        <sz val="12"/>
        <rFont val="Calibri"/>
        <family val="2"/>
      </rPr>
      <t xml:space="preserve">
This section shows what active registrants have done in the course including Use of Video, Forum and Activity (Quiz) submission in the course. Also includes peer assessment performance. 
Purple heatmaps give an overview of participants' activities by week. The color is range from 0% (grey) to 100% (dark Purple). 
</t>
    </r>
  </si>
  <si>
    <r>
      <rPr>
        <b/>
        <sz val="12"/>
        <rFont val="Calibri"/>
        <family val="2"/>
      </rPr>
      <t>Report Domains - Video - Weekly use of videos</t>
    </r>
    <r>
      <rPr>
        <sz val="12"/>
        <rFont val="Calibri"/>
        <family val="2"/>
      </rPr>
      <t xml:space="preserve">
This section shows the weekly Use of videos (Heatmap). 
The darker the Purple colour, the more use of video for the particular module in that week. </t>
    </r>
  </si>
  <si>
    <r>
      <rPr>
        <b/>
        <sz val="12"/>
        <rFont val="Calibri"/>
        <family val="2"/>
      </rPr>
      <t>Report Domains - Video - Weekly use per video</t>
    </r>
    <r>
      <rPr>
        <sz val="12"/>
        <rFont val="Calibri"/>
        <family val="2"/>
      </rPr>
      <t xml:space="preserve">
This section shows the weekly Use per videos (Heatmap). 
The darker the Purple colour, the more use of each video in that week. </t>
    </r>
  </si>
  <si>
    <t>&lt;h2&gt;Report Domains - Video - Weekly use per video&lt;/h2&gt;&lt;p&gt;This section shows the weekly Use per videos (Heatmap).&amp;nbsp;&lt;br&gt;The darker the Purple colour, the more use of each video in that week.&amp;nbsp;&lt;/p&gt;</t>
  </si>
  <si>
    <r>
      <rPr>
        <b/>
        <sz val="12"/>
        <rFont val="Calibri"/>
        <family val="2"/>
      </rPr>
      <t>Report Domains - Video - Weekly use of Lecture Videos</t>
    </r>
    <r>
      <rPr>
        <sz val="12"/>
        <rFont val="Calibri"/>
        <family val="2"/>
      </rPr>
      <t xml:space="preserve">
This section shows the Use for Lecture Videos. 
Purple Heatmap shows daily use of lecture videos. Dark the Purple shows higher use of lecture videos.
</t>
    </r>
  </si>
  <si>
    <r>
      <rPr>
        <b/>
        <sz val="12"/>
        <rFont val="Calibri"/>
        <family val="2"/>
      </rPr>
      <t>Report Domains - Forum - Weekly Use</t>
    </r>
    <r>
      <rPr>
        <sz val="12"/>
        <rFont val="Calibri"/>
        <family val="2"/>
      </rPr>
      <t xml:space="preserve">
This section shows the weekly forum activities on two levels : left heatmap is forum activity by top level forum Topic; right heatmap is forum activity by all forum name.
Darker the Purple colour, higher the forum activities. </t>
    </r>
  </si>
  <si>
    <r>
      <rPr>
        <b/>
        <sz val="12"/>
        <rFont val="Calibri"/>
        <family val="2"/>
      </rPr>
      <t>Report Domains - Video - Weekly use by action</t>
    </r>
    <r>
      <rPr>
        <sz val="12"/>
        <rFont val="Calibri"/>
        <family val="2"/>
      </rPr>
      <t xml:space="preserve">
This section shows the Use (Views and downloads) of all videos in the course.
</t>
    </r>
  </si>
  <si>
    <t>&lt;h2&gt;Report Domains - Video - Weekly use by action&lt;/h2&gt;&lt;p&gt;This section shows the Use (Views and downloads) of all videos in the course.&lt;br&gt;&amp;nbsp;&lt;/p&gt;</t>
  </si>
  <si>
    <r>
      <rPr>
        <b/>
        <sz val="12"/>
        <rFont val="Calibri"/>
        <family val="2"/>
      </rPr>
      <t>Report Domains - Content</t>
    </r>
    <r>
      <rPr>
        <sz val="12"/>
        <rFont val="Calibri"/>
        <family val="2"/>
      </rPr>
      <t xml:space="preserve">
This section shows overall use of course content:  Activities (Quizzes), Forums and Peer Assessment over time of the course. 
Sequence analysis will beupdated. </t>
    </r>
  </si>
  <si>
    <t>&lt;h2&gt;Report Domains - Content&lt;/h2&gt;&lt;p&gt;This section shows overall use of course content: Activities (Quizzes), Forums and Peer Assessment over time of the course.&amp;nbsp;&lt;br&gt;Sequence analysis will be updated.&amp;nbsp;&lt;/p&gt;</t>
  </si>
  <si>
    <t>&lt;h2&gt;Report Domains - Forum&lt;/h2&gt;&lt;p&gt;This section shows Forum Use (Comments and Posts) over time in the course.&amp;nbsp;&lt;/p&gt;&lt;p&gt;&amp;nbsp;&lt;/p&gt;</t>
  </si>
  <si>
    <r>
      <rPr>
        <b/>
        <sz val="12"/>
        <rFont val="Calibri"/>
        <family val="2"/>
      </rPr>
      <t>Report Domains - Forum</t>
    </r>
    <r>
      <rPr>
        <sz val="12"/>
        <rFont val="Calibri"/>
        <family val="2"/>
      </rPr>
      <t xml:space="preserve">
This section shows Forum Use (Comments and Posts) over time in the course. </t>
    </r>
  </si>
  <si>
    <t>https://10ay.online.tableau.com/t/unswmooc/views/Assessment_1/Assessment_Grades</t>
  </si>
  <si>
    <r>
      <rPr>
        <b/>
        <sz val="12"/>
        <rFont val="Calibri"/>
        <family val="2"/>
      </rPr>
      <t>Report Categories - Overview of Assessment - Assessments</t>
    </r>
    <r>
      <rPr>
        <sz val="12"/>
        <rFont val="Calibri"/>
        <family val="2"/>
      </rPr>
      <t xml:space="preserve">
This section shows the number of participants whom have completed assessment and average score for each assessment. Assessments are Activities (Quizzes) and Peer assessments. </t>
    </r>
  </si>
  <si>
    <t>&lt;h2&gt;Report Categories - Overview of Assessment - Assessments&lt;/h2&gt;&lt;p&gt;This section shows the number of participants whom have completed assessment and average score for each assessment. Assessments are Activities (Quizzes) and Peer assessments.&amp;nbsp;&lt;/p&gt;&lt;p&gt;&amp;nbsp;&lt;/p&gt;</t>
  </si>
  <si>
    <r>
      <rPr>
        <b/>
        <sz val="12"/>
        <rFont val="Calibri"/>
        <family val="2"/>
      </rPr>
      <t xml:space="preserve">Report Categories - Overview of Assessment -Grades
</t>
    </r>
    <r>
      <rPr>
        <sz val="12"/>
        <rFont val="Calibri"/>
        <family val="2"/>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
    </r>
  </si>
  <si>
    <t>&lt;h2&gt;Report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t>
  </si>
  <si>
    <t>&lt;h2&gt;Report Categories - Overview of Assessment - Peer Assessment&lt;/h2&gt;&lt;p&gt;This section shows the number of participants whom have started and completed the peer assessments.&lt;br&gt;Top left graphs the video use of &amp;#39;how to review criterion&amp;#39; for evaluating peer assessments.&lt;br&gt;The top right graph shows the average score for peer assessment for both signature and non-signature participants.&amp;nbsp;&lt;br&gt;Second row two graphs show the difference between two is the number of participants whom have started but not submitted the peer assessment.&lt;br&gt;The bottom graph shows the grade distribution for each peer assessment by signature and non-signature participants.&amp;nbsp;&lt;br&gt;&amp;nbsp;&lt;/p&gt;&lt;p&gt;&amp;nbsp;&lt;/p&gt;</t>
  </si>
  <si>
    <r>
      <rPr>
        <b/>
        <sz val="12"/>
        <rFont val="Calibri"/>
        <family val="2"/>
      </rPr>
      <t xml:space="preserve">Report Categories - Overview of Assessment - Peer Assessment
</t>
    </r>
    <r>
      <rPr>
        <sz val="12"/>
        <rFont val="Calibri"/>
        <family val="2"/>
      </rPr>
      <t>This section shows the number of participants whom have started and completed the peer assessments.
Top left graphs the video use of 'how to review criterion' for evaluating peer assessments.
The top right graph shows the average score for peer assessment for both signature and non-signature participants. 
Second row two graphs show the difference between two is the number of participants whom have started but not submitted the peer assessment.
The bottom graph shows the grade distribution for each peer assessment by signature and non-signature participants. </t>
    </r>
  </si>
  <si>
    <r>
      <rPr>
        <b/>
        <sz val="12"/>
        <rFont val="Calibri"/>
        <family val="2"/>
      </rPr>
      <t>Report Domains - Evaluation - Rubric </t>
    </r>
    <r>
      <rPr>
        <sz val="12"/>
        <rFont val="Calibri"/>
        <family val="2"/>
      </rPr>
      <t xml:space="preserve">
This section shows the score given by evaluators for peer assessments. Score ranges from 0 to 4. 
There are  two sets of criteria:  Assessment 1 &amp; 2 have the same.  
For Assessment 1 &amp; 2, there are 3 categories: Understanding the issues and key concepts involved; Evidence of critical reflection in evaluating from multiple perspective; communication of response.
Assessment 3 has 4 categories.</t>
    </r>
  </si>
  <si>
    <t>&lt;h2&gt;Report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t>
  </si>
  <si>
    <r>
      <rPr>
        <b/>
        <sz val="12"/>
        <rFont val="Calibri"/>
        <family val="2"/>
      </rPr>
      <t>Report Domains - Evaluation - Pre-course Survey</t>
    </r>
    <r>
      <rPr>
        <sz val="12"/>
        <rFont val="Calibri"/>
        <family val="2"/>
      </rPr>
      <t xml:space="preserve">
This sections shows findings from the pre-course survey.</t>
    </r>
  </si>
  <si>
    <t>&lt;h2&gt;Report Domains - Evaluation - Pre-course Survey&lt;/h2&gt;&lt;p&gt;This sections shows findings from the pre-course survey.&amp;nbsp;&lt;/p&gt;</t>
  </si>
  <si>
    <r>
      <rPr>
        <b/>
        <sz val="12"/>
        <rFont val="Calibri"/>
        <family val="2"/>
      </rPr>
      <t>Report Domains - Evaluation - End of course Survey</t>
    </r>
    <r>
      <rPr>
        <sz val="12"/>
        <rFont val="Calibri"/>
        <family val="2"/>
      </rPr>
      <t xml:space="preserve">
This section shows  findings from end of course survey. </t>
    </r>
  </si>
  <si>
    <t>&lt;h2&gt;Report Domains - Evaluation - End of course Survey&lt;/h2&gt;&lt;p&gt;This section shows &amp;nbsp;findings from end of course survey. &amp;nbsp;&lt;/p&gt;</t>
  </si>
  <si>
    <r>
      <rPr>
        <b/>
        <sz val="12"/>
        <rFont val="Calibri"/>
        <family val="2"/>
      </rPr>
      <t>Report Domains - Activities</t>
    </r>
    <r>
      <rPr>
        <sz val="12"/>
        <rFont val="Calibri"/>
        <family val="2"/>
      </rPr>
      <t xml:space="preserve">
This section shows submission of activities (Quizzes) over time in the course. 
</t>
    </r>
  </si>
  <si>
    <t>&lt;h2&gt;Report Domains - Activities&lt;/h2&gt;&lt;p&gt;This section shows submission of activities (Quizzes) over time in the course.&amp;nbsp;&lt;br&gt;&amp;nbsp;&lt;/p&gt;&lt;p&gt;&amp;nbsp;&lt;/p&gt;</t>
  </si>
  <si>
    <t>Course</t>
  </si>
  <si>
    <t>last edit</t>
  </si>
  <si>
    <t>edited by</t>
  </si>
  <si>
    <t>LV</t>
  </si>
  <si>
    <t>comments</t>
  </si>
  <si>
    <t>none</t>
  </si>
  <si>
    <t>PRE</t>
  </si>
  <si>
    <t>heading</t>
  </si>
  <si>
    <t>LTTO01</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</si>
</sst>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2"/>
      <color theme="10"/>
      <name val="Calibri"/>
      <family val="2"/>
      <scheme val="minor"/>
    </font>
    <font>
      <sz val="11"/>
      <color theme="1"/>
      <name val="Calibri"/>
      <family val="2"/>
      <scheme val="minor"/>
    </font>
    <font>
      <b/>
      <sz val="11"/>
      <color theme="1"/>
      <name val="Calibri"/>
      <family val="2"/>
      <scheme val="minor"/>
    </font>
    <font>
      <sz val="12"/>
      <name val="Calibri"/>
      <family val="2"/>
    </font>
    <font>
      <b/>
      <sz val="12"/>
      <color theme="1"/>
      <name val="Calibri"/>
      <family val="2"/>
    </font>
    <font>
      <b/>
      <sz val="14"/>
      <color theme="1"/>
      <name val="Calibri"/>
      <family val="2"/>
    </font>
    <font>
      <sz val="12"/>
      <name val="Calibri"/>
      <family val="2"/>
    </font>
    <font>
      <b/>
      <sz val="12"/>
      <name val="Calibri"/>
      <family val="2"/>
    </font>
    <font>
      <sz val="15"/>
      <color theme="1"/>
      <name val="Calibri"/>
    </font>
    <font>
      <sz val="12"/>
      <color theme="1"/>
      <name val="Calibri"/>
      <family val="2"/>
    </font>
    <font>
      <sz val="12"/>
      <color rgb="FFFF0000"/>
      <name val="Calibri"/>
      <family val="2"/>
    </font>
    <font>
      <b/>
      <sz val="12"/>
      <color rgb="FFFF0000"/>
      <name val="Calibri"/>
      <family val="2"/>
    </font>
    <font>
      <b/>
      <sz val="12"/>
      <color rgb="FF008000"/>
      <name val="Calibri"/>
    </font>
    <font>
      <sz val="12"/>
      <color theme="10"/>
      <name val="Calibri"/>
    </font>
  </fonts>
  <fills count="2">
    <fill>
      <patternFill patternType="none"/>
    </fill>
    <fill>
      <patternFill patternType="gray125"/>
    </fill>
  </fills>
  <borders count="5">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bottom style="thin">
        <color indexed="0"/>
      </bottom>
      <diagonal/>
    </border>
  </borders>
  <cellStyleXfs count="18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5" fillId="0" borderId="0"/>
    <xf numFmtId="0" fontId="2" fillId="0" borderId="0" applyNumberFormat="0" applyFill="0" applyBorder="0" applyAlignment="0" applyProtection="0"/>
    <xf numFmtId="0" fontId="2" fillId="0" borderId="0" applyNumberFormat="0" applyFill="0" applyBorder="0" applyAlignment="0" applyProtection="0"/>
  </cellStyleXfs>
  <cellXfs count="75">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4" fillId="0" borderId="0" xfId="0" applyFont="1"/>
    <xf numFmtId="0" fontId="0" fillId="0" borderId="1" xfId="0" applyBorder="1"/>
    <xf numFmtId="0" fontId="3" fillId="0" borderId="1" xfId="0" applyFont="1" applyBorder="1"/>
    <xf numFmtId="0" fontId="4" fillId="0" borderId="1" xfId="0" applyFont="1" applyBorder="1"/>
    <xf numFmtId="0" fontId="6" fillId="0" borderId="0" xfId="1" applyFont="1" applyAlignment="1">
      <alignment wrapText="1"/>
    </xf>
    <xf numFmtId="0" fontId="0" fillId="0" borderId="0" xfId="0" applyFont="1" applyAlignment="1">
      <alignment wrapText="1"/>
    </xf>
    <xf numFmtId="0" fontId="5" fillId="0" borderId="1" xfId="1" applyFont="1" applyBorder="1"/>
    <xf numFmtId="0" fontId="7" fillId="0" borderId="0" xfId="175"/>
    <xf numFmtId="0" fontId="7" fillId="0" borderId="0" xfId="175" applyAlignment="1">
      <alignment wrapText="1"/>
    </xf>
    <xf numFmtId="0" fontId="7" fillId="0" borderId="0" xfId="175" applyAlignment="1"/>
    <xf numFmtId="0" fontId="8" fillId="0" borderId="0" xfId="175" applyFont="1"/>
    <xf numFmtId="0" fontId="1" fillId="0" borderId="0" xfId="1"/>
    <xf numFmtId="0" fontId="3" fillId="0" borderId="0" xfId="1" applyFont="1" applyAlignment="1">
      <alignment wrapText="1"/>
    </xf>
    <xf numFmtId="0" fontId="9" fillId="0" borderId="0" xfId="1" applyFont="1"/>
    <xf numFmtId="0" fontId="0" fillId="0" borderId="0" xfId="0" applyAlignment="1">
      <alignment wrapText="1"/>
    </xf>
    <xf numFmtId="0" fontId="12" fillId="0" borderId="0" xfId="1" applyFont="1"/>
    <xf numFmtId="0" fontId="12" fillId="0" borderId="0" xfId="1" applyFont="1" applyAlignment="1">
      <alignment vertical="top" wrapText="1"/>
    </xf>
    <xf numFmtId="0" fontId="12" fillId="0" borderId="0" xfId="1" applyFont="1" applyAlignment="1">
      <alignment wrapText="1"/>
    </xf>
    <xf numFmtId="0" fontId="14" fillId="0" borderId="0" xfId="0" applyFont="1"/>
    <xf numFmtId="0" fontId="10" fillId="0" borderId="0" xfId="0" applyFont="1" applyAlignment="1">
      <alignment horizontal="left"/>
    </xf>
    <xf numFmtId="0" fontId="0" fillId="0" borderId="0" xfId="185" applyFont="1" applyAlignment="1">
      <alignment wrapText="1"/>
    </xf>
    <xf numFmtId="0" fontId="9" fillId="0" borderId="0" xfId="185" applyFont="1" applyAlignment="1">
      <alignment horizontal="left" vertical="top" wrapText="1"/>
    </xf>
    <xf numFmtId="0" fontId="9" fillId="0" borderId="0" xfId="185" applyFont="1" applyAlignment="1">
      <alignment wrapText="1"/>
    </xf>
    <xf numFmtId="0" fontId="16" fillId="0" borderId="0" xfId="185" applyFont="1"/>
    <xf numFmtId="0" fontId="10" fillId="0" borderId="0" xfId="185" applyFont="1"/>
    <xf numFmtId="14" fontId="10" fillId="0" borderId="0" xfId="0" applyNumberFormat="1" applyFont="1" applyAlignment="1">
      <alignment horizontal="left"/>
    </xf>
    <xf numFmtId="0" fontId="16" fillId="0" borderId="1" xfId="185" applyFont="1" applyBorder="1"/>
    <xf numFmtId="0" fontId="10" fillId="0" borderId="1" xfId="185" applyFont="1" applyBorder="1"/>
    <xf numFmtId="0" fontId="10" fillId="0" borderId="2" xfId="185" applyFont="1" applyBorder="1"/>
    <xf numFmtId="0" fontId="10" fillId="0" borderId="2" xfId="185" applyFont="1" applyBorder="1" applyAlignment="1">
      <alignment wrapText="1"/>
    </xf>
    <xf numFmtId="0" fontId="13" fillId="0" borderId="2" xfId="185" applyFont="1" applyBorder="1" applyAlignment="1">
      <alignment horizontal="left" vertical="top" wrapText="1"/>
    </xf>
    <xf numFmtId="0" fontId="13" fillId="0" borderId="2" xfId="185" applyFont="1" applyBorder="1" applyAlignment="1">
      <alignment wrapText="1"/>
    </xf>
    <xf numFmtId="0" fontId="17" fillId="0" borderId="2" xfId="185" applyFont="1" applyBorder="1"/>
    <xf numFmtId="0" fontId="0" fillId="0" borderId="3" xfId="0" applyBorder="1"/>
    <xf numFmtId="0" fontId="1" fillId="0" borderId="3" xfId="1" applyBorder="1"/>
    <xf numFmtId="0" fontId="0" fillId="0" borderId="3" xfId="0" applyBorder="1" applyAlignment="1">
      <alignment wrapText="1"/>
    </xf>
    <xf numFmtId="0" fontId="12" fillId="0" borderId="3" xfId="1" applyFont="1" applyBorder="1"/>
    <xf numFmtId="0" fontId="5" fillId="0" borderId="3" xfId="1" applyFont="1" applyBorder="1"/>
    <xf numFmtId="0" fontId="3" fillId="0" borderId="3" xfId="0" applyFont="1" applyBorder="1"/>
    <xf numFmtId="0" fontId="4" fillId="0" borderId="3" xfId="0" applyFont="1" applyBorder="1"/>
    <xf numFmtId="0" fontId="1" fillId="0" borderId="1" xfId="1" applyBorder="1"/>
    <xf numFmtId="0" fontId="12" fillId="0" borderId="1" xfId="1" applyFont="1" applyBorder="1" applyAlignment="1">
      <alignment wrapText="1"/>
    </xf>
    <xf numFmtId="0" fontId="12" fillId="0" borderId="1" xfId="1" applyFont="1" applyBorder="1"/>
    <xf numFmtId="0" fontId="9" fillId="0" borderId="1" xfId="1" applyFont="1" applyBorder="1"/>
    <xf numFmtId="0" fontId="13" fillId="0" borderId="0" xfId="185" applyFont="1" applyBorder="1" applyAlignment="1">
      <alignment horizontal="left" vertical="top" wrapText="1"/>
    </xf>
    <xf numFmtId="0" fontId="18" fillId="0" borderId="0" xfId="185" applyFont="1" applyBorder="1" applyAlignment="1">
      <alignment horizontal="left" vertical="top" wrapText="1"/>
    </xf>
    <xf numFmtId="0" fontId="10" fillId="0" borderId="0" xfId="185" applyFont="1" applyBorder="1" applyAlignment="1">
      <alignment horizontal="left" vertical="top"/>
    </xf>
    <xf numFmtId="0" fontId="10" fillId="0" borderId="0" xfId="185" applyFont="1" applyBorder="1" applyAlignment="1">
      <alignment horizontal="left" vertical="top" wrapText="1"/>
    </xf>
    <xf numFmtId="0" fontId="17" fillId="0" borderId="0" xfId="185" applyFont="1" applyBorder="1" applyAlignment="1">
      <alignment horizontal="left" vertical="top"/>
    </xf>
    <xf numFmtId="0" fontId="19" fillId="0" borderId="0" xfId="1" applyFont="1" applyAlignment="1">
      <alignment wrapText="1"/>
    </xf>
    <xf numFmtId="0" fontId="9" fillId="0" borderId="0" xfId="1" applyFont="1" applyAlignment="1">
      <alignment horizontal="left" vertical="top"/>
    </xf>
    <xf numFmtId="0" fontId="9" fillId="0" borderId="0" xfId="1" applyFont="1" applyAlignment="1">
      <alignment horizontal="left" vertical="top" wrapText="1"/>
    </xf>
    <xf numFmtId="0" fontId="9" fillId="0" borderId="0" xfId="1" applyFont="1" applyAlignment="1">
      <alignment wrapText="1"/>
    </xf>
    <xf numFmtId="0" fontId="0" fillId="0" borderId="4" xfId="185" applyFont="1" applyBorder="1"/>
    <xf numFmtId="0" fontId="19" fillId="0" borderId="4" xfId="1" applyFont="1" applyBorder="1" applyAlignment="1">
      <alignment wrapText="1"/>
    </xf>
    <xf numFmtId="0" fontId="9" fillId="0" borderId="4" xfId="1" applyFont="1" applyBorder="1" applyAlignment="1">
      <alignment horizontal="left" vertical="top" wrapText="1"/>
    </xf>
    <xf numFmtId="0" fontId="9" fillId="0" borderId="4" xfId="1" applyFont="1" applyBorder="1" applyAlignment="1">
      <alignment wrapText="1"/>
    </xf>
    <xf numFmtId="0" fontId="9" fillId="0" borderId="4" xfId="1" applyFont="1" applyBorder="1"/>
    <xf numFmtId="0" fontId="16" fillId="0" borderId="4" xfId="185" applyFont="1" applyBorder="1"/>
    <xf numFmtId="0" fontId="10" fillId="0" borderId="4" xfId="185" applyFont="1" applyBorder="1"/>
    <xf numFmtId="0" fontId="0" fillId="0" borderId="1" xfId="185" applyFont="1" applyBorder="1"/>
    <xf numFmtId="0" fontId="19" fillId="0" borderId="1" xfId="1" applyFont="1" applyBorder="1" applyAlignment="1">
      <alignment wrapText="1"/>
    </xf>
    <xf numFmtId="0" fontId="9" fillId="0" borderId="1" xfId="1" applyFont="1" applyBorder="1" applyAlignment="1">
      <alignment horizontal="left" vertical="top" wrapText="1"/>
    </xf>
    <xf numFmtId="0" fontId="9" fillId="0" borderId="1" xfId="1" applyFont="1" applyBorder="1" applyAlignment="1">
      <alignment wrapText="1"/>
    </xf>
    <xf numFmtId="0" fontId="9" fillId="0" borderId="3" xfId="1" applyFont="1" applyBorder="1" applyAlignment="1">
      <alignment horizontal="left" vertical="top"/>
    </xf>
    <xf numFmtId="0" fontId="9" fillId="0" borderId="1" xfId="1" applyFont="1" applyBorder="1" applyAlignment="1">
      <alignment horizontal="left" vertical="top"/>
    </xf>
    <xf numFmtId="0" fontId="18" fillId="0" borderId="0" xfId="1" applyFont="1" applyAlignment="1">
      <alignment horizontal="left" vertical="top"/>
    </xf>
    <xf numFmtId="0" fontId="18" fillId="0" borderId="1" xfId="1" applyFont="1" applyBorder="1" applyAlignment="1">
      <alignment horizontal="left" vertical="top"/>
    </xf>
    <xf numFmtId="0" fontId="18" fillId="0" borderId="0" xfId="185" applyFont="1" applyAlignment="1">
      <alignment horizontal="left" vertical="top" wrapText="1"/>
    </xf>
    <xf numFmtId="0" fontId="5" fillId="0" borderId="0" xfId="0" applyFont="1" applyAlignment="1">
      <alignment horizontal="left" vertical="top" wrapText="1"/>
    </xf>
  </cellXfs>
  <cellStyles count="18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6" builtinId="9" hidden="1"/>
    <cellStyle name="Followed Hyperlink" xfId="187" builtinId="9" hidden="1"/>
    <cellStyle name="Hyperlink" xfId="1" builtinId="8"/>
    <cellStyle name="Normal" xfId="0" builtinId="0"/>
    <cellStyle name="Normal 2" xfId="175"/>
    <cellStyle name="Text" xfId="18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46" Type="http://schemas.openxmlformats.org/officeDocument/2006/relationships/hyperlink" Target="https://googledrive.com/host/0B8KqLaP_s06IUWEtVnJiUlg3U2s/LTTO_home.html" TargetMode="External"/><Relationship Id="rId20" Type="http://schemas.openxmlformats.org/officeDocument/2006/relationships/hyperlink" Target="https://10ay.online.tableau.com/t/unswmooc/views/ResearchQuestions_1/ResearchQuestions" TargetMode="External"/><Relationship Id="rId21" Type="http://schemas.openxmlformats.org/officeDocument/2006/relationships/hyperlink" Target="https://10ay.online.tableau.com/t/unswmooc/views/Overview_1/Overview12" TargetMode="External"/><Relationship Id="rId22" Type="http://schemas.openxmlformats.org/officeDocument/2006/relationships/hyperlink" Target="https://10ay.online.tableau.com/t/unswmooc/views/Whoaretheparticipants_0/Whoaretheparticipants12" TargetMode="External"/><Relationship Id="rId23" Type="http://schemas.openxmlformats.org/officeDocument/2006/relationships/hyperlink" Target="https://10ay.online.tableau.com/t/unswmooc/views/Whatdidparticipantsdo/Whatdidparticipantsdo13" TargetMode="External"/><Relationship Id="rId24" Type="http://schemas.openxmlformats.org/officeDocument/2006/relationships/hyperlink" Target="https://10ay.online.tableau.com/t/unswmooc/views/Assessment_1/Assessment_Overview" TargetMode="External"/><Relationship Id="rId25" Type="http://schemas.openxmlformats.org/officeDocument/2006/relationships/hyperlink" Target="https://10ay.online.tableau.com/t/unswmooc/views/ResearchQuestions_1/ResearchQuestions" TargetMode="External"/><Relationship Id="rId26" Type="http://schemas.openxmlformats.org/officeDocument/2006/relationships/hyperlink" Target="https://10ay.online.tableau.com/t/unswmooc/views/Content_1/Overview" TargetMode="External"/><Relationship Id="rId27" Type="http://schemas.openxmlformats.org/officeDocument/2006/relationships/hyperlink" Target="https://10ay.online.tableau.com/t/unswmooc/views/Videos_0/Overview" TargetMode="External"/><Relationship Id="rId28" Type="http://schemas.openxmlformats.org/officeDocument/2006/relationships/hyperlink" Target="https://10ay.online.tableau.com/t/unswmooc/views/Forum_1/Forum-Activityplot" TargetMode="External"/><Relationship Id="rId29" Type="http://schemas.openxmlformats.org/officeDocument/2006/relationships/hyperlink" Target="https://10ay.online.tableau.com/t/unswmooc/views/Socialmedia/SocialMedia" TargetMode="External"/><Relationship Id="rId1" Type="http://schemas.openxmlformats.org/officeDocument/2006/relationships/hyperlink" Target="https://10ay.online.tableau.com/t/unswmooc/views/Overview_1/Overview12" TargetMode="External"/><Relationship Id="rId2" Type="http://schemas.openxmlformats.org/officeDocument/2006/relationships/hyperlink" Target="https://10ay.online.tableau.com/t/unswmooc/views/Overview_1/Overview22" TargetMode="External"/><Relationship Id="rId3" Type="http://schemas.openxmlformats.org/officeDocument/2006/relationships/hyperlink" Target="https://10ay.online.tableau.com/t/unswmooc/views/Whoaretheparticipants_0/Whoaretheparticipants12" TargetMode="External"/><Relationship Id="rId4" Type="http://schemas.openxmlformats.org/officeDocument/2006/relationships/hyperlink" Target="https://10ay.online.tableau.com/t/unswmooc/views/Whoaretheparticipants_0/Whoaretheparticipants22" TargetMode="External"/><Relationship Id="rId5" Type="http://schemas.openxmlformats.org/officeDocument/2006/relationships/hyperlink" Target="https://10ay.online.tableau.com/t/unswmooc/views/Videos_0/Overview" TargetMode="External"/><Relationship Id="rId30" Type="http://schemas.openxmlformats.org/officeDocument/2006/relationships/hyperlink" Target="https://10ay.online.tableau.com/t/unswmooc/views/Evaluation_1/Peer_assessment-Rubric" TargetMode="External"/><Relationship Id="rId31" Type="http://schemas.openxmlformats.org/officeDocument/2006/relationships/hyperlink" Target="https://10ay.online.tableau.com/t/unswmooc/views/Activities_0/Overview" TargetMode="External"/><Relationship Id="rId32" Type="http://schemas.openxmlformats.org/officeDocument/2006/relationships/hyperlink" Target="https://10ay.online.tableau.com/t/unswmooc/views/Overview_1/Overview12" TargetMode="External"/><Relationship Id="rId9" Type="http://schemas.openxmlformats.org/officeDocument/2006/relationships/hyperlink" Target="https://10ay.online.tableau.com/t/unswmooc/views/Videos_0/Allvidoes" TargetMode="External"/><Relationship Id="rId6" Type="http://schemas.openxmlformats.org/officeDocument/2006/relationships/hyperlink" Target="https://10ay.online.tableau.com/t/unswmooc/views/Videos_0/Heatmap" TargetMode="External"/><Relationship Id="rId7" Type="http://schemas.openxmlformats.org/officeDocument/2006/relationships/hyperlink" Target="https://10ay.online.tableau.com/t/unswmooc/views/Videos_0/Heatmap-Detailed" TargetMode="External"/><Relationship Id="rId8" Type="http://schemas.openxmlformats.org/officeDocument/2006/relationships/hyperlink" Target="https://10ay.online.tableau.com/t/unswmooc/views/Videos_0/Videosbyaction" TargetMode="External"/><Relationship Id="rId33" Type="http://schemas.openxmlformats.org/officeDocument/2006/relationships/hyperlink" Target="https://10ay.online.tableau.com/t/unswmooc/views/Whoaretheparticipants_0/Whoaretheparticipants12" TargetMode="External"/><Relationship Id="rId34" Type="http://schemas.openxmlformats.org/officeDocument/2006/relationships/hyperlink" Target="https://10ay.online.tableau.com/t/unswmooc/views/Whatdidparticipantsdo/Whatdidparticipantsdo13" TargetMode="External"/><Relationship Id="rId35" Type="http://schemas.openxmlformats.org/officeDocument/2006/relationships/hyperlink" Target="https://10ay.online.tableau.com/t/unswmooc/views/Assessment_1/Assessment_Overview" TargetMode="External"/><Relationship Id="rId36" Type="http://schemas.openxmlformats.org/officeDocument/2006/relationships/hyperlink" Target="https://10ay.online.tableau.com/t/unswmooc/views/ResearchQuestions_1/ResearchQuestions" TargetMode="External"/><Relationship Id="rId10" Type="http://schemas.openxmlformats.org/officeDocument/2006/relationships/hyperlink" Target="https://10ay.online.tableau.com/t/unswmooc/views/Content_1/Overview" TargetMode="External"/><Relationship Id="rId11" Type="http://schemas.openxmlformats.org/officeDocument/2006/relationships/hyperlink" Target="https://10ay.online.tableau.com/t/unswmooc/views/Content_1/Sequence" TargetMode="External"/><Relationship Id="rId12" Type="http://schemas.openxmlformats.org/officeDocument/2006/relationships/hyperlink" Target="https://10ay.online.tableau.com/t/unswmooc/views/Forum_1/Forum-Activityplot" TargetMode="External"/><Relationship Id="rId13" Type="http://schemas.openxmlformats.org/officeDocument/2006/relationships/hyperlink" Target="https://10ay.online.tableau.com/t/unswmooc/views/Forum_1/Forum-heatmap" TargetMode="External"/><Relationship Id="rId14" Type="http://schemas.openxmlformats.org/officeDocument/2006/relationships/hyperlink" Target="https://10ay.online.tableau.com/t/unswmooc/views/Activities_0/Overview" TargetMode="External"/><Relationship Id="rId15" Type="http://schemas.openxmlformats.org/officeDocument/2006/relationships/hyperlink" Target="https://10ay.online.tableau.com/t/unswmooc/views/Assessment_1/Assessment_PeerAssessment" TargetMode="External"/><Relationship Id="rId16" Type="http://schemas.openxmlformats.org/officeDocument/2006/relationships/hyperlink" Target="https://10ay.online.tableau.com/t/unswmooc/views/Evaluation_1/Peer_assessment-Rubric" TargetMode="External"/><Relationship Id="rId17" Type="http://schemas.openxmlformats.org/officeDocument/2006/relationships/hyperlink" Target="https://10ay.online.tableau.com/t/unswmooc/views/Evaluation_1/Pre-courseSurvey22" TargetMode="External"/><Relationship Id="rId18" Type="http://schemas.openxmlformats.org/officeDocument/2006/relationships/hyperlink" Target="https://10ay.online.tableau.com/t/unswmooc/views/Evaluation_1/Post-courseSurvey" TargetMode="External"/><Relationship Id="rId19" Type="http://schemas.openxmlformats.org/officeDocument/2006/relationships/hyperlink" Target="https://10ay.online.tableau.com/t/unswmooc/views/Socialmedia/SocialMedia" TargetMode="External"/><Relationship Id="rId37" Type="http://schemas.openxmlformats.org/officeDocument/2006/relationships/hyperlink" Target="https://10ay.online.tableau.com/t/unswmooc/views/Content_1/Overview" TargetMode="External"/><Relationship Id="rId38" Type="http://schemas.openxmlformats.org/officeDocument/2006/relationships/hyperlink" Target="https://10ay.online.tableau.com/t/unswmooc/views/Videos_0/Overview" TargetMode="External"/><Relationship Id="rId39" Type="http://schemas.openxmlformats.org/officeDocument/2006/relationships/hyperlink" Target="https://10ay.online.tableau.com/t/unswmooc/views/Forum_1/Forum-Activityplot" TargetMode="External"/><Relationship Id="rId40" Type="http://schemas.openxmlformats.org/officeDocument/2006/relationships/hyperlink" Target="https://10ay.online.tableau.com/t/unswmooc/views/Socialmedia/SocialMedia" TargetMode="External"/><Relationship Id="rId41" Type="http://schemas.openxmlformats.org/officeDocument/2006/relationships/hyperlink" Target="https://10ay.online.tableau.com/t/unswmooc/views/Evaluation_1/Peer_assessment-Rubric" TargetMode="External"/><Relationship Id="rId42" Type="http://schemas.openxmlformats.org/officeDocument/2006/relationships/hyperlink" Target="https://10ay.online.tableau.com/t/unswmooc/views/Activities_0/Overview" TargetMode="External"/><Relationship Id="rId43" Type="http://schemas.openxmlformats.org/officeDocument/2006/relationships/hyperlink" Target="https://googledrive.com/host/0B8KqLaP_s06IUWEtVnJiUlg3U2s/LTTO_home.html" TargetMode="External"/><Relationship Id="rId44" Type="http://schemas.openxmlformats.org/officeDocument/2006/relationships/hyperlink" Target="https://10ay.online.tableau.com/t/unswmooc/views/Assessment_1/Assessment_Overview" TargetMode="External"/><Relationship Id="rId45" Type="http://schemas.openxmlformats.org/officeDocument/2006/relationships/hyperlink" Target="https://10ay.online.tableau.com/t/unswmooc/views/Assessment_1/Assessment_Gr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baseColWidth="10" defaultColWidth="8.83203125" defaultRowHeight="14" x14ac:dyDescent="0"/>
  <cols>
    <col min="1" max="1" width="11.6640625" style="12" bestFit="1" customWidth="1"/>
    <col min="2" max="2" width="14.83203125" style="12" bestFit="1" customWidth="1"/>
    <col min="3" max="3" width="38.83203125" style="12" customWidth="1"/>
    <col min="4" max="4" width="87.5" style="12" customWidth="1"/>
    <col min="5" max="16384" width="8.83203125" style="12"/>
  </cols>
  <sheetData>
    <row r="1" spans="1:4">
      <c r="A1" s="15" t="s">
        <v>159</v>
      </c>
      <c r="B1" s="15" t="s">
        <v>158</v>
      </c>
      <c r="C1" s="15" t="s">
        <v>156</v>
      </c>
      <c r="D1" s="15" t="s">
        <v>157</v>
      </c>
    </row>
    <row r="2" spans="1:4" ht="15.75">
      <c r="A2" s="12" t="s">
        <v>150</v>
      </c>
      <c r="B2" s="12" t="s">
        <v>8</v>
      </c>
      <c r="C2" s="12" t="s">
        <v>40</v>
      </c>
      <c r="D2" s="14" t="s">
        <v>155</v>
      </c>
    </row>
    <row r="3" spans="1:4" ht="105">
      <c r="A3" s="12" t="s">
        <v>150</v>
      </c>
      <c r="B3" s="12" t="s">
        <v>9</v>
      </c>
      <c r="C3" s="12" t="s">
        <v>138</v>
      </c>
      <c r="D3" s="13" t="s">
        <v>154</v>
      </c>
    </row>
    <row r="4" spans="1:4" ht="60">
      <c r="A4" s="12" t="s">
        <v>150</v>
      </c>
      <c r="B4" s="12" t="s">
        <v>153</v>
      </c>
      <c r="C4" s="12" t="s">
        <v>137</v>
      </c>
      <c r="D4" s="13" t="s">
        <v>152</v>
      </c>
    </row>
    <row r="5" spans="1:4" ht="150">
      <c r="A5" s="12" t="s">
        <v>150</v>
      </c>
      <c r="B5" s="12" t="s">
        <v>39</v>
      </c>
      <c r="C5" s="12" t="s">
        <v>40</v>
      </c>
      <c r="D5" s="13" t="s">
        <v>151</v>
      </c>
    </row>
    <row r="6" spans="1:4">
      <c r="A6" s="12" t="s">
        <v>150</v>
      </c>
      <c r="B6" s="12" t="s">
        <v>63</v>
      </c>
      <c r="C6" s="12" t="s">
        <v>13</v>
      </c>
      <c r="D6" s="13" t="s">
        <v>149</v>
      </c>
    </row>
    <row r="7" spans="1:4" ht="60">
      <c r="A7" s="12" t="s">
        <v>141</v>
      </c>
      <c r="B7" s="12" t="s">
        <v>148</v>
      </c>
      <c r="C7" s="12" t="s">
        <v>15</v>
      </c>
      <c r="D7" s="13" t="s">
        <v>147</v>
      </c>
    </row>
    <row r="8" spans="1:4" ht="45">
      <c r="A8" s="12" t="s">
        <v>141</v>
      </c>
      <c r="B8" s="12" t="s">
        <v>3</v>
      </c>
      <c r="C8" s="12" t="s">
        <v>36</v>
      </c>
      <c r="D8" s="13" t="s">
        <v>146</v>
      </c>
    </row>
    <row r="9" spans="1:4" ht="45">
      <c r="A9" s="12" t="s">
        <v>141</v>
      </c>
      <c r="B9" s="12" t="s">
        <v>4</v>
      </c>
      <c r="C9" s="12" t="s">
        <v>38</v>
      </c>
      <c r="D9" s="13" t="s">
        <v>145</v>
      </c>
    </row>
    <row r="10" spans="1:4" ht="45">
      <c r="A10" s="12" t="s">
        <v>141</v>
      </c>
      <c r="B10" s="12" t="s">
        <v>144</v>
      </c>
      <c r="C10" s="12" t="s">
        <v>35</v>
      </c>
      <c r="D10" s="13" t="s">
        <v>143</v>
      </c>
    </row>
    <row r="11" spans="1:4" ht="90">
      <c r="A11" s="12" t="s">
        <v>141</v>
      </c>
      <c r="B11" s="12" t="s">
        <v>6</v>
      </c>
      <c r="C11" s="12" t="s">
        <v>37</v>
      </c>
      <c r="D11" s="13" t="s">
        <v>142</v>
      </c>
    </row>
    <row r="12" spans="1:4">
      <c r="A12" s="12" t="s">
        <v>141</v>
      </c>
      <c r="B12" s="12" t="s">
        <v>140</v>
      </c>
      <c r="C12" s="12" t="s">
        <v>14</v>
      </c>
      <c r="D12" s="13" t="s">
        <v>139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tabSelected="1" topLeftCell="A24" workbookViewId="0">
      <selection activeCell="L58" sqref="L58:L77"/>
    </sheetView>
  </sheetViews>
  <sheetFormatPr baseColWidth="10" defaultColWidth="11" defaultRowHeight="15" x14ac:dyDescent="0"/>
  <cols>
    <col min="1" max="1" width="10.83203125" bestFit="1" customWidth="1"/>
    <col min="2" max="2" width="11.5" customWidth="1"/>
    <col min="3" max="3" width="7.1640625" customWidth="1"/>
    <col min="4" max="4" width="10.1640625" customWidth="1"/>
    <col min="5" max="5" width="22.33203125" bestFit="1" customWidth="1"/>
    <col min="6" max="6" width="18.6640625" customWidth="1"/>
    <col min="7" max="7" width="17.5" customWidth="1"/>
    <col min="8" max="8" width="5.1640625" customWidth="1"/>
    <col min="9" max="9" width="74.83203125" style="10" customWidth="1"/>
    <col min="10" max="11" width="26.83203125" style="2" customWidth="1"/>
    <col min="12" max="12" width="45.6640625" style="74" customWidth="1"/>
    <col min="13" max="13" width="40" style="2" bestFit="1" customWidth="1"/>
    <col min="14" max="14" width="13.83203125" style="1" customWidth="1"/>
    <col min="15" max="15" width="11" style="5"/>
  </cols>
  <sheetData>
    <row r="1" spans="1:15" ht="19">
      <c r="E1" s="23" t="s">
        <v>239</v>
      </c>
      <c r="F1" s="24" t="s">
        <v>247</v>
      </c>
      <c r="I1" s="25"/>
      <c r="J1" s="26"/>
      <c r="K1" s="27"/>
      <c r="L1" s="26"/>
      <c r="M1" s="27"/>
      <c r="N1" s="28"/>
      <c r="O1" s="29"/>
    </row>
    <row r="2" spans="1:15" ht="19">
      <c r="E2" s="23" t="s">
        <v>240</v>
      </c>
      <c r="F2" s="30">
        <f ca="1">(TODAY())</f>
        <v>42219</v>
      </c>
      <c r="I2" s="25"/>
      <c r="J2" s="26"/>
      <c r="K2" s="27"/>
      <c r="L2" s="26"/>
      <c r="M2" s="27"/>
      <c r="N2" s="28"/>
      <c r="O2" s="29"/>
    </row>
    <row r="3" spans="1:15" ht="19">
      <c r="E3" s="23" t="s">
        <v>241</v>
      </c>
      <c r="F3" s="24" t="s">
        <v>242</v>
      </c>
      <c r="I3" s="25"/>
      <c r="J3" s="26"/>
      <c r="K3" s="27"/>
      <c r="L3" s="26"/>
      <c r="M3" s="27"/>
      <c r="N3" s="28"/>
      <c r="O3" s="29"/>
    </row>
    <row r="4" spans="1:15" ht="19">
      <c r="E4" s="23" t="s">
        <v>243</v>
      </c>
      <c r="F4" s="24" t="s">
        <v>244</v>
      </c>
      <c r="I4" s="25"/>
      <c r="J4" s="26"/>
      <c r="K4" s="27"/>
      <c r="L4" s="26"/>
      <c r="M4" s="27"/>
      <c r="N4" s="28"/>
      <c r="O4" s="29"/>
    </row>
    <row r="5" spans="1:15" ht="19">
      <c r="E5" s="23"/>
      <c r="F5" s="24"/>
      <c r="I5" s="25"/>
      <c r="J5" s="26"/>
      <c r="K5" s="27"/>
      <c r="L5" s="26"/>
      <c r="M5" s="27"/>
      <c r="N5" s="28"/>
      <c r="O5" s="29"/>
    </row>
    <row r="6" spans="1:15" s="33" customFormat="1">
      <c r="A6" s="33" t="s">
        <v>61</v>
      </c>
      <c r="B6" s="33" t="s">
        <v>16</v>
      </c>
      <c r="C6" s="33" t="s">
        <v>19</v>
      </c>
      <c r="D6" s="33" t="s">
        <v>46</v>
      </c>
      <c r="E6" s="33" t="s">
        <v>56</v>
      </c>
      <c r="F6" s="33" t="s">
        <v>57</v>
      </c>
      <c r="G6" s="33" t="s">
        <v>58</v>
      </c>
      <c r="H6" s="33" t="s">
        <v>124</v>
      </c>
      <c r="I6" s="34" t="s">
        <v>1</v>
      </c>
      <c r="J6" s="35" t="s">
        <v>59</v>
      </c>
      <c r="K6" s="36" t="s">
        <v>160</v>
      </c>
      <c r="L6" s="35" t="s">
        <v>60</v>
      </c>
      <c r="M6" s="36" t="s">
        <v>44</v>
      </c>
      <c r="N6" s="37" t="s">
        <v>45</v>
      </c>
      <c r="O6" s="33" t="s">
        <v>125</v>
      </c>
    </row>
    <row r="7" spans="1:15" s="51" customFormat="1" ht="20" customHeight="1">
      <c r="A7" s="51" t="s">
        <v>245</v>
      </c>
      <c r="B7" s="51" t="s">
        <v>246</v>
      </c>
      <c r="I7" s="52"/>
      <c r="J7" s="49"/>
      <c r="K7" s="49"/>
      <c r="L7" s="50" t="str">
        <f ca="1">"{'course':'"&amp;F1&amp;"',
  'last_edit':'"&amp;F2&amp;"',
  'edited_by':'"&amp;F3&amp;"',
  'comments':'"&amp;F4&amp;"',
  'mooc': {
    'main': ["</f>
        <v>{'course':'LTTO01',_x000D_  'last_edit':'42219',_x000D_  'edited_by':'LV',_x000D_  'comments':'none',_x000D_  'mooc': {_x000D_    'main': [</v>
      </c>
      <c r="M7" s="49"/>
      <c r="N7" s="53"/>
    </row>
    <row r="8" spans="1:15" s="38" customFormat="1" ht="15" customHeight="1">
      <c r="A8" s="38" t="s">
        <v>62</v>
      </c>
      <c r="B8" s="38" t="s">
        <v>18</v>
      </c>
      <c r="C8" s="38">
        <v>1</v>
      </c>
      <c r="D8" s="38" t="s">
        <v>49</v>
      </c>
      <c r="E8" s="38" t="s">
        <v>8</v>
      </c>
      <c r="F8" s="38" t="s">
        <v>30</v>
      </c>
      <c r="G8" s="38" t="s">
        <v>64</v>
      </c>
      <c r="H8" s="38">
        <v>1</v>
      </c>
      <c r="I8" s="39" t="s">
        <v>167</v>
      </c>
      <c r="J8" s="40" t="s">
        <v>192</v>
      </c>
      <c r="K8" s="41" t="s">
        <v>193</v>
      </c>
      <c r="L8" s="69" t="str">
        <f>"{'"&amp;$B$6&amp;"': '"&amp;B8&amp;"',"&amp;CHAR(10)&amp;"'"&amp;$C$6&amp;"': '"&amp;C8&amp;"',"&amp;CHAR(10)&amp;"'"&amp;$D$6&amp;"': '"&amp;D8&amp;"',"&amp;CHAR(10)&amp;"'"&amp;$E$6&amp;"': '"&amp;E8&amp;"',"&amp;CHAR(10)&amp;"'"&amp;$F$6&amp;"': '"&amp;F8&amp;"',"&amp;CHAR(10)&amp;"'"&amp;$G$6&amp;"': '"&amp;G8&amp;"',"&amp;CHAR(10)&amp;"'"&amp;$H$6&amp;"': "&amp;H8&amp;","&amp;CHAR(10)&amp;"'"&amp;$I$6&amp;"': '"&amp;I8&amp;"',"&amp;CHAR(10)&amp;"'"&amp;$J$6&amp;"': {'tag':'div','id':'introText','html':'"&amp;K8&amp;"'}"&amp;CHAR(10)&amp;"},"</f>
        <v>{'type': 'report',
'order': '1',
'level': 'li',
'category': 'Overview',
'section': 'Overview of Course',
'page': 'main_Overview',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8" s="42"/>
      <c r="N8" s="43"/>
      <c r="O8" s="44" t="str">
        <f>"&lt;li&gt;&lt;a href='#' id='"&amp;G8&amp;"'&gt;"&amp;F8&amp;"&lt;/a&gt;&lt;/li&gt;"</f>
        <v>&lt;li&gt;&lt;a href='#' id='main_Overview'&gt;Overview of Course&lt;/a&gt;&lt;/li&gt;</v>
      </c>
    </row>
    <row r="9" spans="1:15" ht="15" customHeight="1">
      <c r="A9" t="s">
        <v>62</v>
      </c>
      <c r="B9" t="s">
        <v>18</v>
      </c>
      <c r="C9">
        <v>2</v>
      </c>
      <c r="D9" t="s">
        <v>49</v>
      </c>
      <c r="E9" t="s">
        <v>9</v>
      </c>
      <c r="F9" t="s">
        <v>9</v>
      </c>
      <c r="G9" t="s">
        <v>65</v>
      </c>
      <c r="H9">
        <v>1</v>
      </c>
      <c r="I9" s="16" t="s">
        <v>169</v>
      </c>
      <c r="J9" s="22" t="s">
        <v>196</v>
      </c>
      <c r="K9" s="20" t="s">
        <v>197</v>
      </c>
      <c r="L9" s="55" t="str">
        <f>"{'"&amp;$B$6&amp;"': '"&amp;B9&amp;"',"&amp;CHAR(10)&amp;"'"&amp;$C$6&amp;"': '"&amp;C9&amp;"',"&amp;CHAR(10)&amp;"'"&amp;$D$6&amp;"': '"&amp;D9&amp;"',"&amp;CHAR(10)&amp;"'"&amp;$E$6&amp;"': '"&amp;E9&amp;"',"&amp;CHAR(10)&amp;"'"&amp;$F$6&amp;"': '"&amp;F9&amp;"',"&amp;CHAR(10)&amp;"'"&amp;$G$6&amp;"': '"&amp;G9&amp;"',"&amp;CHAR(10)&amp;"'"&amp;$H$6&amp;"': "&amp;H9&amp;","&amp;CHAR(10)&amp;"'"&amp;$I$6&amp;"': '"&amp;I9&amp;"',"&amp;CHAR(10)&amp;"'"&amp;$J$6&amp;"': {'tag':'div','id':'introText','html':'"&amp;K9&amp;"'}"&amp;CHAR(10)&amp;"},"</f>
        <v>{'type': 'report',
'order': '2',
'level': 'li',
'category': 'Who are the participants?',
'section': 'Who are the participants?',
'page': 'main_participants',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9" s="3"/>
      <c r="O9" s="5" t="str">
        <f>"&lt;li&gt;&lt;a href='#' id='"&amp;G9&amp;"'&gt;"&amp;F9&amp;"&lt;/a&gt;&lt;/li&gt;"</f>
        <v>&lt;li&gt;&lt;a href='#' id='main_participants'&gt;Who are the participants?&lt;/a&gt;&lt;/li&gt;</v>
      </c>
    </row>
    <row r="10" spans="1:15" ht="15" customHeight="1">
      <c r="A10" t="s">
        <v>62</v>
      </c>
      <c r="B10" t="s">
        <v>18</v>
      </c>
      <c r="C10">
        <v>3</v>
      </c>
      <c r="D10" t="s">
        <v>49</v>
      </c>
      <c r="E10" t="s">
        <v>10</v>
      </c>
      <c r="F10" t="s">
        <v>31</v>
      </c>
      <c r="G10" t="s">
        <v>66</v>
      </c>
      <c r="H10">
        <v>1</v>
      </c>
      <c r="I10" s="16" t="s">
        <v>188</v>
      </c>
      <c r="J10" s="22" t="s">
        <v>212</v>
      </c>
      <c r="K10" s="20" t="s">
        <v>208</v>
      </c>
      <c r="L10" s="55" t="str">
        <f>"{'"&amp;$B$6&amp;"': '"&amp;B10&amp;"',"&amp;CHAR(10)&amp;"'"&amp;$C$6&amp;"': '"&amp;C10&amp;"',"&amp;CHAR(10)&amp;"'"&amp;$D$6&amp;"': '"&amp;D10&amp;"',"&amp;CHAR(10)&amp;"'"&amp;$E$6&amp;"': '"&amp;E10&amp;"',"&amp;CHAR(10)&amp;"'"&amp;$F$6&amp;"': '"&amp;F10&amp;"',"&amp;CHAR(10)&amp;"'"&amp;$G$6&amp;"': '"&amp;G10&amp;"',"&amp;CHAR(10)&amp;"'"&amp;$H$6&amp;"': "&amp;H10&amp;","&amp;CHAR(10)&amp;"'"&amp;$I$6&amp;"': '"&amp;I10&amp;"',"&amp;CHAR(10)&amp;"'"&amp;$J$6&amp;"': {'tag':'div','id':'introText','html':'"&amp;K10&amp;"'}"&amp;CHAR(10)&amp;"},"</f>
        <v>{'type': 'report',
'order': '3',
'level': 'li',
'category': 'What did participants do?',
'section': 'Overview of Activity',
'page': 'main_activity',
'tableauView': 1,
'Link': 'https://10ay.online.tableau.com/t/unswmooc/views/Whatdidparticipantsdo/Whatdidparticipantsdo13',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10" s="3"/>
      <c r="O10" s="5" t="str">
        <f>"&lt;li&gt;&lt;a href='#' id='"&amp;G10&amp;"'&gt;"&amp;F10&amp;"&lt;/a&gt;&lt;/li&gt;"</f>
        <v>&lt;li&gt;&lt;a href='#' id='main_activity'&gt;Overview of Activity&lt;/a&gt;&lt;/li&gt;</v>
      </c>
    </row>
    <row r="11" spans="1:15" ht="15" customHeight="1">
      <c r="A11" t="s">
        <v>62</v>
      </c>
      <c r="B11" t="s">
        <v>18</v>
      </c>
      <c r="C11">
        <v>4</v>
      </c>
      <c r="D11" t="s">
        <v>49</v>
      </c>
      <c r="E11" t="s">
        <v>11</v>
      </c>
      <c r="F11" t="s">
        <v>39</v>
      </c>
      <c r="G11" t="s">
        <v>67</v>
      </c>
      <c r="H11">
        <v>1</v>
      </c>
      <c r="I11" s="16" t="s">
        <v>189</v>
      </c>
      <c r="J11" s="22" t="s">
        <v>225</v>
      </c>
      <c r="K11" s="20" t="s">
        <v>226</v>
      </c>
      <c r="L11" s="55" t="str">
        <f>"{'"&amp;$B$6&amp;"': '"&amp;B11&amp;"',"&amp;CHAR(10)&amp;"'"&amp;$C$6&amp;"': '"&amp;C11&amp;"',"&amp;CHAR(10)&amp;"'"&amp;$D$6&amp;"': '"&amp;D11&amp;"',"&amp;CHAR(10)&amp;"'"&amp;$E$6&amp;"': '"&amp;E11&amp;"',"&amp;CHAR(10)&amp;"'"&amp;$F$6&amp;"': '"&amp;F11&amp;"',"&amp;CHAR(10)&amp;"'"&amp;$G$6&amp;"': '"&amp;G11&amp;"',"&amp;CHAR(10)&amp;"'"&amp;$H$6&amp;"': "&amp;H11&amp;","&amp;CHAR(10)&amp;"'"&amp;$I$6&amp;"': '"&amp;I11&amp;"',"&amp;CHAR(10)&amp;"'"&amp;$J$6&amp;"': {'tag':'div','id':'introText','html':'"&amp;K11&amp;"'}"&amp;CHAR(10)&amp;"},"</f>
        <v>{'type': 'report',
'order': '4',
'level': 'li',
'category': 'Assessment',
'section': 'Overview of Assessment',
'page': 'main_assessment',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11" s="3"/>
      <c r="O11" s="5" t="str">
        <f>"&lt;li&gt;&lt;a href='#' id='"&amp;G11&amp;"'&gt;"&amp;F11&amp;"&lt;/a&gt;&lt;/li&gt;"</f>
        <v>&lt;li&gt;&lt;a href='#' id='main_assessment'&gt;Overview of Assessment&lt;/a&gt;&lt;/li&gt;</v>
      </c>
    </row>
    <row r="12" spans="1:15" ht="15" customHeight="1">
      <c r="A12" t="s">
        <v>62</v>
      </c>
      <c r="B12" t="s">
        <v>18</v>
      </c>
      <c r="C12">
        <v>5</v>
      </c>
      <c r="D12" t="s">
        <v>49</v>
      </c>
      <c r="E12" t="s">
        <v>63</v>
      </c>
      <c r="F12" t="s">
        <v>12</v>
      </c>
      <c r="G12" t="s">
        <v>68</v>
      </c>
      <c r="H12">
        <v>1</v>
      </c>
      <c r="I12" s="16" t="s">
        <v>187</v>
      </c>
      <c r="J12" s="22" t="s">
        <v>206</v>
      </c>
      <c r="K12" s="20" t="s">
        <v>207</v>
      </c>
      <c r="L12" s="55" t="str">
        <f>"{'"&amp;$B$6&amp;"': '"&amp;B12&amp;"',"&amp;CHAR(10)&amp;"'"&amp;$C$6&amp;"': '"&amp;C12&amp;"',"&amp;CHAR(10)&amp;"'"&amp;$D$6&amp;"': '"&amp;D12&amp;"',"&amp;CHAR(10)&amp;"'"&amp;$E$6&amp;"': '"&amp;E12&amp;"',"&amp;CHAR(10)&amp;"'"&amp;$F$6&amp;"': '"&amp;F12&amp;"',"&amp;CHAR(10)&amp;"'"&amp;$G$6&amp;"': '"&amp;G12&amp;"',"&amp;CHAR(10)&amp;"'"&amp;$H$6&amp;"': "&amp;H12&amp;","&amp;CHAR(10)&amp;"'"&amp;$I$6&amp;"': '"&amp;I12&amp;"',"&amp;CHAR(10)&amp;"'"&amp;$J$6&amp;"': {'tag':'div','id':'introText','html':'"&amp;K12&amp;"'}"&amp;CHAR(10)&amp;"},"</f>
        <v>{'type': 'report',
'order': '5',
'level': 'li',
'category': 'Research',
'section': 'Research Questions',
'page': 'main_research',
'tableauView': 1,
'Link': 'https://10ay.online.tableau.com/t/unswmooc/views/ResearchQuestions_1/ResearchQuestions',
'description': {'tag':'div','id':'introText','html':'&lt;h2&gt;Report Categories - Research Questions&lt;/h2&gt;&lt;p&gt;This section shows research topics such cluster analysis based on their engagement in the course and more.&amp;nbsp;&lt;/p&gt;'}
},</v>
      </c>
      <c r="M12" s="3"/>
      <c r="O12" s="5" t="str">
        <f>"&lt;li&gt;&lt;a href='#' id='"&amp;G12&amp;"'&gt;"&amp;F12&amp;"&lt;/a&gt;&lt;/li&gt;"</f>
        <v>&lt;li&gt;&lt;a href='#' id='main_research'&gt;Research Questions&lt;/a&gt;&lt;/li&gt;</v>
      </c>
    </row>
    <row r="13" spans="1:15" ht="15" customHeight="1">
      <c r="A13" t="s">
        <v>62</v>
      </c>
      <c r="B13" t="s">
        <v>78</v>
      </c>
      <c r="C13">
        <v>2</v>
      </c>
      <c r="D13" t="s">
        <v>76</v>
      </c>
      <c r="E13" t="s">
        <v>3</v>
      </c>
      <c r="F13" t="s">
        <v>33</v>
      </c>
      <c r="G13" t="s">
        <v>70</v>
      </c>
      <c r="H13">
        <v>1</v>
      </c>
      <c r="I13" s="16" t="s">
        <v>176</v>
      </c>
      <c r="J13" s="22" t="s">
        <v>220</v>
      </c>
      <c r="K13" s="20" t="s">
        <v>221</v>
      </c>
      <c r="L13" s="55" t="str">
        <f>"{'"&amp;$B$6&amp;"': '"&amp;B13&amp;"',"&amp;CHAR(10)&amp;"'"&amp;$C$6&amp;"': '"&amp;C13&amp;"',"&amp;CHAR(10)&amp;"'"&amp;$D$6&amp;"': '"&amp;D13&amp;"',"&amp;CHAR(10)&amp;"'"&amp;$E$6&amp;"': '"&amp;E13&amp;"',"&amp;CHAR(10)&amp;"'"&amp;$F$6&amp;"': '"&amp;F13&amp;"',"&amp;CHAR(10)&amp;"'"&amp;$G$6&amp;"': '"&amp;G13&amp;"',"&amp;CHAR(10)&amp;"'"&amp;$H$6&amp;"': "&amp;H13&amp;","&amp;CHAR(10)&amp;"'"&amp;$I$6&amp;"': '"&amp;I13&amp;"',"&amp;CHAR(10)&amp;"'"&amp;$J$6&amp;"': {'tag':'div','id':'introText','html':'"&amp;K13&amp;"'}"&amp;CHAR(10)&amp;"},"</f>
        <v>{'type': 'domain',
'order': '2',
'level': 'area',
'category': 'Content',
'section': 'Content use',
'page': 'dom_content',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13" s="3"/>
    </row>
    <row r="14" spans="1:15" ht="15" customHeight="1">
      <c r="A14" t="s">
        <v>62</v>
      </c>
      <c r="B14" t="s">
        <v>78</v>
      </c>
      <c r="C14">
        <v>1</v>
      </c>
      <c r="D14" t="s">
        <v>76</v>
      </c>
      <c r="E14" t="s">
        <v>2</v>
      </c>
      <c r="F14" t="s">
        <v>22</v>
      </c>
      <c r="G14" t="s">
        <v>71</v>
      </c>
      <c r="H14">
        <v>1</v>
      </c>
      <c r="I14" s="16" t="s">
        <v>171</v>
      </c>
      <c r="J14" s="22" t="s">
        <v>198</v>
      </c>
      <c r="K14" s="20" t="s">
        <v>199</v>
      </c>
      <c r="L14" s="55" t="str">
        <f>"{'"&amp;$B$6&amp;"': '"&amp;B14&amp;"',"&amp;CHAR(10)&amp;"'"&amp;$C$6&amp;"': '"&amp;C14&amp;"',"&amp;CHAR(10)&amp;"'"&amp;$D$6&amp;"': '"&amp;D14&amp;"',"&amp;CHAR(10)&amp;"'"&amp;$E$6&amp;"': '"&amp;E14&amp;"',"&amp;CHAR(10)&amp;"'"&amp;$F$6&amp;"': '"&amp;F14&amp;"',"&amp;CHAR(10)&amp;"'"&amp;$G$6&amp;"': '"&amp;G14&amp;"',"&amp;CHAR(10)&amp;"'"&amp;$H$6&amp;"': "&amp;H14&amp;","&amp;CHAR(10)&amp;"'"&amp;$I$6&amp;"': '"&amp;I14&amp;"',"&amp;CHAR(10)&amp;"'"&amp;$J$6&amp;"': {'tag':'div','id':'introText','html':'"&amp;K14&amp;"'}"&amp;CHAR(10)&amp;"},"</f>
        <v>{'type': 'domain',
'order': '1',
'level': 'area',
'category': 'Videos ',
'section': 'Overview Lecture videos',
'page': 'dom_videos',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14" s="3"/>
    </row>
    <row r="15" spans="1:15" ht="15" customHeight="1">
      <c r="A15" t="s">
        <v>62</v>
      </c>
      <c r="B15" t="s">
        <v>78</v>
      </c>
      <c r="C15">
        <v>4</v>
      </c>
      <c r="D15" t="s">
        <v>76</v>
      </c>
      <c r="E15" t="s">
        <v>4</v>
      </c>
      <c r="F15" t="s">
        <v>34</v>
      </c>
      <c r="G15" t="s">
        <v>72</v>
      </c>
      <c r="H15">
        <v>1</v>
      </c>
      <c r="I15" s="16" t="s">
        <v>178</v>
      </c>
      <c r="J15" s="22" t="s">
        <v>223</v>
      </c>
      <c r="K15" s="20" t="s">
        <v>222</v>
      </c>
      <c r="L15" s="55" t="str">
        <f>"{'"&amp;$B$6&amp;"': '"&amp;B15&amp;"',"&amp;CHAR(10)&amp;"'"&amp;$C$6&amp;"': '"&amp;C15&amp;"',"&amp;CHAR(10)&amp;"'"&amp;$D$6&amp;"': '"&amp;D15&amp;"',"&amp;CHAR(10)&amp;"'"&amp;$E$6&amp;"': '"&amp;E15&amp;"',"&amp;CHAR(10)&amp;"'"&amp;$F$6&amp;"': '"&amp;F15&amp;"',"&amp;CHAR(10)&amp;"'"&amp;$G$6&amp;"': '"&amp;G15&amp;"',"&amp;CHAR(10)&amp;"'"&amp;$H$6&amp;"': "&amp;H15&amp;","&amp;CHAR(10)&amp;"'"&amp;$I$6&amp;"': '"&amp;I15&amp;"',"&amp;CHAR(10)&amp;"'"&amp;$J$6&amp;"': {'tag':'div','id':'introText','html':'"&amp;K15&amp;"'}"&amp;CHAR(10)&amp;"},"</f>
        <v>{'type': 'domain',
'order': '4',
'level': 'area',
'category': 'Forum',
'section': 'Forum use',
'page': 'dom_forums',
'tableauView': 1,
'Link': 'https://10ay.online.tableau.com/t/unswmooc/views/Forum_1/Forum-Activityplot',
'description': {'tag':'div','id':'introText','html':'&lt;h2&gt;Report Domains - Forum&lt;/h2&gt;&lt;p&gt;This section shows Forum Use (Comments and Posts) over time in the course.&amp;nbsp;&lt;/p&gt;&lt;p&gt;&amp;nbsp;&lt;/p&gt;'}
},</v>
      </c>
      <c r="M15" s="3"/>
    </row>
    <row r="16" spans="1:15" ht="15" customHeight="1">
      <c r="A16" t="s">
        <v>62</v>
      </c>
      <c r="B16" t="s">
        <v>78</v>
      </c>
      <c r="C16">
        <v>6</v>
      </c>
      <c r="D16" t="s">
        <v>76</v>
      </c>
      <c r="E16" t="s">
        <v>7</v>
      </c>
      <c r="F16" t="s">
        <v>81</v>
      </c>
      <c r="G16" t="s">
        <v>73</v>
      </c>
      <c r="H16">
        <v>1</v>
      </c>
      <c r="I16" s="16" t="s">
        <v>186</v>
      </c>
      <c r="J16" s="22" t="s">
        <v>204</v>
      </c>
      <c r="K16" s="20" t="s">
        <v>205</v>
      </c>
      <c r="L16" s="55" t="str">
        <f>"{'"&amp;$B$6&amp;"': '"&amp;B16&amp;"',"&amp;CHAR(10)&amp;"'"&amp;$C$6&amp;"': '"&amp;C16&amp;"',"&amp;CHAR(10)&amp;"'"&amp;$D$6&amp;"': '"&amp;D16&amp;"',"&amp;CHAR(10)&amp;"'"&amp;$E$6&amp;"': '"&amp;E16&amp;"',"&amp;CHAR(10)&amp;"'"&amp;$F$6&amp;"': '"&amp;F16&amp;"',"&amp;CHAR(10)&amp;"'"&amp;$G$6&amp;"': '"&amp;G16&amp;"',"&amp;CHAR(10)&amp;"'"&amp;$H$6&amp;"': "&amp;H16&amp;","&amp;CHAR(10)&amp;"'"&amp;$I$6&amp;"': '"&amp;I16&amp;"',"&amp;CHAR(10)&amp;"'"&amp;$J$6&amp;"': {'tag':'div','id':'introText','html':'"&amp;K16&amp;"'}"&amp;CHAR(10)&amp;"},"</f>
        <v>{'type': 'domain',
'order': '6',
'level': 'area',
'category': 'Social media ',
'section': 'Social Media',
'page': 'dom_social',
'tableauView': 1,
'Link': 'https://10ay.online.tableau.com/t/unswmooc/views/Socialmedia/SocialMedia',
'description': {'tag':'div','id':'introText','html':'&lt;h2&gt;Report Domains - Social Media&lt;/h2&gt;&lt;p&gt;This section shows social media engagement of users.&lt;/p&gt;'}
},</v>
      </c>
      <c r="M16" s="3"/>
    </row>
    <row r="17" spans="1:15" ht="15" customHeight="1">
      <c r="A17" t="s">
        <v>62</v>
      </c>
      <c r="B17" t="s">
        <v>78</v>
      </c>
      <c r="C17">
        <v>5</v>
      </c>
      <c r="D17" t="s">
        <v>76</v>
      </c>
      <c r="E17" t="s">
        <v>6</v>
      </c>
      <c r="F17" t="s">
        <v>79</v>
      </c>
      <c r="G17" t="s">
        <v>74</v>
      </c>
      <c r="H17">
        <v>1</v>
      </c>
      <c r="I17" s="16" t="s">
        <v>182</v>
      </c>
      <c r="J17" s="22" t="s">
        <v>231</v>
      </c>
      <c r="K17" s="20" t="s">
        <v>232</v>
      </c>
      <c r="L17" s="55" t="str">
        <f>"{'"&amp;$B$6&amp;"': '"&amp;B17&amp;"',"&amp;CHAR(10)&amp;"'"&amp;$C$6&amp;"': '"&amp;C17&amp;"',"&amp;CHAR(10)&amp;"'"&amp;$D$6&amp;"': '"&amp;D17&amp;"',"&amp;CHAR(10)&amp;"'"&amp;$E$6&amp;"': '"&amp;E17&amp;"',"&amp;CHAR(10)&amp;"'"&amp;$F$6&amp;"': '"&amp;F17&amp;"',"&amp;CHAR(10)&amp;"'"&amp;$G$6&amp;"': '"&amp;G17&amp;"',"&amp;CHAR(10)&amp;"'"&amp;$H$6&amp;"': "&amp;H17&amp;","&amp;CHAR(10)&amp;"'"&amp;$I$6&amp;"': '"&amp;I17&amp;"',"&amp;CHAR(10)&amp;"'"&amp;$J$6&amp;"': {'tag':'div','id':'introText','html':'"&amp;K17&amp;"'}"&amp;CHAR(10)&amp;"},"</f>
        <v>{'type': 'domain',
'order': '5',
'level': 'area',
'category': 'Evaluation ',
'section': 'Evaluation &amp; surveys',
'page': 'dom_evaluation',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17" s="3"/>
    </row>
    <row r="18" spans="1:15" s="6" customFormat="1" ht="15" customHeight="1">
      <c r="A18" s="6" t="s">
        <v>62</v>
      </c>
      <c r="B18" s="6" t="s">
        <v>78</v>
      </c>
      <c r="C18" s="6">
        <v>3</v>
      </c>
      <c r="D18" s="6" t="s">
        <v>76</v>
      </c>
      <c r="E18" s="6" t="s">
        <v>5</v>
      </c>
      <c r="F18" s="6" t="s">
        <v>80</v>
      </c>
      <c r="G18" s="6" t="s">
        <v>75</v>
      </c>
      <c r="H18" s="6">
        <v>1</v>
      </c>
      <c r="I18" s="45" t="s">
        <v>180</v>
      </c>
      <c r="J18" s="46" t="s">
        <v>202</v>
      </c>
      <c r="K18" s="47" t="s">
        <v>203</v>
      </c>
      <c r="L18" s="70" t="str">
        <f>"{'"&amp;$B$6&amp;"': '"&amp;B18&amp;"',"&amp;CHAR(10)&amp;"'"&amp;$C$6&amp;"': '"&amp;C18&amp;"',"&amp;CHAR(10)&amp;"'"&amp;$D$6&amp;"': '"&amp;D18&amp;"',"&amp;CHAR(10)&amp;"'"&amp;$E$6&amp;"': '"&amp;E18&amp;"',"&amp;CHAR(10)&amp;"'"&amp;$F$6&amp;"': '"&amp;F18&amp;"',"&amp;CHAR(10)&amp;"'"&amp;$G$6&amp;"': '"&amp;G18&amp;"',"&amp;CHAR(10)&amp;"'"&amp;$H$6&amp;"': "&amp;H18&amp;","&amp;CHAR(10)&amp;"'"&amp;$I$6&amp;"': '"&amp;I18&amp;"',"&amp;CHAR(10)&amp;"'"&amp;$J$6&amp;"': {'tag':'div','id':'introText','html':'"&amp;K18&amp;"'}"&amp;CHAR(10)&amp;"}"</f>
        <v>{'type': 'domain',
'order': '3',
'level': 'area',
'category': 'Activities',
'section': 'Assessment &amp; activity',
'page': 'dom_activity',
'tableauView': 1,
'Link': 'https://10ay.online.tableau.com/t/unswmooc/views/Activities_0/Overview',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8" s="11"/>
      <c r="N18" s="7"/>
      <c r="O18" s="8"/>
    </row>
    <row r="19" spans="1:15" ht="15" customHeight="1">
      <c r="I19" s="16"/>
      <c r="J19" s="22"/>
      <c r="K19" s="20"/>
      <c r="L19" s="71" t="str">
        <f>CHAR(10)&amp;"],"&amp;CHAR(10)</f>
        <v xml:space="preserve">
],
</v>
      </c>
      <c r="M19" s="3"/>
    </row>
    <row r="20" spans="1:15" ht="15" customHeight="1">
      <c r="I20" s="9"/>
      <c r="J20" s="4"/>
      <c r="K20" s="4"/>
      <c r="L20" s="71" t="str">
        <f>"'sidemenu':[ "&amp;CHAR(10)</f>
        <v xml:space="preserve">'sidemenu':[ 
</v>
      </c>
      <c r="M20" s="3"/>
    </row>
    <row r="21" spans="1:15" s="38" customFormat="1">
      <c r="A21" s="38" t="s">
        <v>69</v>
      </c>
      <c r="B21" s="38" t="s">
        <v>50</v>
      </c>
      <c r="C21" s="38">
        <v>0</v>
      </c>
      <c r="D21" s="38" t="s">
        <v>47</v>
      </c>
      <c r="E21" s="38" t="s">
        <v>0</v>
      </c>
      <c r="F21" s="38" t="s">
        <v>0</v>
      </c>
      <c r="G21" s="38" t="s">
        <v>94</v>
      </c>
      <c r="H21" s="38">
        <v>0</v>
      </c>
      <c r="I21" s="39" t="s">
        <v>190</v>
      </c>
      <c r="J21" s="42" t="str">
        <f>G21</f>
        <v>sdr_home</v>
      </c>
      <c r="K21" s="42" t="str">
        <f>"&lt;p&gt;"&amp;G21&amp;"&lt;/p&gt;"</f>
        <v>&lt;p&gt;sdr_home&lt;/p&gt;</v>
      </c>
      <c r="L21" s="69" t="str">
        <f>"{'"&amp;$B$6&amp;"': '"&amp;B21&amp;"',"&amp;CHAR(10)&amp;"'"&amp;$C$6&amp;"': '"&amp;C21&amp;"',"&amp;CHAR(10)&amp;"'"&amp;$D$6&amp;"': '"&amp;D21&amp;"',"&amp;CHAR(10)&amp;"'"&amp;$E$6&amp;"': '"&amp;E21&amp;"',"&amp;CHAR(10)&amp;"'"&amp;$F$6&amp;"': '"&amp;F21&amp;"',"&amp;CHAR(10)&amp;"'"&amp;$G$6&amp;"': '"&amp;G21&amp;"',"&amp;CHAR(10)&amp;"'"&amp;$H$6&amp;"': "&amp;H21&amp;","&amp;CHAR(10)&amp;"'"&amp;$I$6&amp;"': '"&amp;I21&amp;"',"&amp;CHAR(10)&amp;"'"&amp;$J$6&amp;"': {'tag':'div','id':'introText','html':'"&amp;K21&amp;"'}"&amp;CHAR(10)&amp;"},"</f>
        <v>{'type': 'home',
'order': '0',
'level': 'h2',
'category': 'Home',
'section': 'Home',
'page': 'sdr_home',
'tableauView': 0,
'Link': 'https://googledrive.com/host/0B8KqLaP_s06IUWEtVnJiUlg3U2s/LTTO_home.html',
'description': {'tag':'div','id':'introText','html':'&lt;p&gt;sdr_home&lt;/p&gt;'}
},</v>
      </c>
      <c r="M21" s="42" t="s">
        <v>191</v>
      </c>
      <c r="N21" s="43" t="str">
        <f t="shared" ref="N21:N53" si="0">"&lt;li&gt;&lt;a href='"&amp;I21&amp;"'&gt;"&amp;F21&amp;"&lt;/a&gt;&lt;/li&gt;"</f>
        <v>&lt;li&gt;&lt;a href='https://googledrive.com/host/0B8KqLaP_s06IUWEtVnJiUlg3U2s/LTTO_home.html'&gt;Home&lt;/a&gt;&lt;/li&gt;</v>
      </c>
      <c r="O21" s="44" t="str">
        <f>"&lt;li&gt;&lt;a href='#' id='"&amp;G21&amp;"'&gt;"&amp;F21&amp;"&lt;/a&gt;&lt;/li&gt;"</f>
        <v>&lt;li&gt;&lt;a href='#' id='sdr_home'&gt;Home&lt;/a&gt;&lt;/li&gt;</v>
      </c>
    </row>
    <row r="22" spans="1:15" ht="15" customHeight="1">
      <c r="A22" t="s">
        <v>126</v>
      </c>
      <c r="B22" t="s">
        <v>18</v>
      </c>
      <c r="C22">
        <v>1</v>
      </c>
      <c r="D22" t="s">
        <v>49</v>
      </c>
      <c r="E22" t="s">
        <v>8</v>
      </c>
      <c r="F22" t="s">
        <v>30</v>
      </c>
      <c r="G22" t="s">
        <v>95</v>
      </c>
      <c r="H22">
        <v>1</v>
      </c>
      <c r="I22" s="16" t="s">
        <v>167</v>
      </c>
      <c r="J22" s="19" t="s">
        <v>192</v>
      </c>
      <c r="K22" s="20" t="s">
        <v>193</v>
      </c>
      <c r="L22" s="55" t="str">
        <f t="shared" ref="L22:L53" si="1">"{'"&amp;$B$6&amp;"': '"&amp;B22&amp;"',"&amp;CHAR(10)&amp;"'"&amp;$C$6&amp;"': '"&amp;C22&amp;"',"&amp;CHAR(10)&amp;"'"&amp;$D$6&amp;"': '"&amp;D22&amp;"',"&amp;CHAR(10)&amp;"'"&amp;$E$6&amp;"': '"&amp;E22&amp;"',"&amp;CHAR(10)&amp;"'"&amp;$F$6&amp;"': '"&amp;F22&amp;"',"&amp;CHAR(10)&amp;"'"&amp;$G$6&amp;"': '"&amp;G22&amp;"',"&amp;CHAR(10)&amp;"'"&amp;$H$6&amp;"': "&amp;H22&amp;","&amp;CHAR(10)&amp;"'"&amp;$I$6&amp;"': '"&amp;I22&amp;"',"&amp;CHAR(10)&amp;"'"&amp;$J$6&amp;"': {'tag':'div','id':'introText','html':'"&amp;K22&amp;"'}"&amp;CHAR(10)&amp;"},"</f>
        <v>{'type': 'report',
'order': '1',
'level': 'li',
'category': 'Overview',
'section': 'Overview of Course',
'page': 'sdr_summary_course',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22" s="3" t="str">
        <f>G22&amp;".html"</f>
        <v>sdr_summary_course.html</v>
      </c>
      <c r="N22" s="1" t="str">
        <f t="shared" si="0"/>
        <v>&lt;li&gt;&lt;a href='https://10ay.online.tableau.com/t/unswmooc/views/Overview_1/Overview12'&gt;Overview of Course&lt;/a&gt;&lt;/li&gt;</v>
      </c>
      <c r="O22" s="5" t="str">
        <f t="shared" ref="O22:O53" si="2">"&lt;li&gt;&lt;a href='#' id='"&amp;G22&amp;"'&gt;"&amp;F22&amp;"&lt;/a&gt;&lt;/li&gt;"</f>
        <v>&lt;li&gt;&lt;a href='#' id='sdr_summary_course'&gt;Overview of Course&lt;/a&gt;&lt;/li&gt;</v>
      </c>
    </row>
    <row r="23" spans="1:15" ht="19" customHeight="1">
      <c r="A23" t="s">
        <v>126</v>
      </c>
      <c r="B23" t="s">
        <v>29</v>
      </c>
      <c r="C23">
        <v>1</v>
      </c>
      <c r="D23" t="s">
        <v>49</v>
      </c>
      <c r="E23" t="s">
        <v>8</v>
      </c>
      <c r="F23" t="s">
        <v>31</v>
      </c>
      <c r="G23" t="s">
        <v>96</v>
      </c>
      <c r="H23">
        <v>1</v>
      </c>
      <c r="I23" s="16" t="s">
        <v>168</v>
      </c>
      <c r="J23" s="21" t="s">
        <v>194</v>
      </c>
      <c r="K23" s="20" t="s">
        <v>195</v>
      </c>
      <c r="L23" s="55" t="str">
        <f t="shared" si="1"/>
        <v>{'type': 'sub-pages',
'order': '1',
'level': 'li',
'category': 'Overview',
'section': 'Overview of Activity',
'page': 'sdr_summary_activity',
'tableauView': 1,
'Link': 'https://10ay.online.tableau.com/t/unswmooc/views/Overview_1/Overview22',
'description': {'tag':'div','id':'introText','html':'&lt;h2&gt;Report Categories &amp;nbsp;- Overview of Course - Overview 2/2&lt;/h2&gt;&lt;p&gt;&lt;br&gt;This section plots overall activities of student engagement in the course.&amp;nbsp;&lt;/p&gt;'}
},</v>
      </c>
      <c r="M23" s="3" t="str">
        <f t="shared" ref="M23:M53" si="3">G23&amp;".html"</f>
        <v>sdr_summary_activity.html</v>
      </c>
      <c r="N23" s="1" t="str">
        <f t="shared" si="0"/>
        <v>&lt;li&gt;&lt;a href='https://10ay.online.tableau.com/t/unswmooc/views/Overview_1/Overview22'&gt;Overview of Activity&lt;/a&gt;&lt;/li&gt;</v>
      </c>
      <c r="O23" s="5" t="str">
        <f t="shared" si="2"/>
        <v>&lt;li&gt;&lt;a href='#' id='sdr_summary_activity'&gt;Overview of Activity&lt;/a&gt;&lt;/li&gt;</v>
      </c>
    </row>
    <row r="24" spans="1:15" ht="15" customHeight="1">
      <c r="A24" t="s">
        <v>126</v>
      </c>
      <c r="B24" t="s">
        <v>18</v>
      </c>
      <c r="C24">
        <v>2</v>
      </c>
      <c r="D24" t="s">
        <v>49</v>
      </c>
      <c r="E24" t="s">
        <v>77</v>
      </c>
      <c r="F24" t="s">
        <v>9</v>
      </c>
      <c r="G24" t="s">
        <v>97</v>
      </c>
      <c r="H24">
        <v>1</v>
      </c>
      <c r="I24" s="16" t="s">
        <v>169</v>
      </c>
      <c r="J24" s="22" t="s">
        <v>196</v>
      </c>
      <c r="K24" s="20" t="s">
        <v>197</v>
      </c>
      <c r="L24" s="55" t="str">
        <f t="shared" si="1"/>
        <v>{'type': 'report',
'order': '2',
'level': 'li',
'category': 'Participants',
'section': 'Who are the participants?',
'page': 'sdr_participants',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24" s="3" t="str">
        <f t="shared" si="3"/>
        <v>sdr_participants.html</v>
      </c>
      <c r="N24" s="1" t="str">
        <f t="shared" si="0"/>
        <v>&lt;li&gt;&lt;a href='https://10ay.online.tableau.com/t/unswmooc/views/Whoaretheparticipants_0/Whoaretheparticipants12'&gt;Who are the participants?&lt;/a&gt;&lt;/li&gt;</v>
      </c>
      <c r="O24" s="5" t="str">
        <f t="shared" si="2"/>
        <v>&lt;li&gt;&lt;a href='#' id='sdr_participants'&gt;Who are the participants?&lt;/a&gt;&lt;/li&gt;</v>
      </c>
    </row>
    <row r="25" spans="1:15" ht="15" customHeight="1">
      <c r="A25" t="s">
        <v>126</v>
      </c>
      <c r="B25" t="s">
        <v>29</v>
      </c>
      <c r="C25">
        <v>2</v>
      </c>
      <c r="D25" t="s">
        <v>49</v>
      </c>
      <c r="E25" t="s">
        <v>77</v>
      </c>
      <c r="F25" t="s">
        <v>51</v>
      </c>
      <c r="G25" t="s">
        <v>98</v>
      </c>
      <c r="H25">
        <v>0</v>
      </c>
      <c r="J25" s="20" t="str">
        <f>G25</f>
        <v>sdr_engagement</v>
      </c>
      <c r="K25" s="20"/>
      <c r="L25" s="55" t="str">
        <f t="shared" si="1"/>
        <v>{'type': 'sub-pages',
'order': '2',
'level': 'li',
'category': 'Participants',
'section': 'Engagement',
'page': 'sdr_engagement',
'tableauView': 0,
'Link': '',
'description': {'tag':'div','id':'introText','html':''}
},</v>
      </c>
      <c r="M25" s="3"/>
      <c r="N25" s="1" t="str">
        <f>"&lt;li&gt;&lt;a href='"&amp;I26&amp;"'&gt;"&amp;F25&amp;"&lt;/a&gt;&lt;/li&gt;"</f>
        <v>&lt;li&gt;&lt;a href='https://10ay.online.tableau.com/t/unswmooc/views/Whoaretheparticipants_0/Whoaretheparticipants22'&gt;Engagement&lt;/a&gt;&lt;/li&gt;</v>
      </c>
      <c r="O25" s="5" t="str">
        <f t="shared" si="2"/>
        <v>&lt;li&gt;&lt;a href='#' id='sdr_engagement'&gt;Engagement&lt;/a&gt;&lt;/li&gt;</v>
      </c>
    </row>
    <row r="26" spans="1:15" ht="15" customHeight="1">
      <c r="A26" t="s">
        <v>126</v>
      </c>
      <c r="B26" t="s">
        <v>18</v>
      </c>
      <c r="C26">
        <v>3</v>
      </c>
      <c r="D26" t="s">
        <v>47</v>
      </c>
      <c r="E26" t="s">
        <v>5</v>
      </c>
      <c r="F26" t="s">
        <v>10</v>
      </c>
      <c r="G26" t="s">
        <v>99</v>
      </c>
      <c r="H26">
        <v>1</v>
      </c>
      <c r="I26" s="16" t="s">
        <v>170</v>
      </c>
      <c r="J26" s="22" t="s">
        <v>212</v>
      </c>
      <c r="K26" s="20" t="s">
        <v>208</v>
      </c>
      <c r="L26" s="55" t="str">
        <f t="shared" si="1"/>
        <v>{'type': 'report',
'order': '3',
'level': 'h2',
'category': 'Activities',
'section': 'What did participants do?',
'page': 'sdr_participant_activity',
'tableauView': 1,
'Link': 'https://10ay.online.tableau.com/t/unswmooc/views/Whoaretheparticipants_0/Whoaretheparticipants22',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26" s="3" t="str">
        <f t="shared" si="3"/>
        <v>sdr_participant_activity.html</v>
      </c>
      <c r="N26" s="1" t="e">
        <f>"&lt;li&gt;&lt;a href='"&amp;#REF!&amp;"'&gt;"&amp;F26&amp;"&lt;/a&gt;&lt;/li&gt;"</f>
        <v>#REF!</v>
      </c>
      <c r="O26" s="5" t="str">
        <f t="shared" si="2"/>
        <v>&lt;li&gt;&lt;a href='#' id='sdr_participant_activity'&gt;What did participants do?&lt;/a&gt;&lt;/li&gt;</v>
      </c>
    </row>
    <row r="27" spans="1:15" ht="15" customHeight="1">
      <c r="A27" t="s">
        <v>126</v>
      </c>
      <c r="B27" t="s">
        <v>17</v>
      </c>
      <c r="C27">
        <v>4</v>
      </c>
      <c r="D27" t="s">
        <v>48</v>
      </c>
      <c r="E27" t="s">
        <v>2</v>
      </c>
      <c r="F27" t="s">
        <v>52</v>
      </c>
      <c r="G27" t="s">
        <v>100</v>
      </c>
      <c r="H27">
        <v>1</v>
      </c>
      <c r="I27" s="16" t="s">
        <v>171</v>
      </c>
      <c r="J27" s="22" t="s">
        <v>198</v>
      </c>
      <c r="K27" s="20" t="s">
        <v>199</v>
      </c>
      <c r="L27" s="55" t="str">
        <f t="shared" si="1"/>
        <v>{'type': 'pie',
'order': '4',
'level': 'h3',
'category': 'Videos ',
'section': 'Video use',
'page': 'sdr_overview_video',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27" s="3" t="str">
        <f t="shared" si="3"/>
        <v>sdr_overview_video.html</v>
      </c>
      <c r="N27" s="1" t="str">
        <f t="shared" si="0"/>
        <v>&lt;li&gt;&lt;a href='https://10ay.online.tableau.com/t/unswmooc/views/Videos_0/Overview'&gt;Video use&lt;/a&gt;&lt;/li&gt;</v>
      </c>
      <c r="O27" s="5" t="str">
        <f t="shared" si="2"/>
        <v>&lt;li&gt;&lt;a href='#' id='sdr_overview_video'&gt;Video use&lt;/a&gt;&lt;/li&gt;</v>
      </c>
    </row>
    <row r="28" spans="1:15" ht="15" customHeight="1">
      <c r="A28" t="s">
        <v>126</v>
      </c>
      <c r="B28" t="s">
        <v>29</v>
      </c>
      <c r="C28">
        <v>4</v>
      </c>
      <c r="D28" t="s">
        <v>49</v>
      </c>
      <c r="E28" t="s">
        <v>2</v>
      </c>
      <c r="F28" t="s">
        <v>20</v>
      </c>
      <c r="G28" t="s">
        <v>101</v>
      </c>
      <c r="H28">
        <v>1</v>
      </c>
      <c r="I28" s="16" t="s">
        <v>172</v>
      </c>
      <c r="J28" s="22" t="s">
        <v>213</v>
      </c>
      <c r="K28" s="20" t="s">
        <v>209</v>
      </c>
      <c r="L28" s="55" t="str">
        <f t="shared" si="1"/>
        <v>{'type': 'sub-pages',
'order': '4',
'level': 'li',
'category': 'Videos ',
'section': 'Video heatmap',
'page': 'sdr_video_heatmap',
'tableauView': 1,
'Link': 'https://10ay.online.tableau.com/t/unswmooc/views/Videos_0/Heatmap',
'description': {'tag':'div','id':'introText','html':'&lt;h2&gt;Report Domains - Video - Weekly use of videos&lt;/h2&gt;&lt;p&gt;This section shows the weekly Use of videos (Heatmap).&amp;nbsp;&lt;br&gt;The darker the Purple colour, the more use of video for the particular module in that week.&amp;nbsp;&lt;/p&gt;&lt;p&gt;&amp;nbsp;&lt;/p&gt;'}
},</v>
      </c>
      <c r="M28" s="3" t="str">
        <f t="shared" si="3"/>
        <v>sdr_video_heatmap.html</v>
      </c>
      <c r="N28" s="1" t="str">
        <f t="shared" si="0"/>
        <v>&lt;li&gt;&lt;a href='https://10ay.online.tableau.com/t/unswmooc/views/Videos_0/Heatmap'&gt;Video heatmap&lt;/a&gt;&lt;/li&gt;</v>
      </c>
      <c r="O28" s="5" t="str">
        <f t="shared" si="2"/>
        <v>&lt;li&gt;&lt;a href='#' id='sdr_video_heatmap'&gt;Video heatmap&lt;/a&gt;&lt;/li&gt;</v>
      </c>
    </row>
    <row r="29" spans="1:15" ht="15" customHeight="1">
      <c r="A29" t="s">
        <v>126</v>
      </c>
      <c r="B29" t="s">
        <v>29</v>
      </c>
      <c r="C29">
        <v>4</v>
      </c>
      <c r="D29" t="s">
        <v>49</v>
      </c>
      <c r="E29" t="s">
        <v>2</v>
      </c>
      <c r="F29" t="s">
        <v>21</v>
      </c>
      <c r="G29" t="s">
        <v>102</v>
      </c>
      <c r="H29">
        <v>1</v>
      </c>
      <c r="I29" s="16" t="s">
        <v>173</v>
      </c>
      <c r="J29" s="22" t="s">
        <v>214</v>
      </c>
      <c r="K29" s="20" t="s">
        <v>215</v>
      </c>
      <c r="L29" s="55" t="str">
        <f t="shared" si="1"/>
        <v>{'type': 'sub-pages',
'order': '4',
'level': 'li',
'category': 'Videos ',
'section': 'Video heatmap detailed',
'page': 'sdr_video_hm_detail',
'tableauView': 1,
'Link': 'https://10ay.online.tableau.com/t/unswmooc/views/Videos_0/Heatmap-Detailed',
'description': {'tag':'div','id':'introText','html':'&lt;h2&gt;Report Domains - Video - Weekly use per video&lt;/h2&gt;&lt;p&gt;This section shows the weekly Use per videos (Heatmap).&amp;nbsp;&lt;br&gt;The darker the Purple colour, the more use of each video in that week.&amp;nbsp;&lt;/p&gt;'}
},</v>
      </c>
      <c r="M29" s="3" t="str">
        <f t="shared" si="3"/>
        <v>sdr_video_hm_detail.html</v>
      </c>
      <c r="N29" s="1" t="str">
        <f t="shared" si="0"/>
        <v>&lt;li&gt;&lt;a href='https://10ay.online.tableau.com/t/unswmooc/views/Videos_0/Heatmap-Detailed'&gt;Video heatmap detailed&lt;/a&gt;&lt;/li&gt;</v>
      </c>
      <c r="O29" s="5" t="str">
        <f t="shared" si="2"/>
        <v>&lt;li&gt;&lt;a href='#' id='sdr_video_hm_detail'&gt;Video heatmap detailed&lt;/a&gt;&lt;/li&gt;</v>
      </c>
    </row>
    <row r="30" spans="1:15" ht="15" customHeight="1">
      <c r="A30" t="s">
        <v>126</v>
      </c>
      <c r="B30" t="s">
        <v>29</v>
      </c>
      <c r="C30">
        <v>4</v>
      </c>
      <c r="D30" t="s">
        <v>49</v>
      </c>
      <c r="E30" t="s">
        <v>2</v>
      </c>
      <c r="F30" s="1" t="s">
        <v>161</v>
      </c>
      <c r="G30" s="1" t="s">
        <v>162</v>
      </c>
      <c r="H30">
        <v>1</v>
      </c>
      <c r="I30" s="16" t="s">
        <v>174</v>
      </c>
      <c r="J30" s="22" t="s">
        <v>218</v>
      </c>
      <c r="K30" s="20" t="s">
        <v>219</v>
      </c>
      <c r="L30" s="55" t="str">
        <f t="shared" si="1"/>
        <v>{'type': 'sub-pages',
'order': '4',
'level': 'li',
'category': 'Videos ',
'section': 'Videos by actions',
'page': 'sdr_video_action',
'tableauView': 1,
'Link': 'https://10ay.online.tableau.com/t/unswmooc/views/Videos_0/Videosbyaction',
'description': {'tag':'div','id':'introText','html':'&lt;h2&gt;Report Domains - Video - Weekly use by action&lt;/h2&gt;&lt;p&gt;This section shows the Use (Views and downloads) of all videos in the course.&lt;br&gt;&amp;nbsp;&lt;/p&gt;'}
},</v>
      </c>
      <c r="M30" s="3" t="str">
        <f t="shared" si="3"/>
        <v>sdr_video_action.html</v>
      </c>
      <c r="N30" s="1" t="str">
        <f t="shared" si="0"/>
        <v>&lt;li&gt;&lt;a href='https://10ay.online.tableau.com/t/unswmooc/views/Videos_0/Videosbyaction'&gt;Videos by actions&lt;/a&gt;&lt;/li&gt;</v>
      </c>
      <c r="O30" s="5" t="str">
        <f t="shared" si="2"/>
        <v>&lt;li&gt;&lt;a href='#' id='sdr_video_action'&gt;Videos by actions&lt;/a&gt;&lt;/li&gt;</v>
      </c>
    </row>
    <row r="31" spans="1:15" ht="15" customHeight="1">
      <c r="A31" t="s">
        <v>126</v>
      </c>
      <c r="B31" t="s">
        <v>29</v>
      </c>
      <c r="C31">
        <v>4</v>
      </c>
      <c r="D31" t="s">
        <v>49</v>
      </c>
      <c r="E31" t="s">
        <v>2</v>
      </c>
      <c r="F31" t="s">
        <v>22</v>
      </c>
      <c r="G31" t="s">
        <v>103</v>
      </c>
      <c r="H31">
        <v>1</v>
      </c>
      <c r="I31" s="16" t="s">
        <v>175</v>
      </c>
      <c r="J31" s="22" t="s">
        <v>216</v>
      </c>
      <c r="K31" s="20" t="s">
        <v>210</v>
      </c>
      <c r="L31" s="55" t="str">
        <f t="shared" si="1"/>
        <v>{'type': 'sub-pages',
'order': '4',
'level': 'li',
'category': 'Videos ',
'section': 'Overview Lecture videos',
'page': 'sdr_video_lectures',
'tableauView': 1,
'Link': 'https://10ay.online.tableau.com/t/unswmooc/views/Videos_0/Allvidoes',
'description': {'tag':'div','id':'introText','html':'&lt;h2&gt;Report Domains - Video - Weekly use of Lecture Videos&lt;/h2&gt;&lt;p&gt;This section shows the Use for Lecture Videos.&amp;nbsp;&lt;br&gt;Purple Heatmap shows daily use of lecture videos. Dark the Purple shows higher use of lecture videos.&lt;/p&gt;&lt;p&gt;&amp;nbsp;&lt;/p&gt;'}
},</v>
      </c>
      <c r="M31" s="3" t="str">
        <f t="shared" si="3"/>
        <v>sdr_video_lectures.html</v>
      </c>
      <c r="N31" s="1" t="str">
        <f t="shared" si="0"/>
        <v>&lt;li&gt;&lt;a href='https://10ay.online.tableau.com/t/unswmooc/views/Videos_0/Allvidoes'&gt;Overview Lecture videos&lt;/a&gt;&lt;/li&gt;</v>
      </c>
      <c r="O31" s="5" t="str">
        <f t="shared" si="2"/>
        <v>&lt;li&gt;&lt;a href='#' id='sdr_video_lectures'&gt;Overview Lecture videos&lt;/a&gt;&lt;/li&gt;</v>
      </c>
    </row>
    <row r="32" spans="1:15" ht="15" customHeight="1">
      <c r="A32" t="s">
        <v>126</v>
      </c>
      <c r="B32" t="s">
        <v>17</v>
      </c>
      <c r="C32">
        <v>5</v>
      </c>
      <c r="D32" t="s">
        <v>48</v>
      </c>
      <c r="E32" t="s">
        <v>3</v>
      </c>
      <c r="F32" t="s">
        <v>33</v>
      </c>
      <c r="G32" t="s">
        <v>104</v>
      </c>
      <c r="H32">
        <v>1</v>
      </c>
      <c r="I32" s="16" t="s">
        <v>176</v>
      </c>
      <c r="J32" s="22" t="s">
        <v>220</v>
      </c>
      <c r="K32" s="20" t="s">
        <v>221</v>
      </c>
      <c r="L32" s="55" t="str">
        <f t="shared" si="1"/>
        <v>{'type': 'pie',
'order': '5',
'level': 'h3',
'category': 'Content',
'section': 'Content use',
'page': 'sdr_overview_content',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32" s="3" t="str">
        <f t="shared" si="3"/>
        <v>sdr_overview_content.html</v>
      </c>
      <c r="N32" s="1" t="e">
        <f>"&lt;li&gt;&lt;a href='"&amp;#REF!&amp;"'&gt;"&amp;F32&amp;"&lt;/a&gt;&lt;/li&gt;"</f>
        <v>#REF!</v>
      </c>
      <c r="O32" s="5" t="str">
        <f t="shared" si="2"/>
        <v>&lt;li&gt;&lt;a href='#' id='sdr_overview_content'&gt;Content use&lt;/a&gt;&lt;/li&gt;</v>
      </c>
    </row>
    <row r="33" spans="1:15" ht="15" customHeight="1">
      <c r="A33" t="s">
        <v>126</v>
      </c>
      <c r="B33" t="s">
        <v>29</v>
      </c>
      <c r="C33">
        <v>5</v>
      </c>
      <c r="D33" t="s">
        <v>49</v>
      </c>
      <c r="E33" t="s">
        <v>3</v>
      </c>
      <c r="F33" t="s">
        <v>23</v>
      </c>
      <c r="G33" t="s">
        <v>105</v>
      </c>
      <c r="H33">
        <v>1</v>
      </c>
      <c r="I33" s="16" t="s">
        <v>177</v>
      </c>
      <c r="J33" s="22" t="s">
        <v>200</v>
      </c>
      <c r="K33" s="20" t="s">
        <v>201</v>
      </c>
      <c r="L33" s="55" t="str">
        <f t="shared" si="1"/>
        <v>{'type': 'sub-pages',
'order': '5',
'level': 'li',
'category': 'Content',
'section': 'Sequence Analysis',
'page': 'sdr_content_sequence',
'tableauView': 1,
'Link': 'https://10ay.online.tableau.com/t/unswmooc/views/Content_1/Sequence',
'description': {'tag':'div','id':'introText','html':'&lt;h2&gt;Report Domains - Content -Sequence&lt;/h2&gt;&lt;p&gt;This section shows the sequence of participants&amp;#39; engagement. This page will be updated.&amp;nbsp;&lt;/p&gt;'}
},</v>
      </c>
      <c r="M33" s="3" t="str">
        <f t="shared" si="3"/>
        <v>sdr_content_sequence.html</v>
      </c>
      <c r="N33" s="1" t="str">
        <f>"&lt;li&gt;&lt;a href='"&amp;I32&amp;"'&gt;"&amp;F33&amp;"&lt;/a&gt;&lt;/li&gt;"</f>
        <v>&lt;li&gt;&lt;a href='https://10ay.online.tableau.com/t/unswmooc/views/Content_1/Overview'&gt;Sequence Analysis&lt;/a&gt;&lt;/li&gt;</v>
      </c>
      <c r="O33" s="5" t="str">
        <f t="shared" si="2"/>
        <v>&lt;li&gt;&lt;a href='#' id='sdr_content_sequence'&gt;Sequence Analysis&lt;/a&gt;&lt;/li&gt;</v>
      </c>
    </row>
    <row r="34" spans="1:15" ht="15" customHeight="1">
      <c r="A34" t="s">
        <v>126</v>
      </c>
      <c r="B34" t="s">
        <v>17</v>
      </c>
      <c r="C34">
        <v>6</v>
      </c>
      <c r="D34" t="s">
        <v>48</v>
      </c>
      <c r="E34" t="s">
        <v>4</v>
      </c>
      <c r="F34" t="s">
        <v>34</v>
      </c>
      <c r="G34" t="s">
        <v>106</v>
      </c>
      <c r="H34">
        <v>1</v>
      </c>
      <c r="I34" s="16" t="s">
        <v>178</v>
      </c>
      <c r="J34" s="22" t="s">
        <v>223</v>
      </c>
      <c r="K34" s="20" t="s">
        <v>222</v>
      </c>
      <c r="L34" s="55" t="str">
        <f t="shared" si="1"/>
        <v>{'type': 'pie',
'order': '6',
'level': 'h3',
'category': 'Forum',
'section': 'Forum use',
'page': 'sdr_overview_forum',
'tableauView': 1,
'Link': 'https://10ay.online.tableau.com/t/unswmooc/views/Forum_1/Forum-Activityplot',
'description': {'tag':'div','id':'introText','html':'&lt;h2&gt;Report Domains - Forum&lt;/h2&gt;&lt;p&gt;This section shows Forum Use (Comments and Posts) over time in the course.&amp;nbsp;&lt;/p&gt;&lt;p&gt;&amp;nbsp;&lt;/p&gt;'}
},</v>
      </c>
      <c r="M34" s="3" t="str">
        <f t="shared" si="3"/>
        <v>sdr_overview_forum.html</v>
      </c>
      <c r="N34" s="1" t="str">
        <f>"&lt;li&gt;&lt;a href='"&amp;I33&amp;"'&gt;"&amp;F34&amp;"&lt;/a&gt;&lt;/li&gt;"</f>
        <v>&lt;li&gt;&lt;a href='https://10ay.online.tableau.com/t/unswmooc/views/Content_1/Sequence'&gt;Forum use&lt;/a&gt;&lt;/li&gt;</v>
      </c>
      <c r="O34" s="5" t="str">
        <f t="shared" si="2"/>
        <v>&lt;li&gt;&lt;a href='#' id='sdr_overview_forum'&gt;Forum use&lt;/a&gt;&lt;/li&gt;</v>
      </c>
    </row>
    <row r="35" spans="1:15" ht="15" customHeight="1">
      <c r="A35" t="s">
        <v>126</v>
      </c>
      <c r="B35" t="s">
        <v>29</v>
      </c>
      <c r="C35">
        <v>6</v>
      </c>
      <c r="D35" t="s">
        <v>49</v>
      </c>
      <c r="E35" t="s">
        <v>4</v>
      </c>
      <c r="F35" t="s">
        <v>24</v>
      </c>
      <c r="G35" t="s">
        <v>107</v>
      </c>
      <c r="H35">
        <v>1</v>
      </c>
      <c r="I35" s="16" t="s">
        <v>179</v>
      </c>
      <c r="J35" s="22" t="s">
        <v>217</v>
      </c>
      <c r="K35" s="20" t="s">
        <v>211</v>
      </c>
      <c r="L35" s="55" t="str">
        <f t="shared" si="1"/>
        <v>{'type': 'sub-pages',
'order': '6',
'level': 'li',
'category': 'Forum',
'section': 'Discussion Heatmap',
'page': 'sdr_forum_heatmap',
'tableauView': 1,
'Link': 'https://10ay.online.tableau.com/t/unswmooc/views/Forum_1/Forum-heatmap',
'description': {'tag':'div','id':'introText','html':'&lt;h2&gt;Report Domains - Forum - Weekly Use&lt;/h2&gt;&lt;p&gt;This section shows the weekly forum activities on two levels : left heatmap is forum activity by top level forum Topic; right heatmap is forum activity by all forum name.&lt;br&gt;Darker the Purple colour, higher the forum activities.&amp;nbsp;&lt;/p&gt;'}
},</v>
      </c>
      <c r="M35" s="3" t="str">
        <f t="shared" si="3"/>
        <v>sdr_forum_heatmap.html</v>
      </c>
      <c r="N35" s="1" t="str">
        <f t="shared" si="0"/>
        <v>&lt;li&gt;&lt;a href='https://10ay.online.tableau.com/t/unswmooc/views/Forum_1/Forum-heatmap'&gt;Discussion Heatmap&lt;/a&gt;&lt;/li&gt;</v>
      </c>
      <c r="O35" s="5" t="str">
        <f t="shared" si="2"/>
        <v>&lt;li&gt;&lt;a href='#' id='sdr_forum_heatmap'&gt;Discussion Heatmap&lt;/a&gt;&lt;/li&gt;</v>
      </c>
    </row>
    <row r="36" spans="1:15" ht="15" customHeight="1">
      <c r="A36" t="s">
        <v>126</v>
      </c>
      <c r="B36" t="s">
        <v>17</v>
      </c>
      <c r="C36">
        <v>7</v>
      </c>
      <c r="D36" t="s">
        <v>48</v>
      </c>
      <c r="E36" t="s">
        <v>5</v>
      </c>
      <c r="F36" t="s">
        <v>5</v>
      </c>
      <c r="G36" t="s">
        <v>108</v>
      </c>
      <c r="H36">
        <v>1</v>
      </c>
      <c r="I36" s="16" t="s">
        <v>180</v>
      </c>
      <c r="J36" s="22" t="s">
        <v>237</v>
      </c>
      <c r="K36" s="20" t="s">
        <v>238</v>
      </c>
      <c r="L36" s="55" t="str">
        <f t="shared" si="1"/>
        <v>{'type': 'pie',
'order': '7',
'level': 'h3',
'category': 'Activities',
'section': 'Activities',
'page': 'sdr_overview_activity',
'tableauView': 1,
'Link': 'https://10ay.online.tableau.com/t/unswmooc/views/Activities_0/Overview',
'description': {'tag':'div','id':'introText','html':'&lt;h2&gt;Report Domains - Activities&lt;/h2&gt;&lt;p&gt;This section shows submission of activities (Quizzes) over time in the course.&amp;nbsp;&lt;br&gt;&amp;nbsp;&lt;/p&gt;&lt;p&gt;&amp;nbsp;&lt;/p&gt;'}
},</v>
      </c>
      <c r="M36" s="3" t="str">
        <f t="shared" si="3"/>
        <v>sdr_overview_activity.html</v>
      </c>
      <c r="N36" s="1" t="str">
        <f t="shared" si="0"/>
        <v>&lt;li&gt;&lt;a href='https://10ay.online.tableau.com/t/unswmooc/views/Activities_0/Overview'&gt;Activities&lt;/a&gt;&lt;/li&gt;</v>
      </c>
      <c r="O36" s="5" t="str">
        <f t="shared" si="2"/>
        <v>&lt;li&gt;&lt;a href='#' id='sdr_overview_activity'&gt;Activities&lt;/a&gt;&lt;/li&gt;</v>
      </c>
    </row>
    <row r="37" spans="1:15" ht="15" customHeight="1">
      <c r="A37" t="s">
        <v>126</v>
      </c>
      <c r="B37" t="s">
        <v>18</v>
      </c>
      <c r="C37">
        <v>8</v>
      </c>
      <c r="D37" t="s">
        <v>47</v>
      </c>
      <c r="E37" t="s">
        <v>11</v>
      </c>
      <c r="F37" t="s">
        <v>25</v>
      </c>
      <c r="G37" t="s">
        <v>109</v>
      </c>
      <c r="H37">
        <v>1</v>
      </c>
      <c r="I37" s="16" t="s">
        <v>189</v>
      </c>
      <c r="J37" s="22" t="s">
        <v>225</v>
      </c>
      <c r="K37" s="20" t="s">
        <v>226</v>
      </c>
      <c r="L37" s="55" t="str">
        <f t="shared" si="1"/>
        <v>{'type': 'report',
'order': '8',
'level': 'h2',
'category': 'Assessment',
'section': 'Grades',
'page': 'sdr_grades',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37" s="3" t="str">
        <f t="shared" si="3"/>
        <v>sdr_grades.html</v>
      </c>
      <c r="N37" s="1" t="str">
        <f t="shared" si="0"/>
        <v>&lt;li&gt;&lt;a href='https://10ay.online.tableau.com/t/unswmooc/views/Assessment_1/Assessment_Overview'&gt;Grades&lt;/a&gt;&lt;/li&gt;</v>
      </c>
      <c r="O37" s="5" t="str">
        <f t="shared" si="2"/>
        <v>&lt;li&gt;&lt;a href='#' id='sdr_grades'&gt;Grades&lt;/a&gt;&lt;/li&gt;</v>
      </c>
    </row>
    <row r="38" spans="1:15" ht="15" customHeight="1">
      <c r="A38" t="s">
        <v>126</v>
      </c>
      <c r="B38" t="s">
        <v>29</v>
      </c>
      <c r="C38">
        <v>8</v>
      </c>
      <c r="D38" t="s">
        <v>49</v>
      </c>
      <c r="E38" t="s">
        <v>11</v>
      </c>
      <c r="F38" t="s">
        <v>39</v>
      </c>
      <c r="G38" t="s">
        <v>110</v>
      </c>
      <c r="H38">
        <v>1</v>
      </c>
      <c r="I38" s="16" t="s">
        <v>224</v>
      </c>
      <c r="J38" s="22" t="s">
        <v>227</v>
      </c>
      <c r="K38" s="20" t="s">
        <v>228</v>
      </c>
      <c r="L38" s="55" t="str">
        <f t="shared" si="1"/>
        <v>{'type': 'sub-pages',
'order': '8',
'level': 'li',
'category': 'Assessment',
'section': 'Overview of Assessment',
'page': 'sdr_overview_assessment',
'tableauView': 1,
'Link': 'https://10ay.online.tableau.com/t/unswmooc/views/Assessment_1/Assessment_Grades',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M38" s="3" t="str">
        <f t="shared" si="3"/>
        <v>sdr_overview_assessment.html</v>
      </c>
      <c r="N38" s="1" t="str">
        <f t="shared" si="0"/>
        <v>&lt;li&gt;&lt;a href='https://10ay.online.tableau.com/t/unswmooc/views/Assessment_1/Assessment_Grades'&gt;Overview of Assessment&lt;/a&gt;&lt;/li&gt;</v>
      </c>
      <c r="O38" s="5" t="str">
        <f t="shared" si="2"/>
        <v>&lt;li&gt;&lt;a href='#' id='sdr_overview_assessment'&gt;Overview of Assessment&lt;/a&gt;&lt;/li&gt;</v>
      </c>
    </row>
    <row r="39" spans="1:15" ht="15" customHeight="1">
      <c r="A39" t="s">
        <v>126</v>
      </c>
      <c r="B39" t="s">
        <v>29</v>
      </c>
      <c r="C39">
        <v>8</v>
      </c>
      <c r="D39" t="s">
        <v>49</v>
      </c>
      <c r="E39" t="s">
        <v>11</v>
      </c>
      <c r="F39" t="s">
        <v>26</v>
      </c>
      <c r="G39" t="s">
        <v>111</v>
      </c>
      <c r="H39">
        <v>0</v>
      </c>
      <c r="I39"/>
      <c r="J39" s="22"/>
      <c r="K39" s="20"/>
      <c r="L39" s="55" t="str">
        <f t="shared" si="1"/>
        <v>{'type': 'sub-pages',
'order': '8',
'level': 'li',
'category': 'Assessment',
'section': 'Quizzes',
'page': 'sdr_assm_quizzes',
'tableauView': 0,
'Link': '',
'description': {'tag':'div','id':'introText','html':''}
},</v>
      </c>
      <c r="M39" s="3" t="str">
        <f t="shared" si="3"/>
        <v>sdr_assm_quizzes.html</v>
      </c>
      <c r="N39" s="1" t="str">
        <f t="shared" si="0"/>
        <v>&lt;li&gt;&lt;a href=''&gt;Quizzes&lt;/a&gt;&lt;/li&gt;</v>
      </c>
      <c r="O39" s="5" t="str">
        <f t="shared" si="2"/>
        <v>&lt;li&gt;&lt;a href='#' id='sdr_assm_quizzes'&gt;Quizzes&lt;/a&gt;&lt;/li&gt;</v>
      </c>
    </row>
    <row r="40" spans="1:15" ht="15" customHeight="1">
      <c r="A40" t="s">
        <v>126</v>
      </c>
      <c r="B40" t="s">
        <v>29</v>
      </c>
      <c r="C40">
        <v>8</v>
      </c>
      <c r="D40" t="s">
        <v>49</v>
      </c>
      <c r="E40" t="s">
        <v>11</v>
      </c>
      <c r="F40" t="s">
        <v>27</v>
      </c>
      <c r="G40" t="s">
        <v>112</v>
      </c>
      <c r="H40">
        <v>0</v>
      </c>
      <c r="I40"/>
      <c r="J40" s="22"/>
      <c r="K40" s="20"/>
      <c r="L40" s="55" t="str">
        <f t="shared" si="1"/>
        <v>{'type': 'sub-pages',
'order': '8',
'level': 'li',
'category': 'Assessment',
'section': 'Exams',
'page': 'sdr_assm_exams',
'tableauView': 0,
'Link': '',
'description': {'tag':'div','id':'introText','html':''}
},</v>
      </c>
      <c r="M40" s="3" t="str">
        <f t="shared" si="3"/>
        <v>sdr_assm_exams.html</v>
      </c>
      <c r="N40" s="1" t="str">
        <f t="shared" si="0"/>
        <v>&lt;li&gt;&lt;a href=''&gt;Exams&lt;/a&gt;&lt;/li&gt;</v>
      </c>
      <c r="O40" s="5" t="str">
        <f t="shared" si="2"/>
        <v>&lt;li&gt;&lt;a href='#' id='sdr_assm_exams'&gt;Exams&lt;/a&gt;&lt;/li&gt;</v>
      </c>
    </row>
    <row r="41" spans="1:15" ht="15" customHeight="1">
      <c r="A41" t="s">
        <v>126</v>
      </c>
      <c r="B41" t="s">
        <v>29</v>
      </c>
      <c r="C41">
        <v>8</v>
      </c>
      <c r="D41" t="s">
        <v>49</v>
      </c>
      <c r="E41" t="s">
        <v>11</v>
      </c>
      <c r="F41" t="s">
        <v>28</v>
      </c>
      <c r="G41" t="s">
        <v>113</v>
      </c>
      <c r="H41">
        <v>1</v>
      </c>
      <c r="I41" s="16" t="s">
        <v>181</v>
      </c>
      <c r="J41" s="22" t="s">
        <v>230</v>
      </c>
      <c r="K41" s="20" t="s">
        <v>229</v>
      </c>
      <c r="L41" s="55" t="str">
        <f t="shared" si="1"/>
        <v>{'type': 'sub-pages',
'order': '8',
'level': 'li',
'category': 'Assessment',
'section': 'Peer Assessment',
'page': 'sdr_assm_peer',
'tableauView': 1,
'Link': 'https://10ay.online.tableau.com/t/unswmooc/views/Assessment_1/Assessment_PeerAssessment',
'description': {'tag':'div','id':'introText','html':'&lt;h2&gt;Report Categories - Overview of Assessment - Peer Assessment&lt;/h2&gt;&lt;p&gt;This section shows the number of participants whom have started and completed the peer assessments.&lt;br&gt;Top left graphs the video use of &amp;#39;how to review criterion&amp;#39; for evaluating peer assessments.&lt;br&gt;The top right graph shows the average score for peer assessment for both signature and non-signature participants.&amp;nbsp;&lt;br&gt;Second row two graphs show the difference between two is the number of participants whom have started but not submitted the peer assessment.&lt;br&gt;The bottom graph shows the grade distribution for each peer assessment by signature and non-signature participants.&amp;nbsp;&lt;br&gt;&amp;nbsp;&lt;/p&gt;&lt;p&gt;&amp;nbsp;&lt;/p&gt;'}
},</v>
      </c>
      <c r="M41" s="3" t="str">
        <f t="shared" si="3"/>
        <v>sdr_assm_peer.html</v>
      </c>
      <c r="N41" s="1" t="str">
        <f t="shared" si="0"/>
        <v>&lt;li&gt;&lt;a href='https://10ay.online.tableau.com/t/unswmooc/views/Assessment_1/Assessment_PeerAssessment'&gt;Peer Assessment&lt;/a&gt;&lt;/li&gt;</v>
      </c>
      <c r="O41" s="5" t="str">
        <f t="shared" si="2"/>
        <v>&lt;li&gt;&lt;a href='#' id='sdr_assm_peer'&gt;Peer Assessment&lt;/a&gt;&lt;/li&gt;</v>
      </c>
    </row>
    <row r="42" spans="1:15" ht="15" customHeight="1">
      <c r="A42" t="s">
        <v>126</v>
      </c>
      <c r="B42" t="s">
        <v>17</v>
      </c>
      <c r="C42">
        <v>9</v>
      </c>
      <c r="D42" t="s">
        <v>48</v>
      </c>
      <c r="E42" t="s">
        <v>6</v>
      </c>
      <c r="F42" t="s">
        <v>6</v>
      </c>
      <c r="G42" t="s">
        <v>114</v>
      </c>
      <c r="H42">
        <v>0</v>
      </c>
      <c r="I42"/>
      <c r="J42" s="3"/>
      <c r="K42" s="3" t="str">
        <f t="shared" ref="K42:K44" si="4">"&lt;p&gt;"&amp;G42&amp;"&lt;/p&gt;"</f>
        <v>&lt;p&gt;sdr_overview_eval&lt;/p&gt;</v>
      </c>
      <c r="L42" s="55" t="str">
        <f t="shared" si="1"/>
        <v>{'type': 'pie',
'order': '9',
'level': 'h3',
'category': 'Evaluation ',
'section': 'Evaluation ',
'page': 'sdr_overview_eval',
'tableauView': 0,
'Link': '',
'description': {'tag':'div','id':'introText','html':'&lt;p&gt;sdr_overview_eval&lt;/p&gt;'}
},</v>
      </c>
      <c r="M42" s="3" t="str">
        <f t="shared" si="3"/>
        <v>sdr_overview_eval.html</v>
      </c>
      <c r="N42" s="1" t="str">
        <f t="shared" si="0"/>
        <v>&lt;li&gt;&lt;a href=''&gt;Evaluation &lt;/a&gt;&lt;/li&gt;</v>
      </c>
      <c r="O42" s="5" t="str">
        <f t="shared" si="2"/>
        <v>&lt;li&gt;&lt;a href='#' id='sdr_overview_eval'&gt;Evaluation &lt;/a&gt;&lt;/li&gt;</v>
      </c>
    </row>
    <row r="43" spans="1:15" ht="15" customHeight="1">
      <c r="A43" t="s">
        <v>126</v>
      </c>
      <c r="B43" t="s">
        <v>29</v>
      </c>
      <c r="C43">
        <v>9</v>
      </c>
      <c r="D43" t="s">
        <v>49</v>
      </c>
      <c r="E43" t="s">
        <v>6</v>
      </c>
      <c r="F43" t="s">
        <v>41</v>
      </c>
      <c r="G43" t="s">
        <v>115</v>
      </c>
      <c r="H43">
        <v>0</v>
      </c>
      <c r="I43"/>
      <c r="J43" s="3"/>
      <c r="K43" s="3" t="str">
        <f t="shared" si="4"/>
        <v>&lt;p&gt;sdr_eval_ivr1&lt;/p&gt;</v>
      </c>
      <c r="L43" s="55" t="str">
        <f t="shared" si="1"/>
        <v>{'type': 'sub-pages',
'order': '9',
'level': 'li',
'category': 'Evaluation ',
'section': 'In-Video Ratings 1/2',
'page': 'sdr_eval_ivr1',
'tableauView': 0,
'Link': '',
'description': {'tag':'div','id':'introText','html':'&lt;p&gt;sdr_eval_ivr1&lt;/p&gt;'}
},</v>
      </c>
      <c r="M43" s="3" t="str">
        <f t="shared" si="3"/>
        <v>sdr_eval_ivr1.html</v>
      </c>
      <c r="N43" s="1" t="str">
        <f t="shared" si="0"/>
        <v>&lt;li&gt;&lt;a href=''&gt;In-Video Ratings 1/2&lt;/a&gt;&lt;/li&gt;</v>
      </c>
      <c r="O43" s="5" t="str">
        <f t="shared" si="2"/>
        <v>&lt;li&gt;&lt;a href='#' id='sdr_eval_ivr1'&gt;In-Video Ratings 1/2&lt;/a&gt;&lt;/li&gt;</v>
      </c>
    </row>
    <row r="44" spans="1:15" ht="15" customHeight="1">
      <c r="A44" t="s">
        <v>126</v>
      </c>
      <c r="B44" t="s">
        <v>29</v>
      </c>
      <c r="C44">
        <v>9</v>
      </c>
      <c r="D44" t="s">
        <v>49</v>
      </c>
      <c r="E44" t="s">
        <v>6</v>
      </c>
      <c r="F44" t="s">
        <v>42</v>
      </c>
      <c r="G44" t="s">
        <v>116</v>
      </c>
      <c r="H44">
        <v>0</v>
      </c>
      <c r="I44"/>
      <c r="J44" s="3"/>
      <c r="K44" s="3" t="str">
        <f t="shared" si="4"/>
        <v>&lt;p&gt;sdr_eval_ivr2&lt;/p&gt;</v>
      </c>
      <c r="L44" s="55" t="str">
        <f t="shared" si="1"/>
        <v>{'type': 'sub-pages',
'order': '9',
'level': 'li',
'category': 'Evaluation ',
'section': 'In-Video Ratings 2/2',
'page': 'sdr_eval_ivr2',
'tableauView': 0,
'Link': '',
'description': {'tag':'div','id':'introText','html':'&lt;p&gt;sdr_eval_ivr2&lt;/p&gt;'}
},</v>
      </c>
      <c r="M44" s="3" t="str">
        <f t="shared" si="3"/>
        <v>sdr_eval_ivr2.html</v>
      </c>
      <c r="N44" s="1" t="str">
        <f t="shared" si="0"/>
        <v>&lt;li&gt;&lt;a href=''&gt;In-Video Ratings 2/2&lt;/a&gt;&lt;/li&gt;</v>
      </c>
      <c r="O44" s="5" t="str">
        <f t="shared" si="2"/>
        <v>&lt;li&gt;&lt;a href='#' id='sdr_eval_ivr2'&gt;In-Video Ratings 2/2&lt;/a&gt;&lt;/li&gt;</v>
      </c>
    </row>
    <row r="45" spans="1:15" ht="15" customHeight="1">
      <c r="A45" t="s">
        <v>126</v>
      </c>
      <c r="B45" t="s">
        <v>29</v>
      </c>
      <c r="C45">
        <v>9</v>
      </c>
      <c r="D45" t="s">
        <v>49</v>
      </c>
      <c r="E45" t="s">
        <v>6</v>
      </c>
      <c r="F45" t="s">
        <v>32</v>
      </c>
      <c r="G45" t="s">
        <v>117</v>
      </c>
      <c r="H45">
        <v>1</v>
      </c>
      <c r="I45" s="16" t="s">
        <v>182</v>
      </c>
      <c r="J45" s="22" t="s">
        <v>231</v>
      </c>
      <c r="K45" s="20" t="s">
        <v>232</v>
      </c>
      <c r="L45" s="55" t="str">
        <f t="shared" si="1"/>
        <v>{'type': 'sub-pages',
'order': '9',
'level': 'li',
'category': 'Evaluation ',
'section': 'Assessment Rubrics',
'page': 'sdr_eval_rubrics',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45" s="3" t="str">
        <f t="shared" si="3"/>
        <v>sdr_eval_rubrics.html</v>
      </c>
      <c r="N45" s="1" t="str">
        <f t="shared" si="0"/>
        <v>&lt;li&gt;&lt;a href='https://10ay.online.tableau.com/t/unswmooc/views/Evaluation_1/Peer_assessment-Rubric'&gt;Assessment Rubrics&lt;/a&gt;&lt;/li&gt;</v>
      </c>
      <c r="O45" s="5" t="str">
        <f t="shared" si="2"/>
        <v>&lt;li&gt;&lt;a href='#' id='sdr_eval_rubrics'&gt;Assessment Rubrics&lt;/a&gt;&lt;/li&gt;</v>
      </c>
    </row>
    <row r="46" spans="1:15" ht="15" customHeight="1">
      <c r="A46" t="s">
        <v>126</v>
      </c>
      <c r="B46" t="s">
        <v>29</v>
      </c>
      <c r="C46">
        <v>9</v>
      </c>
      <c r="D46" t="s">
        <v>49</v>
      </c>
      <c r="E46" t="s">
        <v>6</v>
      </c>
      <c r="F46" s="1" t="s">
        <v>165</v>
      </c>
      <c r="G46" s="1" t="s">
        <v>163</v>
      </c>
      <c r="H46">
        <v>1</v>
      </c>
      <c r="I46" s="16" t="s">
        <v>183</v>
      </c>
      <c r="J46" s="22" t="s">
        <v>233</v>
      </c>
      <c r="K46" s="20" t="s">
        <v>234</v>
      </c>
      <c r="L46" s="55" t="str">
        <f t="shared" si="1"/>
        <v>{'type': 'sub-pages',
'order': '9',
'level': 'li',
'category': 'Evaluation ',
'section': 'Pre-course Survey 1/2',
'page': 'sdr_eval_precourse1',
'tableauView': 1,
'Link': 'https://10ay.online.tableau.com/t/unswmooc/views/Evaluation_1/Pre-courseSurvey12?:embed=y&amp;:display_count=no',
'description': {'tag':'div','id':'introText','html':'&lt;h2&gt;Report Domains - Evaluation - Pre-course Survey&lt;/h2&gt;&lt;p&gt;This sections shows findings from the pre-course survey.&amp;nbsp;&lt;/p&gt;'}
},</v>
      </c>
      <c r="M46" s="3" t="str">
        <f t="shared" si="3"/>
        <v>sdr_eval_precourse1.html</v>
      </c>
      <c r="N46" s="1" t="str">
        <f t="shared" si="0"/>
        <v>&lt;li&gt;&lt;a href='https://10ay.online.tableau.com/t/unswmooc/views/Evaluation_1/Pre-courseSurvey12?:embed=y&amp;:display_count=no'&gt;Pre-course Survey 1/2&lt;/a&gt;&lt;/li&gt;</v>
      </c>
      <c r="O46" s="5" t="str">
        <f t="shared" si="2"/>
        <v>&lt;li&gt;&lt;a href='#' id='sdr_eval_precourse1'&gt;Pre-course Survey 1/2&lt;/a&gt;&lt;/li&gt;</v>
      </c>
    </row>
    <row r="47" spans="1:15" ht="15" customHeight="1">
      <c r="A47" t="s">
        <v>126</v>
      </c>
      <c r="B47" t="s">
        <v>29</v>
      </c>
      <c r="C47">
        <v>9</v>
      </c>
      <c r="D47" t="s">
        <v>49</v>
      </c>
      <c r="E47" t="s">
        <v>6</v>
      </c>
      <c r="F47" s="1" t="s">
        <v>166</v>
      </c>
      <c r="G47" s="1" t="s">
        <v>164</v>
      </c>
      <c r="H47">
        <v>1</v>
      </c>
      <c r="I47" s="16" t="s">
        <v>184</v>
      </c>
      <c r="J47" s="22" t="s">
        <v>233</v>
      </c>
      <c r="K47" s="20" t="s">
        <v>234</v>
      </c>
      <c r="L47" s="55" t="str">
        <f t="shared" si="1"/>
        <v>{'type': 'sub-pages',
'order': '9',
'level': 'li',
'category': 'Evaluation ',
'section': 'Pre-course Survey 2/2',
'page': 'sdr_eval_precourse2',
'tableauView': 1,
'Link': 'https://10ay.online.tableau.com/t/unswmooc/views/Evaluation_1/Pre-courseSurvey22',
'description': {'tag':'div','id':'introText','html':'&lt;h2&gt;Report Domains - Evaluation - Pre-course Survey&lt;/h2&gt;&lt;p&gt;This sections shows findings from the pre-course survey.&amp;nbsp;&lt;/p&gt;'}
},</v>
      </c>
      <c r="M47" s="3" t="str">
        <f t="shared" si="3"/>
        <v>sdr_eval_precourse2.html</v>
      </c>
      <c r="N47" s="1" t="str">
        <f t="shared" si="0"/>
        <v>&lt;li&gt;&lt;a href='https://10ay.online.tableau.com/t/unswmooc/views/Evaluation_1/Pre-courseSurvey22'&gt;Pre-course Survey 2/2&lt;/a&gt;&lt;/li&gt;</v>
      </c>
      <c r="O47" s="5" t="str">
        <f t="shared" si="2"/>
        <v>&lt;li&gt;&lt;a href='#' id='sdr_eval_precourse2'&gt;Pre-course Survey 2/2&lt;/a&gt;&lt;/li&gt;</v>
      </c>
    </row>
    <row r="48" spans="1:15" ht="15" customHeight="1">
      <c r="A48" t="s">
        <v>126</v>
      </c>
      <c r="B48" t="s">
        <v>29</v>
      </c>
      <c r="C48">
        <v>9</v>
      </c>
      <c r="D48" t="s">
        <v>49</v>
      </c>
      <c r="E48" t="s">
        <v>6</v>
      </c>
      <c r="F48" t="s">
        <v>43</v>
      </c>
      <c r="G48" t="s">
        <v>118</v>
      </c>
      <c r="H48">
        <v>1</v>
      </c>
      <c r="I48" s="16" t="s">
        <v>185</v>
      </c>
      <c r="J48" s="22" t="s">
        <v>235</v>
      </c>
      <c r="K48" s="20" t="s">
        <v>236</v>
      </c>
      <c r="L48" s="55" t="str">
        <f t="shared" si="1"/>
        <v>{'type': 'sub-pages',
'order': '9',
'level': 'li',
'category': 'Evaluation ',
'section': 'Post-course Survey',
'page': 'sdr_eval_postcourse',
'tableauView': 1,
'Link': 'https://10ay.online.tableau.com/t/unswmooc/views/Evaluation_1/Post-courseSurvey',
'description': {'tag':'div','id':'introText','html':'&lt;h2&gt;Report Domains - Evaluation - End of course Survey&lt;/h2&gt;&lt;p&gt;This section shows &amp;nbsp;findings from end of course survey. &amp;nbsp;&lt;/p&gt;'}
},</v>
      </c>
      <c r="M48" s="3" t="str">
        <f t="shared" si="3"/>
        <v>sdr_eval_postcourse.html</v>
      </c>
      <c r="N48" s="1" t="str">
        <f t="shared" si="0"/>
        <v>&lt;li&gt;&lt;a href='https://10ay.online.tableau.com/t/unswmooc/views/Evaluation_1/Post-courseSurvey'&gt;Post-course Survey&lt;/a&gt;&lt;/li&gt;</v>
      </c>
      <c r="O48" s="5" t="str">
        <f t="shared" si="2"/>
        <v>&lt;li&gt;&lt;a href='#' id='sdr_eval_postcourse'&gt;Post-course Survey&lt;/a&gt;&lt;/li&gt;</v>
      </c>
    </row>
    <row r="49" spans="1:15" ht="15" customHeight="1">
      <c r="A49" t="s">
        <v>126</v>
      </c>
      <c r="B49" t="s">
        <v>17</v>
      </c>
      <c r="C49">
        <v>10</v>
      </c>
      <c r="D49" t="s">
        <v>48</v>
      </c>
      <c r="E49" t="s">
        <v>7</v>
      </c>
      <c r="F49" t="s">
        <v>7</v>
      </c>
      <c r="G49" t="s">
        <v>119</v>
      </c>
      <c r="H49">
        <v>1</v>
      </c>
      <c r="I49" s="16" t="s">
        <v>186</v>
      </c>
      <c r="J49" s="22" t="s">
        <v>204</v>
      </c>
      <c r="K49" s="20" t="s">
        <v>205</v>
      </c>
      <c r="L49" s="55" t="str">
        <f t="shared" si="1"/>
        <v>{'type': 'pie',
'order': '10',
'level': 'h3',
'category': 'Social media ',
'section': 'Social media ',
'page': 'sdr_overview_social',
'tableauView': 1,
'Link': 'https://10ay.online.tableau.com/t/unswmooc/views/Socialmedia/SocialMedia',
'description': {'tag':'div','id':'introText','html':'&lt;h2&gt;Report Domains - Social Media&lt;/h2&gt;&lt;p&gt;This section shows social media engagement of users.&lt;/p&gt;'}
},</v>
      </c>
      <c r="M49" s="3" t="str">
        <f t="shared" si="3"/>
        <v>sdr_overview_social.html</v>
      </c>
      <c r="N49" s="1" t="str">
        <f t="shared" si="0"/>
        <v>&lt;li&gt;&lt;a href='https://10ay.online.tableau.com/t/unswmooc/views/Socialmedia/SocialMedia'&gt;Social media &lt;/a&gt;&lt;/li&gt;</v>
      </c>
      <c r="O49" s="5" t="str">
        <f t="shared" si="2"/>
        <v>&lt;li&gt;&lt;a href='#' id='sdr_overview_social'&gt;Social media &lt;/a&gt;&lt;/li&gt;</v>
      </c>
    </row>
    <row r="50" spans="1:15" ht="15" customHeight="1">
      <c r="A50" t="s">
        <v>126</v>
      </c>
      <c r="B50" t="s">
        <v>18</v>
      </c>
      <c r="C50">
        <v>11</v>
      </c>
      <c r="D50" t="s">
        <v>47</v>
      </c>
      <c r="E50" t="s">
        <v>63</v>
      </c>
      <c r="F50" t="s">
        <v>12</v>
      </c>
      <c r="G50" t="s">
        <v>120</v>
      </c>
      <c r="H50">
        <v>1</v>
      </c>
      <c r="I50" s="16" t="s">
        <v>187</v>
      </c>
      <c r="J50" s="22" t="s">
        <v>206</v>
      </c>
      <c r="K50" s="20" t="s">
        <v>207</v>
      </c>
      <c r="L50" s="55" t="str">
        <f t="shared" si="1"/>
        <v>{'type': 'report',
'order': '11',
'level': 'h2',
'category': 'Research',
'section': 'Research Questions',
'page': 'sdr_overview_research',
'tableauView': 1,
'Link': 'https://10ay.online.tableau.com/t/unswmooc/views/ResearchQuestions_1/ResearchQuestions',
'description': {'tag':'div','id':'introText','html':'&lt;h2&gt;Report Categories - Research Questions&lt;/h2&gt;&lt;p&gt;This section shows research topics such cluster analysis based on their engagement in the course and more.&amp;nbsp;&lt;/p&gt;'}
},</v>
      </c>
      <c r="M50" s="3" t="str">
        <f t="shared" si="3"/>
        <v>sdr_overview_research.html</v>
      </c>
      <c r="N50" s="1" t="str">
        <f t="shared" si="0"/>
        <v>&lt;li&gt;&lt;a href='https://10ay.online.tableau.com/t/unswmooc/views/ResearchQuestions_1/ResearchQuestions'&gt;Research Questions&lt;/a&gt;&lt;/li&gt;</v>
      </c>
      <c r="O50" s="5" t="str">
        <f t="shared" si="2"/>
        <v>&lt;li&gt;&lt;a href='#' id='sdr_overview_research'&gt;Research Questions&lt;/a&gt;&lt;/li&gt;</v>
      </c>
    </row>
    <row r="51" spans="1:15" ht="16" customHeight="1">
      <c r="A51" t="s">
        <v>126</v>
      </c>
      <c r="B51" t="s">
        <v>18</v>
      </c>
      <c r="C51">
        <v>11</v>
      </c>
      <c r="D51" t="s">
        <v>47</v>
      </c>
      <c r="E51" t="s">
        <v>63</v>
      </c>
      <c r="F51" t="s">
        <v>53</v>
      </c>
      <c r="G51" t="s">
        <v>121</v>
      </c>
      <c r="H51">
        <v>0</v>
      </c>
      <c r="I51" s="54"/>
      <c r="J51" s="55" t="str">
        <f>G51</f>
        <v>sdr_research_cluster</v>
      </c>
      <c r="K51" s="18"/>
      <c r="L51" s="55" t="str">
        <f t="shared" si="1"/>
        <v>{'type': 'report',
'order': '11',
'level': 'h2',
'category': 'Research',
'section': 'Clustering',
'page': 'sdr_research_cluster',
'tableauView': 0,
'Link': '',
'description': {'tag':'div','id':'introText','html':''}
},</v>
      </c>
      <c r="M51" s="18" t="str">
        <f t="shared" si="3"/>
        <v>sdr_research_cluster.html</v>
      </c>
      <c r="N51" s="28" t="str">
        <f t="shared" si="0"/>
        <v>&lt;li&gt;&lt;a href=''&gt;Clustering&lt;/a&gt;&lt;/li&gt;</v>
      </c>
      <c r="O51" s="29" t="str">
        <f t="shared" si="2"/>
        <v>&lt;li&gt;&lt;a href='#' id='sdr_research_cluster'&gt;Clustering&lt;/a&gt;&lt;/li&gt;</v>
      </c>
    </row>
    <row r="52" spans="1:15" ht="16" customHeight="1">
      <c r="A52" t="s">
        <v>126</v>
      </c>
      <c r="B52" t="s">
        <v>18</v>
      </c>
      <c r="C52">
        <v>11</v>
      </c>
      <c r="D52" t="s">
        <v>47</v>
      </c>
      <c r="E52" t="s">
        <v>63</v>
      </c>
      <c r="F52" t="s">
        <v>54</v>
      </c>
      <c r="G52" t="s">
        <v>122</v>
      </c>
      <c r="H52">
        <v>0</v>
      </c>
      <c r="I52" s="54"/>
      <c r="J52" s="55" t="str">
        <f>G52</f>
        <v>sdr_research_classify</v>
      </c>
      <c r="K52" s="18"/>
      <c r="L52" s="55" t="str">
        <f t="shared" si="1"/>
        <v>{'type': 'report',
'order': '11',
'level': 'h2',
'category': 'Research',
'section': 'Classification',
'page': 'sdr_research_classify',
'tableauView': 0,
'Link': '',
'description': {'tag':'div','id':'introText','html':''}
},</v>
      </c>
      <c r="M52" s="18" t="str">
        <f t="shared" si="3"/>
        <v>sdr_research_classify.html</v>
      </c>
      <c r="N52" s="28" t="str">
        <f t="shared" si="0"/>
        <v>&lt;li&gt;&lt;a href=''&gt;Classification&lt;/a&gt;&lt;/li&gt;</v>
      </c>
      <c r="O52" s="29" t="str">
        <f t="shared" si="2"/>
        <v>&lt;li&gt;&lt;a href='#' id='sdr_research_classify'&gt;Classification&lt;/a&gt;&lt;/li&gt;</v>
      </c>
    </row>
    <row r="53" spans="1:15" ht="16" customHeight="1">
      <c r="A53" t="s">
        <v>126</v>
      </c>
      <c r="B53" t="s">
        <v>18</v>
      </c>
      <c r="C53">
        <v>11</v>
      </c>
      <c r="D53" t="s">
        <v>47</v>
      </c>
      <c r="E53" t="s">
        <v>63</v>
      </c>
      <c r="F53" t="s">
        <v>55</v>
      </c>
      <c r="G53" t="s">
        <v>123</v>
      </c>
      <c r="H53">
        <v>0</v>
      </c>
      <c r="I53" s="54"/>
      <c r="J53" s="55" t="str">
        <f>G53</f>
        <v>sdr_research_regres</v>
      </c>
      <c r="K53" s="18"/>
      <c r="L53" s="55" t="str">
        <f>"{'"&amp;$B$6&amp;"': '"&amp;B53&amp;"',"&amp;CHAR(10)&amp;"'"&amp;$C$6&amp;"': '"&amp;C53&amp;"',"&amp;CHAR(10)&amp;"'"&amp;$D$6&amp;"': '"&amp;D53&amp;"',"&amp;CHAR(10)&amp;"'"&amp;$E$6&amp;"': '"&amp;E53&amp;"',"&amp;CHAR(10)&amp;"'"&amp;$F$6&amp;"': '"&amp;F53&amp;"',"&amp;CHAR(10)&amp;"'"&amp;$G$6&amp;"': '"&amp;G53&amp;"',"&amp;CHAR(10)&amp;"'"&amp;$H$6&amp;"': "&amp;H53&amp;","&amp;CHAR(10)&amp;"'"&amp;$I$6&amp;"': '"&amp;I53&amp;"',"&amp;CHAR(10)&amp;"'"&amp;$J$6&amp;"': {'tag':'div','id':'introText','html':'"&amp;K53&amp;"'}"&amp;CHAR(10)&amp;"}"</f>
        <v>{'type': 'report',
'order': '11',
'level': 'h2',
'category': 'Research',
'section': 'Regression',
'page': 'sdr_research_regres',
'tableauView': 0,
'Link': '',
'description': {'tag':'div','id':'introText','html':''}
}</v>
      </c>
      <c r="M53" s="18" t="str">
        <f t="shared" si="3"/>
        <v>sdr_research_regres.html</v>
      </c>
      <c r="N53" s="28" t="str">
        <f t="shared" si="0"/>
        <v>&lt;li&gt;&lt;a href=''&gt;Regression&lt;/a&gt;&lt;/li&gt;</v>
      </c>
      <c r="O53" s="29" t="str">
        <f t="shared" si="2"/>
        <v>&lt;li&gt;&lt;a href='#' id='sdr_research_regres'&gt;Regression&lt;/a&gt;&lt;/li&gt;</v>
      </c>
    </row>
    <row r="54" spans="1:15" ht="15" customHeight="1">
      <c r="I54" s="54"/>
      <c r="J54" s="56"/>
      <c r="K54" s="57"/>
      <c r="L54" s="55"/>
      <c r="M54" s="18"/>
      <c r="N54" s="28"/>
      <c r="O54" s="29"/>
    </row>
    <row r="55" spans="1:15" s="58" customFormat="1" ht="15" customHeight="1">
      <c r="I55" s="59"/>
      <c r="J55" s="60"/>
      <c r="K55" s="61"/>
      <c r="L55" s="60"/>
      <c r="M55" s="62"/>
      <c r="N55" s="63"/>
      <c r="O55" s="64"/>
    </row>
    <row r="56" spans="1:15" ht="15" customHeight="1">
      <c r="I56" s="54"/>
      <c r="J56" s="56"/>
      <c r="K56" s="57"/>
      <c r="L56" s="71" t="str">
        <f>CHAR(10)&amp;"],"&amp;CHAR(10)</f>
        <v xml:space="preserve">
],
</v>
      </c>
      <c r="M56" s="18"/>
      <c r="N56" s="28"/>
      <c r="O56" s="29"/>
    </row>
    <row r="57" spans="1:15" s="65" customFormat="1" ht="15" customHeight="1">
      <c r="I57" s="66"/>
      <c r="J57" s="67"/>
      <c r="K57" s="68"/>
      <c r="L57" s="72" t="str">
        <f>"'topmenu':[ "&amp;CHAR(10)</f>
        <v xml:space="preserve">'topmenu':[ 
</v>
      </c>
      <c r="M57" s="48"/>
      <c r="N57" s="31"/>
      <c r="O57" s="32"/>
    </row>
    <row r="58" spans="1:15" ht="15" customHeight="1">
      <c r="A58" t="s">
        <v>82</v>
      </c>
      <c r="B58" t="s">
        <v>50</v>
      </c>
      <c r="C58">
        <v>0</v>
      </c>
      <c r="D58" t="s">
        <v>134</v>
      </c>
      <c r="E58" t="s">
        <v>0</v>
      </c>
      <c r="F58" t="s">
        <v>0</v>
      </c>
      <c r="G58" t="s">
        <v>93</v>
      </c>
      <c r="H58">
        <v>0</v>
      </c>
      <c r="I58" s="16" t="s">
        <v>190</v>
      </c>
      <c r="J58" s="4"/>
      <c r="K58" s="3" t="str">
        <f t="shared" ref="K58:K67" si="5">"&lt;p&gt;"&amp;G58&amp;"&lt;/p&gt;"</f>
        <v>&lt;p&gt;top_home&lt;/p&gt;</v>
      </c>
      <c r="L58" s="55" t="str">
        <f t="shared" ref="L58:L73" si="6">"{'"&amp;$B$6&amp;"': '"&amp;B58&amp;"',"&amp;CHAR(10)&amp;"'"&amp;$C$6&amp;"': '"&amp;C58&amp;"',"&amp;CHAR(10)&amp;"'"&amp;$D$6&amp;"': '"&amp;D58&amp;"',"&amp;CHAR(10)&amp;"'"&amp;$E$6&amp;"': '"&amp;E58&amp;"',"&amp;CHAR(10)&amp;"'"&amp;$F$6&amp;"': '"&amp;F58&amp;"',"&amp;CHAR(10)&amp;"'"&amp;$G$6&amp;"': '"&amp;G58&amp;"',"&amp;CHAR(10)&amp;"'"&amp;$H$6&amp;"': "&amp;H58&amp;","&amp;CHAR(10)&amp;"'"&amp;$I$6&amp;"': '"&amp;I58&amp;"',"&amp;CHAR(10)&amp;"'"&amp;$J$6&amp;"': {'tag':'div','id':'introText','html':'"&amp;K58&amp;"'}"&amp;CHAR(10)&amp;"},"</f>
        <v>{'type': 'home',
'order': '0',
'level': 'ul',
'category': 'Home',
'section': 'Home',
'page': 'top_home',
'tableauView': 0,
'Link': 'https://googledrive.com/host/0B8KqLaP_s06IUWEtVnJiUlg3U2s/LTTO_home.html',
'description': {'tag':'div','id':'introText','html':'&lt;p&gt;top_home&lt;/p&gt;'}
},</v>
      </c>
      <c r="M58" s="3"/>
      <c r="O58" s="5" t="str">
        <f t="shared" ref="O58:O73" si="7">IF(D58="ul","&lt;li class='active'&gt;",IF(D58="ul_li","&lt;li class='active has-sub'&gt;","&lt;li&gt;"))&amp;"&lt;a href='#' id='"&amp;G58&amp;"'&gt;"&amp;F58&amp;"&lt;/a&gt;&lt;/li&gt;"&amp;IF(D58="ul_li","&lt;ul&gt;","")&amp;IF(AND((D58="li"),(B59="structure")),"&lt;/ul&gt;&lt;/li&gt;","")</f>
        <v>&lt;li class='active'&gt;&lt;a href='#' id='top_home'&gt;Home&lt;/a&gt;&lt;/li&gt;</v>
      </c>
    </row>
    <row r="59" spans="1:15" ht="15" customHeight="1">
      <c r="A59" t="s">
        <v>82</v>
      </c>
      <c r="B59" t="s">
        <v>127</v>
      </c>
      <c r="C59">
        <v>1</v>
      </c>
      <c r="D59" t="s">
        <v>128</v>
      </c>
      <c r="E59" t="s">
        <v>129</v>
      </c>
      <c r="F59" t="s">
        <v>130</v>
      </c>
      <c r="G59" t="s">
        <v>131</v>
      </c>
      <c r="H59">
        <v>0</v>
      </c>
      <c r="I59" s="9"/>
      <c r="J59" s="4"/>
      <c r="K59" s="3" t="str">
        <f t="shared" si="5"/>
        <v>&lt;p&gt;top_menu_cat&lt;/p&gt;</v>
      </c>
      <c r="L59" s="55" t="str">
        <f t="shared" si="6"/>
        <v>{'type': 'structure',
'order': '1',
'level': 'ul_li',
'category': 'menu',
'section': 'Report Category',
'page': 'top_menu_cat',
'tableauView': 0,
'Link': '',
'description': {'tag':'div','id':'introText','html':'&lt;p&gt;top_menu_cat&lt;/p&gt;'}
},</v>
      </c>
      <c r="M59" s="3"/>
      <c r="O59" s="5" t="str">
        <f t="shared" si="7"/>
        <v>&lt;li class='active has-sub'&gt;&lt;a href='#' id='top_menu_cat'&gt;Report Category&lt;/a&gt;&lt;/li&gt;&lt;ul&gt;</v>
      </c>
    </row>
    <row r="60" spans="1:15" ht="15" customHeight="1">
      <c r="A60" t="s">
        <v>82</v>
      </c>
      <c r="B60" t="s">
        <v>18</v>
      </c>
      <c r="C60">
        <v>2</v>
      </c>
      <c r="D60" t="s">
        <v>49</v>
      </c>
      <c r="E60" t="s">
        <v>8</v>
      </c>
      <c r="F60" t="s">
        <v>30</v>
      </c>
      <c r="G60" t="s">
        <v>83</v>
      </c>
      <c r="H60">
        <v>1</v>
      </c>
      <c r="I60" s="16" t="s">
        <v>167</v>
      </c>
      <c r="J60" s="19" t="s">
        <v>192</v>
      </c>
      <c r="K60" s="20" t="s">
        <v>193</v>
      </c>
      <c r="L60" s="55" t="str">
        <f t="shared" si="6"/>
        <v>{'type': 'report',
'order': '2',
'level': 'li',
'category': 'Overview',
'section': 'Overview of Course',
'page': 'top_Overview',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60" s="3"/>
      <c r="O60" s="5" t="str">
        <f t="shared" si="7"/>
        <v>&lt;li&gt;&lt;a href='#' id='top_Overview'&gt;Overview of Course&lt;/a&gt;&lt;/li&gt;</v>
      </c>
    </row>
    <row r="61" spans="1:15" ht="15" customHeight="1">
      <c r="A61" t="s">
        <v>82</v>
      </c>
      <c r="B61" t="s">
        <v>18</v>
      </c>
      <c r="C61">
        <v>3</v>
      </c>
      <c r="D61" t="s">
        <v>49</v>
      </c>
      <c r="E61" t="s">
        <v>9</v>
      </c>
      <c r="F61" t="s">
        <v>9</v>
      </c>
      <c r="G61" t="s">
        <v>84</v>
      </c>
      <c r="H61">
        <v>1</v>
      </c>
      <c r="I61" s="16" t="s">
        <v>169</v>
      </c>
      <c r="J61" s="22" t="s">
        <v>196</v>
      </c>
      <c r="K61" s="20" t="s">
        <v>197</v>
      </c>
      <c r="L61" s="55" t="str">
        <f t="shared" si="6"/>
        <v>{'type': 'report',
'order': '3',
'level': 'li',
'category': 'Who are the participants?',
'section': 'Who are the participants?',
'page': 'top_participants',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61" s="3"/>
      <c r="O61" s="5" t="str">
        <f t="shared" si="7"/>
        <v>&lt;li&gt;&lt;a href='#' id='top_participants'&gt;Who are the participants?&lt;/a&gt;&lt;/li&gt;</v>
      </c>
    </row>
    <row r="62" spans="1:15" ht="15" customHeight="1">
      <c r="A62" t="s">
        <v>82</v>
      </c>
      <c r="B62" t="s">
        <v>18</v>
      </c>
      <c r="C62">
        <v>4</v>
      </c>
      <c r="D62" t="s">
        <v>49</v>
      </c>
      <c r="E62" t="s">
        <v>10</v>
      </c>
      <c r="F62" t="s">
        <v>31</v>
      </c>
      <c r="G62" t="s">
        <v>85</v>
      </c>
      <c r="H62">
        <v>1</v>
      </c>
      <c r="I62" s="16" t="s">
        <v>188</v>
      </c>
      <c r="J62" s="22" t="s">
        <v>212</v>
      </c>
      <c r="K62" s="20" t="s">
        <v>208</v>
      </c>
      <c r="L62" s="55" t="str">
        <f t="shared" si="6"/>
        <v>{'type': 'report',
'order': '4',
'level': 'li',
'category': 'What did participants do?',
'section': 'Overview of Activity',
'page': 'top_activity',
'tableauView': 1,
'Link': 'https://10ay.online.tableau.com/t/unswmooc/views/Whatdidparticipantsdo/Whatdidparticipantsdo13',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62" s="3"/>
      <c r="O62" s="5" t="str">
        <f t="shared" si="7"/>
        <v>&lt;li&gt;&lt;a href='#' id='top_activity'&gt;Overview of Activity&lt;/a&gt;&lt;/li&gt;</v>
      </c>
    </row>
    <row r="63" spans="1:15" ht="15" customHeight="1">
      <c r="A63" t="s">
        <v>82</v>
      </c>
      <c r="B63" t="s">
        <v>18</v>
      </c>
      <c r="C63">
        <v>5</v>
      </c>
      <c r="D63" t="s">
        <v>49</v>
      </c>
      <c r="E63" t="s">
        <v>11</v>
      </c>
      <c r="F63" t="s">
        <v>39</v>
      </c>
      <c r="G63" t="s">
        <v>86</v>
      </c>
      <c r="H63">
        <v>1</v>
      </c>
      <c r="I63" s="16" t="s">
        <v>189</v>
      </c>
      <c r="J63" s="22" t="s">
        <v>225</v>
      </c>
      <c r="K63" s="20" t="s">
        <v>226</v>
      </c>
      <c r="L63" s="55" t="str">
        <f t="shared" si="6"/>
        <v>{'type': 'report',
'order': '5',
'level': 'li',
'category': 'Assessment',
'section': 'Overview of Assessment',
'page': 'top_assessment',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63" s="3"/>
      <c r="O63" s="5" t="str">
        <f t="shared" si="7"/>
        <v>&lt;li&gt;&lt;a href='#' id='top_assessment'&gt;Overview of Assessment&lt;/a&gt;&lt;/li&gt;</v>
      </c>
    </row>
    <row r="64" spans="1:15" ht="15" customHeight="1">
      <c r="A64" t="s">
        <v>82</v>
      </c>
      <c r="B64" t="s">
        <v>18</v>
      </c>
      <c r="C64">
        <v>6</v>
      </c>
      <c r="D64" t="s">
        <v>128</v>
      </c>
      <c r="E64" t="s">
        <v>63</v>
      </c>
      <c r="F64" t="s">
        <v>12</v>
      </c>
      <c r="G64" t="s">
        <v>87</v>
      </c>
      <c r="H64">
        <v>1</v>
      </c>
      <c r="I64" s="16" t="s">
        <v>187</v>
      </c>
      <c r="J64" s="22" t="s">
        <v>206</v>
      </c>
      <c r="K64" s="20" t="s">
        <v>207</v>
      </c>
      <c r="L64" s="55" t="str">
        <f t="shared" si="6"/>
        <v>{'type': 'report',
'order': '6',
'level': 'ul_li',
'category': 'Research',
'section': 'Research Questions',
'page': 'top_research',
'tableauView': 1,
'Link': 'https://10ay.online.tableau.com/t/unswmooc/views/ResearchQuestions_1/ResearchQuestions',
'description': {'tag':'div','id':'introText','html':'&lt;h2&gt;Report Categories - Research Questions&lt;/h2&gt;&lt;p&gt;This section shows research topics such cluster analysis based on their engagement in the course and more.&amp;nbsp;&lt;/p&gt;'}
},</v>
      </c>
      <c r="M64" s="3"/>
      <c r="O64" s="5" t="str">
        <f t="shared" si="7"/>
        <v>&lt;li class='active has-sub'&gt;&lt;a href='#' id='top_research'&gt;Research Questions&lt;/a&gt;&lt;/li&gt;&lt;ul&gt;</v>
      </c>
    </row>
    <row r="65" spans="1:15" ht="15" customHeight="1">
      <c r="A65" t="s">
        <v>82</v>
      </c>
      <c r="B65" t="s">
        <v>18</v>
      </c>
      <c r="C65">
        <v>6</v>
      </c>
      <c r="D65" t="s">
        <v>49</v>
      </c>
      <c r="E65" t="s">
        <v>63</v>
      </c>
      <c r="F65" t="s">
        <v>12</v>
      </c>
      <c r="G65" t="s">
        <v>135</v>
      </c>
      <c r="H65">
        <v>0</v>
      </c>
      <c r="I65" s="9"/>
      <c r="J65" s="17"/>
      <c r="K65" s="3" t="str">
        <f t="shared" si="5"/>
        <v>&lt;p&gt;top_research_1&lt;/p&gt;</v>
      </c>
      <c r="L65" s="55" t="str">
        <f t="shared" si="6"/>
        <v>{'type': 'report',
'order': '6',
'level': 'li',
'category': 'Research',
'section': 'Research Questions',
'page': 'top_research_1',
'tableauView': 0,
'Link': '',
'description': {'tag':'div','id':'introText','html':'&lt;p&gt;top_research_1&lt;/p&gt;'}
},</v>
      </c>
      <c r="M65" s="3"/>
      <c r="O65" s="5" t="str">
        <f t="shared" si="7"/>
        <v>&lt;li&gt;&lt;a href='#' id='top_research_1'&gt;Research Questions&lt;/a&gt;&lt;/li&gt;</v>
      </c>
    </row>
    <row r="66" spans="1:15" ht="15" customHeight="1">
      <c r="A66" t="s">
        <v>82</v>
      </c>
      <c r="B66" t="s">
        <v>18</v>
      </c>
      <c r="C66">
        <v>6</v>
      </c>
      <c r="D66" t="s">
        <v>49</v>
      </c>
      <c r="E66" t="s">
        <v>63</v>
      </c>
      <c r="F66" t="s">
        <v>12</v>
      </c>
      <c r="G66" t="s">
        <v>136</v>
      </c>
      <c r="H66">
        <v>0</v>
      </c>
      <c r="I66" s="9"/>
      <c r="J66" s="17"/>
      <c r="K66" s="3" t="str">
        <f t="shared" si="5"/>
        <v>&lt;p&gt;top_research_2&lt;/p&gt;</v>
      </c>
      <c r="L66" s="55" t="str">
        <f t="shared" si="6"/>
        <v>{'type': 'report',
'order': '6',
'level': 'li',
'category': 'Research',
'section': 'Research Questions',
'page': 'top_research_2',
'tableauView': 0,
'Link': '',
'description': {'tag':'div','id':'introText','html':'&lt;p&gt;top_research_2&lt;/p&gt;'}
},</v>
      </c>
      <c r="M66" s="3"/>
      <c r="O66" s="5" t="str">
        <f t="shared" si="7"/>
        <v>&lt;li&gt;&lt;a href='#' id='top_research_2'&gt;Research Questions&lt;/a&gt;&lt;/li&gt;&lt;/ul&gt;&lt;/li&gt;</v>
      </c>
    </row>
    <row r="67" spans="1:15" ht="15" customHeight="1">
      <c r="A67" t="s">
        <v>82</v>
      </c>
      <c r="B67" t="s">
        <v>127</v>
      </c>
      <c r="C67">
        <v>7</v>
      </c>
      <c r="D67" t="s">
        <v>128</v>
      </c>
      <c r="E67" t="s">
        <v>129</v>
      </c>
      <c r="F67" t="s">
        <v>132</v>
      </c>
      <c r="G67" t="s">
        <v>133</v>
      </c>
      <c r="H67">
        <v>0</v>
      </c>
      <c r="I67" s="9"/>
      <c r="J67" s="17"/>
      <c r="K67" s="3" t="str">
        <f t="shared" si="5"/>
        <v>&lt;p&gt;top_menu_dom&lt;/p&gt;</v>
      </c>
      <c r="L67" s="55" t="str">
        <f t="shared" si="6"/>
        <v>{'type': 'structure',
'order': '7',
'level': 'ul_li',
'category': 'menu',
'section': 'Report Domains',
'page': 'top_menu_dom',
'tableauView': 0,
'Link': '',
'description': {'tag':'div','id':'introText','html':'&lt;p&gt;top_menu_dom&lt;/p&gt;'}
},</v>
      </c>
      <c r="M67" s="3"/>
      <c r="O67" s="5" t="str">
        <f t="shared" si="7"/>
        <v>&lt;li class='active has-sub'&gt;&lt;a href='#' id='top_menu_dom'&gt;Report Domains&lt;/a&gt;&lt;/li&gt;&lt;ul&gt;</v>
      </c>
    </row>
    <row r="68" spans="1:15" ht="15" customHeight="1">
      <c r="A68" t="s">
        <v>82</v>
      </c>
      <c r="B68" t="s">
        <v>78</v>
      </c>
      <c r="C68">
        <v>8</v>
      </c>
      <c r="D68" t="s">
        <v>49</v>
      </c>
      <c r="E68" t="s">
        <v>3</v>
      </c>
      <c r="F68" t="s">
        <v>33</v>
      </c>
      <c r="G68" t="s">
        <v>88</v>
      </c>
      <c r="H68">
        <v>1</v>
      </c>
      <c r="I68" s="16" t="s">
        <v>176</v>
      </c>
      <c r="J68" s="22" t="s">
        <v>220</v>
      </c>
      <c r="K68" s="20" t="s">
        <v>221</v>
      </c>
      <c r="L68" s="55" t="str">
        <f t="shared" si="6"/>
        <v>{'type': 'domain',
'order': '8',
'level': 'li',
'category': 'Content',
'section': 'Content use',
'page': 'top_content',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68" s="3"/>
      <c r="O68" s="5" t="str">
        <f t="shared" si="7"/>
        <v>&lt;li&gt;&lt;a href='#' id='top_content'&gt;Content use&lt;/a&gt;&lt;/li&gt;</v>
      </c>
    </row>
    <row r="69" spans="1:15" ht="15" customHeight="1">
      <c r="A69" t="s">
        <v>82</v>
      </c>
      <c r="B69" t="s">
        <v>78</v>
      </c>
      <c r="C69">
        <v>9</v>
      </c>
      <c r="D69" t="s">
        <v>49</v>
      </c>
      <c r="E69" t="s">
        <v>2</v>
      </c>
      <c r="F69" t="s">
        <v>22</v>
      </c>
      <c r="G69" t="s">
        <v>89</v>
      </c>
      <c r="H69">
        <v>1</v>
      </c>
      <c r="I69" s="16" t="s">
        <v>171</v>
      </c>
      <c r="J69" s="22" t="s">
        <v>198</v>
      </c>
      <c r="K69" s="20" t="s">
        <v>199</v>
      </c>
      <c r="L69" s="55" t="str">
        <f t="shared" si="6"/>
        <v>{'type': 'domain',
'order': '9',
'level': 'li',
'category': 'Videos ',
'section': 'Overview Lecture videos',
'page': 'top_videos',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69" s="3"/>
      <c r="O69" s="5" t="str">
        <f t="shared" si="7"/>
        <v>&lt;li&gt;&lt;a href='#' id='top_videos'&gt;Overview Lecture videos&lt;/a&gt;&lt;/li&gt;</v>
      </c>
    </row>
    <row r="70" spans="1:15" ht="15" customHeight="1">
      <c r="A70" t="s">
        <v>82</v>
      </c>
      <c r="B70" t="s">
        <v>78</v>
      </c>
      <c r="C70">
        <v>10</v>
      </c>
      <c r="D70" t="s">
        <v>49</v>
      </c>
      <c r="E70" t="s">
        <v>4</v>
      </c>
      <c r="F70" t="s">
        <v>34</v>
      </c>
      <c r="G70" t="s">
        <v>90</v>
      </c>
      <c r="H70">
        <v>1</v>
      </c>
      <c r="I70" s="16" t="s">
        <v>178</v>
      </c>
      <c r="J70" s="22" t="s">
        <v>223</v>
      </c>
      <c r="K70" s="20" t="s">
        <v>222</v>
      </c>
      <c r="L70" s="55" t="str">
        <f t="shared" si="6"/>
        <v>{'type': 'domain',
'order': '10',
'level': 'li',
'category': 'Forum',
'section': 'Forum use',
'page': 'top_forums',
'tableauView': 1,
'Link': 'https://10ay.online.tableau.com/t/unswmooc/views/Forum_1/Forum-Activityplot',
'description': {'tag':'div','id':'introText','html':'&lt;h2&gt;Report Domains - Forum&lt;/h2&gt;&lt;p&gt;This section shows Forum Use (Comments and Posts) over time in the course.&amp;nbsp;&lt;/p&gt;&lt;p&gt;&amp;nbsp;&lt;/p&gt;'}
},</v>
      </c>
      <c r="M70" s="3"/>
      <c r="O70" s="5" t="str">
        <f t="shared" si="7"/>
        <v>&lt;li&gt;&lt;a href='#' id='top_forums'&gt;Forum use&lt;/a&gt;&lt;/li&gt;</v>
      </c>
    </row>
    <row r="71" spans="1:15" ht="15" customHeight="1">
      <c r="A71" t="s">
        <v>82</v>
      </c>
      <c r="B71" t="s">
        <v>78</v>
      </c>
      <c r="C71">
        <v>11</v>
      </c>
      <c r="D71" t="s">
        <v>49</v>
      </c>
      <c r="E71" t="s">
        <v>7</v>
      </c>
      <c r="F71" t="s">
        <v>81</v>
      </c>
      <c r="G71" t="s">
        <v>91</v>
      </c>
      <c r="H71">
        <v>1</v>
      </c>
      <c r="I71" s="16" t="s">
        <v>186</v>
      </c>
      <c r="J71" s="22" t="s">
        <v>204</v>
      </c>
      <c r="K71" s="20" t="s">
        <v>205</v>
      </c>
      <c r="L71" s="55" t="str">
        <f t="shared" si="6"/>
        <v>{'type': 'domain',
'order': '11',
'level': 'li',
'category': 'Social media ',
'section': 'Social Media',
'page': 'top_social',
'tableauView': 1,
'Link': 'https://10ay.online.tableau.com/t/unswmooc/views/Socialmedia/SocialMedia',
'description': {'tag':'div','id':'introText','html':'&lt;h2&gt;Report Domains - Social Media&lt;/h2&gt;&lt;p&gt;This section shows social media engagement of users.&lt;/p&gt;'}
},</v>
      </c>
      <c r="M71" s="3"/>
      <c r="O71" s="5" t="str">
        <f t="shared" si="7"/>
        <v>&lt;li&gt;&lt;a href='#' id='top_social'&gt;Social Media&lt;/a&gt;&lt;/li&gt;</v>
      </c>
    </row>
    <row r="72" spans="1:15" ht="15" customHeight="1">
      <c r="A72" t="s">
        <v>82</v>
      </c>
      <c r="B72" t="s">
        <v>78</v>
      </c>
      <c r="C72">
        <v>12</v>
      </c>
      <c r="D72" t="s">
        <v>49</v>
      </c>
      <c r="E72" t="s">
        <v>6</v>
      </c>
      <c r="F72" t="s">
        <v>79</v>
      </c>
      <c r="G72" t="s">
        <v>92</v>
      </c>
      <c r="H72">
        <v>1</v>
      </c>
      <c r="I72" s="16" t="s">
        <v>182</v>
      </c>
      <c r="J72" s="22" t="s">
        <v>231</v>
      </c>
      <c r="K72" s="20" t="s">
        <v>232</v>
      </c>
      <c r="L72" s="55" t="str">
        <f t="shared" si="6"/>
        <v>{'type': 'domain',
'order': '12',
'level': 'li',
'category': 'Evaluation ',
'section': 'Evaluation &amp; surveys',
'page': 'top_evaluation',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72" s="3"/>
      <c r="O72" s="5" t="str">
        <f t="shared" si="7"/>
        <v>&lt;li&gt;&lt;a href='#' id='top_evaluation'&gt;Evaluation &amp; surveys&lt;/a&gt;&lt;/li&gt;</v>
      </c>
    </row>
    <row r="73" spans="1:15" ht="15" customHeight="1">
      <c r="A73" t="s">
        <v>82</v>
      </c>
      <c r="B73" t="s">
        <v>78</v>
      </c>
      <c r="C73">
        <v>13</v>
      </c>
      <c r="D73" t="s">
        <v>49</v>
      </c>
      <c r="E73" t="s">
        <v>5</v>
      </c>
      <c r="F73" t="s">
        <v>80</v>
      </c>
      <c r="G73" t="s">
        <v>85</v>
      </c>
      <c r="H73">
        <v>1</v>
      </c>
      <c r="I73" s="16" t="s">
        <v>180</v>
      </c>
      <c r="J73" s="22" t="s">
        <v>202</v>
      </c>
      <c r="K73" s="20" t="s">
        <v>203</v>
      </c>
      <c r="L73" s="55" t="str">
        <f>"{'"&amp;$B$6&amp;"': '"&amp;B73&amp;"',"&amp;CHAR(10)&amp;"'"&amp;$C$6&amp;"': '"&amp;C73&amp;"',"&amp;CHAR(10)&amp;"'"&amp;$D$6&amp;"': '"&amp;D73&amp;"',"&amp;CHAR(10)&amp;"'"&amp;$E$6&amp;"': '"&amp;E73&amp;"',"&amp;CHAR(10)&amp;"'"&amp;$F$6&amp;"': '"&amp;F73&amp;"',"&amp;CHAR(10)&amp;"'"&amp;$G$6&amp;"': '"&amp;G73&amp;"',"&amp;CHAR(10)&amp;"'"&amp;$H$6&amp;"': "&amp;H73&amp;","&amp;CHAR(10)&amp;"'"&amp;$I$6&amp;"': '"&amp;I73&amp;"',"&amp;CHAR(10)&amp;"'"&amp;$J$6&amp;"': {'tag':'div','id':'introText','html':'"&amp;K73&amp;"'}"&amp;CHAR(10)&amp;"}"</f>
        <v>{'type': 'domain',
'order': '13',
'level': 'li',
'category': 'Activities',
'section': 'Assessment &amp; activity',
'page': 'top_activity',
'tableauView': 1,
'Link': 'https://10ay.online.tableau.com/t/unswmooc/views/Activities_0/Overview',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73" s="3"/>
      <c r="O73" s="5" t="str">
        <f t="shared" si="7"/>
        <v>&lt;li&gt;&lt;a href='#' id='top_activity'&gt;Assessment &amp; activity&lt;/a&gt;&lt;/li&gt;&lt;/ul&gt;&lt;/li&gt;</v>
      </c>
    </row>
    <row r="74" spans="1:15">
      <c r="B74" t="s">
        <v>127</v>
      </c>
      <c r="L74" s="26"/>
    </row>
    <row r="75" spans="1:15">
      <c r="L75" s="26"/>
    </row>
    <row r="76" spans="1:15">
      <c r="I76" s="9"/>
      <c r="J76" s="4"/>
      <c r="K76" s="4"/>
      <c r="L76" s="56"/>
      <c r="M76" s="3"/>
    </row>
    <row r="77" spans="1:15" ht="135">
      <c r="L77" s="73" t="str">
        <f>CHAR(10)&amp;"],"&amp;CHAR(10)&amp;"    'other': [
      {'category': 'sport',
        'color': 'red',
        'price': 19.95,
        'order': 'c1'  
      }
    ]
  }
}"</f>
        <v xml:space="preserve">
],
    'other': [_x000D_      {'category': 'sport',_x000D_        'color': 'red',_x000D_        'price': 19.95,_x000D_        'order': 'c1'  _x000D_      }_x000D_    ]_x000D_  }_x000D_}</v>
      </c>
    </row>
  </sheetData>
  <sortState ref="B2:J29">
    <sortCondition ref="C2:C29"/>
    <sortCondition ref="D2:D29"/>
  </sortState>
  <hyperlinks>
    <hyperlink ref="I22" r:id="rId1"/>
    <hyperlink ref="I23" r:id="rId2"/>
    <hyperlink ref="I24" r:id="rId3"/>
    <hyperlink ref="I26" r:id="rId4"/>
    <hyperlink ref="I27" r:id="rId5"/>
    <hyperlink ref="I28" r:id="rId6"/>
    <hyperlink ref="I29" r:id="rId7"/>
    <hyperlink ref="I30" r:id="rId8"/>
    <hyperlink ref="I31" r:id="rId9"/>
    <hyperlink ref="I32" r:id="rId10"/>
    <hyperlink ref="I33" r:id="rId11"/>
    <hyperlink ref="I34" r:id="rId12"/>
    <hyperlink ref="I35" r:id="rId13"/>
    <hyperlink ref="I36" r:id="rId14"/>
    <hyperlink ref="I41" r:id="rId15"/>
    <hyperlink ref="I45" r:id="rId16"/>
    <hyperlink ref="I47" r:id="rId17"/>
    <hyperlink ref="I48" r:id="rId18"/>
    <hyperlink ref="I49" r:id="rId19"/>
    <hyperlink ref="I50" r:id="rId20"/>
    <hyperlink ref="I8" r:id="rId21"/>
    <hyperlink ref="I9" r:id="rId22"/>
    <hyperlink ref="I10" r:id="rId23"/>
    <hyperlink ref="I11" r:id="rId24"/>
    <hyperlink ref="I12" r:id="rId25"/>
    <hyperlink ref="I13" r:id="rId26"/>
    <hyperlink ref="I14" r:id="rId27"/>
    <hyperlink ref="I15" r:id="rId28"/>
    <hyperlink ref="I16" r:id="rId29"/>
    <hyperlink ref="I17" r:id="rId30"/>
    <hyperlink ref="I18" r:id="rId31"/>
    <hyperlink ref="I60" r:id="rId32"/>
    <hyperlink ref="I61" r:id="rId33"/>
    <hyperlink ref="I62" r:id="rId34"/>
    <hyperlink ref="I63" r:id="rId35"/>
    <hyperlink ref="I64" r:id="rId36"/>
    <hyperlink ref="I68" r:id="rId37"/>
    <hyperlink ref="I69" r:id="rId38"/>
    <hyperlink ref="I70" r:id="rId39"/>
    <hyperlink ref="I71" r:id="rId40"/>
    <hyperlink ref="I72" r:id="rId41"/>
    <hyperlink ref="I73" r:id="rId42"/>
    <hyperlink ref="I21" r:id="rId43"/>
    <hyperlink ref="I37" r:id="rId44"/>
    <hyperlink ref="I38" r:id="rId45"/>
    <hyperlink ref="I58" r:id="rId4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Lorenzo Vigentini</cp:lastModifiedBy>
  <dcterms:created xsi:type="dcterms:W3CDTF">2015-06-04T07:16:36Z</dcterms:created>
  <dcterms:modified xsi:type="dcterms:W3CDTF">2015-08-03T08:39:12Z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