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2720" yWindow="1040" windowWidth="39340" windowHeight="23120" tabRatio="500" activeTab="1"/>
  </bookViews>
  <sheets>
    <sheet name="Lisa" sheetId="2" r:id="rId1"/>
    <sheet name="LinkStructure" sheetId="1" r:id="rId2"/>
  </sheets>
  <definedNames>
    <definedName name="_xlnm._FilterDatabase" localSheetId="1" hidden="1">LinkStructure!$B$6:$N$49</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L77" i="1" l="1"/>
  <c r="L73" i="1"/>
  <c r="L72" i="1"/>
  <c r="L71" i="1"/>
  <c r="L70" i="1"/>
  <c r="L69" i="1"/>
  <c r="L68" i="1"/>
  <c r="L67" i="1"/>
  <c r="L66" i="1"/>
  <c r="L65" i="1"/>
  <c r="L64" i="1"/>
  <c r="L63" i="1"/>
  <c r="L62" i="1"/>
  <c r="L61" i="1"/>
  <c r="L60" i="1"/>
  <c r="L59" i="1"/>
  <c r="L58" i="1"/>
  <c r="L57" i="1"/>
  <c r="L56" i="1"/>
  <c r="L53" i="1"/>
  <c r="K52" i="1"/>
  <c r="L52" i="1"/>
  <c r="K51" i="1"/>
  <c r="L51" i="1"/>
  <c r="K50" i="1"/>
  <c r="L50" i="1"/>
  <c r="L49" i="1"/>
  <c r="L48" i="1"/>
  <c r="L47" i="1"/>
  <c r="L46" i="1"/>
  <c r="L45" i="1"/>
  <c r="K44" i="1"/>
  <c r="L44" i="1"/>
  <c r="K43" i="1"/>
  <c r="L43" i="1"/>
  <c r="K42" i="1"/>
  <c r="L42" i="1"/>
  <c r="L41" i="1"/>
  <c r="L40" i="1"/>
  <c r="L39" i="1"/>
  <c r="L38" i="1"/>
  <c r="L37" i="1"/>
  <c r="L36" i="1"/>
  <c r="L35" i="1"/>
  <c r="L34" i="1"/>
  <c r="L33" i="1"/>
  <c r="L32" i="1"/>
  <c r="L31" i="1"/>
  <c r="L30" i="1"/>
  <c r="L29" i="1"/>
  <c r="L28" i="1"/>
  <c r="L27" i="1"/>
  <c r="L26" i="1"/>
  <c r="K25" i="1"/>
  <c r="L25" i="1"/>
  <c r="L24" i="1"/>
  <c r="L23" i="1"/>
  <c r="L22" i="1"/>
  <c r="L21" i="1"/>
  <c r="L20" i="1"/>
  <c r="L19" i="1"/>
  <c r="L18" i="1"/>
  <c r="L17" i="1"/>
  <c r="L16" i="1"/>
  <c r="L15" i="1"/>
  <c r="L14" i="1"/>
  <c r="L13" i="1"/>
  <c r="L12" i="1"/>
  <c r="L11" i="1"/>
  <c r="L10" i="1"/>
  <c r="L9" i="1"/>
  <c r="L8" i="1"/>
  <c r="F2" i="1"/>
  <c r="L7" i="1"/>
  <c r="J58" i="1"/>
  <c r="K58" i="1"/>
  <c r="K59" i="1"/>
  <c r="K65" i="1"/>
  <c r="K66" i="1"/>
  <c r="K67" i="1"/>
  <c r="K21" i="1"/>
  <c r="J25" i="1"/>
  <c r="J42" i="1"/>
  <c r="J43" i="1"/>
  <c r="J44" i="1"/>
  <c r="J50" i="1"/>
  <c r="J51" i="1"/>
  <c r="J52" i="1"/>
  <c r="J21" i="1"/>
  <c r="O59" i="1"/>
  <c r="O60" i="1"/>
  <c r="O61" i="1"/>
  <c r="O62" i="1"/>
  <c r="O63" i="1"/>
  <c r="O64" i="1"/>
  <c r="O65" i="1"/>
  <c r="O66" i="1"/>
  <c r="O67" i="1"/>
  <c r="O68" i="1"/>
  <c r="O69" i="1"/>
  <c r="O70" i="1"/>
  <c r="O71" i="1"/>
  <c r="O72" i="1"/>
  <c r="O73" i="1"/>
  <c r="O58" i="1"/>
  <c r="O12" i="1"/>
  <c r="O11" i="1"/>
  <c r="O10" i="1"/>
  <c r="O9" i="1"/>
  <c r="O8"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21" i="1"/>
  <c r="N50" i="1"/>
  <c r="M50" i="1"/>
  <c r="N51" i="1"/>
  <c r="M51" i="1"/>
  <c r="N52" i="1"/>
  <c r="M52" i="1"/>
  <c r="N25" i="1"/>
  <c r="M23" i="1"/>
  <c r="M24" i="1"/>
  <c r="M26" i="1"/>
  <c r="M27" i="1"/>
  <c r="M28" i="1"/>
  <c r="M29" i="1"/>
  <c r="M30" i="1"/>
  <c r="M31" i="1"/>
  <c r="M32" i="1"/>
  <c r="M33" i="1"/>
  <c r="M34" i="1"/>
  <c r="M35" i="1"/>
  <c r="M36" i="1"/>
  <c r="M37" i="1"/>
  <c r="M38" i="1"/>
  <c r="M39" i="1"/>
  <c r="M40" i="1"/>
  <c r="M41" i="1"/>
  <c r="M42" i="1"/>
  <c r="M43" i="1"/>
  <c r="M44" i="1"/>
  <c r="M45" i="1"/>
  <c r="M46" i="1"/>
  <c r="M47" i="1"/>
  <c r="M48" i="1"/>
  <c r="M49" i="1"/>
  <c r="M22" i="1"/>
  <c r="N46" i="1"/>
  <c r="N44" i="1"/>
  <c r="N42" i="1"/>
  <c r="N43" i="1"/>
  <c r="N45" i="1"/>
  <c r="N47" i="1"/>
  <c r="N48" i="1"/>
  <c r="N49" i="1"/>
  <c r="N23" i="1"/>
  <c r="N33" i="1"/>
  <c r="N35" i="1"/>
  <c r="N38" i="1"/>
  <c r="N39" i="1"/>
  <c r="N40" i="1"/>
  <c r="N41" i="1"/>
  <c r="N31" i="1"/>
  <c r="N30" i="1"/>
  <c r="N29" i="1"/>
  <c r="N28" i="1"/>
  <c r="N32" i="1"/>
  <c r="N34" i="1"/>
  <c r="N36" i="1"/>
  <c r="N21" i="1"/>
  <c r="N22" i="1"/>
  <c r="N24" i="1"/>
  <c r="N26" i="1"/>
  <c r="N37" i="1"/>
  <c r="N27" i="1"/>
</calcChain>
</file>

<file path=xl/sharedStrings.xml><?xml version="1.0" encoding="utf-8"?>
<sst xmlns="http://schemas.openxmlformats.org/spreadsheetml/2006/main" count="568" uniqueCount="257">
  <si>
    <t>Home</t>
  </si>
  <si>
    <t>Link</t>
  </si>
  <si>
    <t xml:space="preserve">Videos </t>
  </si>
  <si>
    <t>Content</t>
  </si>
  <si>
    <t>Forum</t>
  </si>
  <si>
    <t>Activities</t>
  </si>
  <si>
    <t xml:space="preserve">Evaluation </t>
  </si>
  <si>
    <t xml:space="preserve">Social media </t>
  </si>
  <si>
    <t>Overview</t>
  </si>
  <si>
    <t>Who are the participants?</t>
  </si>
  <si>
    <t>What did participants do?</t>
  </si>
  <si>
    <t>Assessment</t>
  </si>
  <si>
    <t>Research Questions</t>
  </si>
  <si>
    <t>https://10ay.online.tableau.com/#/site/unswmooc/views/ResearchQuestions%2FResearchQuestions</t>
  </si>
  <si>
    <t>https://10ay.online.tableau.com/#/site/unswmooc/views/SocialMedia%2FSocialMedia</t>
  </si>
  <si>
    <t>https://10ay.online.tableau.com/#/site/unswmooc/views/Vidoes%2FOverview</t>
  </si>
  <si>
    <t>type</t>
  </si>
  <si>
    <t>pie</t>
  </si>
  <si>
    <t>report</t>
  </si>
  <si>
    <t>order</t>
  </si>
  <si>
    <t>Video heatmap</t>
  </si>
  <si>
    <t>Video heatmap detailed</t>
  </si>
  <si>
    <t>Overview Lecture videos</t>
  </si>
  <si>
    <t>Sequence Analysis</t>
  </si>
  <si>
    <t>Discussion Heatmap</t>
  </si>
  <si>
    <t>Grades</t>
  </si>
  <si>
    <t>Quizzes</t>
  </si>
  <si>
    <t>Exams</t>
  </si>
  <si>
    <t>Peer Assessment</t>
  </si>
  <si>
    <t>sub-pages</t>
  </si>
  <si>
    <t>Overview of Course</t>
  </si>
  <si>
    <t>Overview of Activity</t>
  </si>
  <si>
    <t>Assessment Rubrics</t>
  </si>
  <si>
    <t>Content use</t>
  </si>
  <si>
    <t>Forum use</t>
  </si>
  <si>
    <t>https://10ay.online.tableau.com/#/site/unswmooc/views/Activities%2FOverview</t>
  </si>
  <si>
    <t>https://10ay.online.tableau.com/#/site/unswmooc/views/Content%2FOverview</t>
  </si>
  <si>
    <t>https://10ay.online.tableau.com/#/site/unswmooc/views/Evaluation%2FIn-Video-RatingsIVRs12</t>
  </si>
  <si>
    <t>https://10ay.online.tableau.com/#/site/unswmooc/views/Forum%2FForum-Activityplot</t>
  </si>
  <si>
    <t>Overview of Assessment</t>
  </si>
  <si>
    <t>https://10ay.online.tableau.com/#/site/unswmooc/views/Overview%2FOverview12</t>
  </si>
  <si>
    <t>In-Video Ratings 1/2</t>
  </si>
  <si>
    <t>In-Video Ratings 2/2</t>
  </si>
  <si>
    <t>Pre-course Survey</t>
  </si>
  <si>
    <t>Post-course Survey</t>
  </si>
  <si>
    <t>html_page</t>
  </si>
  <si>
    <t>htmlTag_long</t>
  </si>
  <si>
    <t>level</t>
  </si>
  <si>
    <t>h2</t>
  </si>
  <si>
    <t>h3</t>
  </si>
  <si>
    <t>li</t>
  </si>
  <si>
    <t>home</t>
  </si>
  <si>
    <t>Engagement</t>
  </si>
  <si>
    <t>Video use</t>
  </si>
  <si>
    <t>Clustering</t>
  </si>
  <si>
    <t>Classification</t>
  </si>
  <si>
    <t>Regression</t>
  </si>
  <si>
    <t>category</t>
  </si>
  <si>
    <t>section</t>
  </si>
  <si>
    <t>page</t>
  </si>
  <si>
    <t>description</t>
  </si>
  <si>
    <t>jsonCode</t>
  </si>
  <si>
    <t>jsonSection</t>
  </si>
  <si>
    <t>main</t>
  </si>
  <si>
    <t>Research</t>
  </si>
  <si>
    <t>main_Overview</t>
  </si>
  <si>
    <t>main_participants</t>
  </si>
  <si>
    <t>main_activity</t>
  </si>
  <si>
    <t>main_assessment</t>
  </si>
  <si>
    <t>main_research</t>
  </si>
  <si>
    <t>parent</t>
  </si>
  <si>
    <t>dom_content</t>
  </si>
  <si>
    <t>dom_videos</t>
  </si>
  <si>
    <t>dom_forums</t>
  </si>
  <si>
    <t>dom_social</t>
  </si>
  <si>
    <t>dom_evaluation</t>
  </si>
  <si>
    <t>dom_activity</t>
  </si>
  <si>
    <t>area</t>
  </si>
  <si>
    <t>Participants</t>
  </si>
  <si>
    <t>domain</t>
  </si>
  <si>
    <t>Evaluation &amp; surveys</t>
  </si>
  <si>
    <t>Assessment &amp; activity</t>
  </si>
  <si>
    <t>Social Media</t>
  </si>
  <si>
    <t>topMenu</t>
  </si>
  <si>
    <t>top_Overview</t>
  </si>
  <si>
    <t>top_participants</t>
  </si>
  <si>
    <t>top_activity</t>
  </si>
  <si>
    <t>top_assessment</t>
  </si>
  <si>
    <t>top_research</t>
  </si>
  <si>
    <t>top_content</t>
  </si>
  <si>
    <t>top_videos</t>
  </si>
  <si>
    <t>top_forums</t>
  </si>
  <si>
    <t>top_social</t>
  </si>
  <si>
    <t>top_evaluation</t>
  </si>
  <si>
    <t>top_home</t>
  </si>
  <si>
    <t>sdr_home</t>
  </si>
  <si>
    <t>sdr_summary_course</t>
  </si>
  <si>
    <t>sdr_summary_activity</t>
  </si>
  <si>
    <t>sdr_participants</t>
  </si>
  <si>
    <t>sdr_engagement</t>
  </si>
  <si>
    <t>sdr_participant_activity</t>
  </si>
  <si>
    <t>sdr_overview_video</t>
  </si>
  <si>
    <t>sdr_video_heatmap</t>
  </si>
  <si>
    <t>sdr_video_hm_detail</t>
  </si>
  <si>
    <t>sdr_video_lectures</t>
  </si>
  <si>
    <t>sdr_overview_content</t>
  </si>
  <si>
    <t>sdr_content_sequence</t>
  </si>
  <si>
    <t>sdr_overview_forum</t>
  </si>
  <si>
    <t>sdr_forum_heatmap</t>
  </si>
  <si>
    <t>sdr_overview_activity</t>
  </si>
  <si>
    <t>sdr_grades</t>
  </si>
  <si>
    <t>sdr_overview_assessment</t>
  </si>
  <si>
    <t>sdr_assm_quizzes</t>
  </si>
  <si>
    <t>sdr_assm_exams</t>
  </si>
  <si>
    <t>sdr_assm_peer</t>
  </si>
  <si>
    <t>sdr_overview_eval</t>
  </si>
  <si>
    <t>sdr_eval_ivr1</t>
  </si>
  <si>
    <t>sdr_eval_ivr2</t>
  </si>
  <si>
    <t>sdr_eval_rubrics</t>
  </si>
  <si>
    <t>sdr_eval_precourse</t>
  </si>
  <si>
    <t>sdr_eval_postcourse</t>
  </si>
  <si>
    <t>sdr_overview_social</t>
  </si>
  <si>
    <t>sdr_overview_research</t>
  </si>
  <si>
    <t>sdr_research_cluster</t>
  </si>
  <si>
    <t>sdr_research_classify</t>
  </si>
  <si>
    <t>sdr_research_regres</t>
  </si>
  <si>
    <t>tableauView</t>
  </si>
  <si>
    <t>HTML</t>
  </si>
  <si>
    <t>sdr</t>
  </si>
  <si>
    <t>structure</t>
  </si>
  <si>
    <t>ul_li</t>
  </si>
  <si>
    <t>menu</t>
  </si>
  <si>
    <t>Report Category</t>
  </si>
  <si>
    <t>top_menu_cat</t>
  </si>
  <si>
    <t>Report Domains</t>
  </si>
  <si>
    <t>top_menu_dom</t>
  </si>
  <si>
    <t>ul</t>
  </si>
  <si>
    <t>top_research_1</t>
  </si>
  <si>
    <t>top_research_2</t>
  </si>
  <si>
    <t>https://10ay.online.tableau.com/#/site/unswmooc/views/Whatdidparticicpantsdo%2FWhatdidparticipantsdo_Overview</t>
  </si>
  <si>
    <t>https://10ay.online.tableau.com/#/site/unswmooc/views/Whoaretheparticicpants%2FWhoaretheparticipants12</t>
  </si>
  <si>
    <t>This section shows social media engagement of users.</t>
  </si>
  <si>
    <t xml:space="preserve">Social Media </t>
  </si>
  <si>
    <t>Pie</t>
  </si>
  <si>
    <t>This section shows evaluation tools used in the course:  IVRs, Rubric used in peer assessment, pre and post course survey.
In-Video-Ratings (IVRs): 3 questions were asked to rate out of 5 stars at the end of video each time it played . 
Q1: I find this lecture video useful
Q2: I understand the content of this lecture
Q3: I would like to explore other modules of this course</t>
  </si>
  <si>
    <t xml:space="preserve">This section shows Activites Use over time in the course. 
The activity domain includes activity (quiz), exam  and peer assessment. 
</t>
  </si>
  <si>
    <t xml:space="preserve">Activites </t>
  </si>
  <si>
    <t xml:space="preserve">This section shows Forum use over time in the course and it allow to drill down to actions (posts and comments).
Panel two shows both overview heatmap and detailed subforums by week to show the tends in Forum use.  </t>
  </si>
  <si>
    <t xml:space="preserve">This section shows overall use of course content ( Activities (Quizzes), Forums and Peer Assessment over time of the course. 
Sequence analysis of the content use will be coming soon. </t>
  </si>
  <si>
    <t xml:space="preserve">This section shows all video related analysis such as overiew video use in the course, activity plot can drill down to action level (views and downloads). 
Heatmap of video use by module per week and more detailed heatmap of all videos by week. Views and downloads comparison betwween signature and non-signature groups. </t>
  </si>
  <si>
    <t>Vidoes</t>
  </si>
  <si>
    <t xml:space="preserve">This section shows research topics such cluster analysis based on their engagement in the course and more. </t>
  </si>
  <si>
    <t>Category</t>
  </si>
  <si>
    <t xml:space="preserve">Report Categories - Overview of Assessment
This sections shows grade distrubution and achievement levels of users.
Coursera has three achievement levels: None, Normal  and DistinctioN. We have separeted none group into two group: Zero and Fail. 
Therefore, there are 4 achievement levels: Zero, Fail, Pass (replace Normal) and distinction. 
The second, third and forth panels provider detailed comparison of number of students started, finished and average scores they have achieved in each assessment. 
The last two panels shows the peer assessment rubric evaluation. 
</t>
  </si>
  <si>
    <t xml:space="preserve">Report Categories - What did the participants do?
This section shows what ative regisrants have done in the course. Tab_1 gives overview of their activities by week. 
The color is range from 0% (grey) to 100% (dark purple). </t>
  </si>
  <si>
    <t>What did participants do</t>
  </si>
  <si>
    <t xml:space="preserve">Report Categories - Who are the participants?
This section shows basic demographic information of the registratants,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See the top 5 country survey respondents from  in the box. </t>
  </si>
  <si>
    <r>
      <t xml:space="preserve">Welcome to the Introduction to Systems Engineering (introse-001) Dashboard. 
Report Categories  - Overview of Course
Two panels are represented here.
Definitions:
</t>
    </r>
    <r>
      <rPr>
        <b/>
        <sz val="11"/>
        <color theme="1"/>
        <rFont val="Calibri"/>
        <family val="2"/>
        <scheme val="minor"/>
      </rPr>
      <t>Interested:</t>
    </r>
    <r>
      <rPr>
        <sz val="12"/>
        <color theme="1"/>
        <rFont val="Calibri"/>
        <family val="2"/>
        <scheme val="minor"/>
      </rPr>
      <t xml:space="preserve"> the number of people viewed our course registration page before the course start. 
</t>
    </r>
    <r>
      <rPr>
        <b/>
        <sz val="11"/>
        <color theme="1"/>
        <rFont val="Calibri"/>
        <family val="2"/>
        <scheme val="minor"/>
      </rPr>
      <t>Registrants</t>
    </r>
    <r>
      <rPr>
        <sz val="12"/>
        <color theme="1"/>
        <rFont val="Calibri"/>
        <family val="2"/>
        <scheme val="minor"/>
      </rPr>
      <t xml:space="preserve">: the number of coursera users registered in the course(percentage of interested).
</t>
    </r>
    <r>
      <rPr>
        <b/>
        <sz val="11"/>
        <color theme="1"/>
        <rFont val="Calibri"/>
        <family val="2"/>
        <scheme val="minor"/>
      </rPr>
      <t>Active</t>
    </r>
    <r>
      <rPr>
        <sz val="12"/>
        <color theme="1"/>
        <rFont val="Calibri"/>
        <family val="2"/>
        <scheme val="minor"/>
      </rPr>
      <t xml:space="preser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</si>
  <si>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t xml:space="preserve">Link </t>
  </si>
  <si>
    <t xml:space="preserve">Explanation </t>
  </si>
  <si>
    <t>Top page Name</t>
  </si>
  <si>
    <t>Report Type</t>
  </si>
  <si>
    <t>des2</t>
  </si>
  <si>
    <t>Videos by action</t>
  </si>
  <si>
    <t>sdr_video_action</t>
  </si>
  <si>
    <t>https://10ay.online.tableau.com/t/unswmooc/views/Overview_2/Overview12</t>
  </si>
  <si>
    <t>https://10ay.online.tableau.com/t/unswmooc/views/Overview_2/Overview22</t>
  </si>
  <si>
    <t>https://10ay.online.tableau.com/t/unswmooc/views/Whoaretheparticipants_1/Whoaretheparticipants12</t>
  </si>
  <si>
    <t>https://10ay.online.tableau.com/t/unswmooc/views/Video/Overview</t>
  </si>
  <si>
    <t>https://10ay.online.tableau.com/t/unswmooc/views/Video/Heatmap</t>
  </si>
  <si>
    <t>https://10ay.online.tableau.com/t/unswmooc/views/Video/Heatmap-Detailed</t>
  </si>
  <si>
    <t>https://10ay.online.tableau.com/t/unswmooc/views/Video/Videosbyaction</t>
  </si>
  <si>
    <t>https://10ay.online.tableau.com/t/unswmooc/views/Video/Allvidoes</t>
  </si>
  <si>
    <t>https://10ay.online.tableau.com/t/unswmooc/views/Content_2/Overview</t>
  </si>
  <si>
    <t>https://10ay.online.tableau.com/t/unswmooc/views/Content_2/Sequence</t>
  </si>
  <si>
    <t>https://10ay.online.tableau.com/t/unswmooc/views/Forum_2/Forum-Activityplot</t>
  </si>
  <si>
    <t>https://10ay.online.tableau.com/t/unswmooc/views/Forum_2/Forum-heatmap</t>
  </si>
  <si>
    <t>https://10ay.online.tableau.com/t/unswmooc/views/Activities_1/Overview</t>
  </si>
  <si>
    <t>https://10ay.online.tableau.com/t/unswmooc/views/Assessment_2/Assessment_Grades</t>
  </si>
  <si>
    <t>https://10ay.online.tableau.com/t/unswmooc/views/Assessment_2/Assessment_Overview</t>
  </si>
  <si>
    <t>https://10ay.online.tableau.com/t/unswmooc/views/Assessment_2/Assessment_Quizzes</t>
  </si>
  <si>
    <t>https://10ay.online.tableau.com/t/unswmooc/views/Assessment_2/Assessment_PeerAssessment</t>
  </si>
  <si>
    <t>https://10ay.online.tableau.com/t/unswmooc/views/Assessment_2/Assessment_Tests</t>
  </si>
  <si>
    <t>https://10ay.online.tableau.com/t/unswmooc/views/Evaluation_2/Peerassessment_Rubric</t>
  </si>
  <si>
    <t>https://10ay.online.tableau.com/t/unswmooc/views/Evaluation_2/Pre-courseSurvey</t>
  </si>
  <si>
    <t>https://10ay.online.tableau.com/t/unswmooc/views/Evaluation_2/Post-courseSurvey</t>
  </si>
  <si>
    <t>https://10ay.online.tableau.com/t/unswmooc/views/Socialmedia_0/SocialMedia</t>
  </si>
  <si>
    <t>https://10ay.online.tableau.com/t/unswmooc/views/ResearchQuestions_2/ResearchQuestions</t>
  </si>
  <si>
    <t>https://10ay.online.tableau.com/t/unswmooc/views/Whatdidparticipantsdo_0/Whatdidparticipantsdo12</t>
  </si>
  <si>
    <t>P2P_home.html</t>
  </si>
  <si>
    <t>https://googledrive.com/host/0B_65ytPoK82ibTRTWTR3eUZIbFk/P2P_home.html</t>
  </si>
  <si>
    <t>&lt;h2&gt;Report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t>
  </si>
  <si>
    <r>
      <rPr>
        <b/>
        <sz val="12"/>
        <rFont val="Calibri"/>
        <family val="2"/>
        <scheme val="minor"/>
      </rPr>
      <t>Report Categories  - Overview of Course - Overview 1/2</t>
    </r>
    <r>
      <rPr>
        <sz val="12"/>
        <rFont val="Calibri"/>
        <family val="2"/>
        <scheme val="minor"/>
      </rPr>
      <t xml:space="preserve">
This section shows Headcount of students activities in the course.
Definitions:
Interested: the number of people viewed our course registration page before the course start. 
Registrants: the number of coursera users registered in the course(percentage of interested).
Active: the number of registrants has at lease clicked one link in the course hence apppeared in the clickstream data (percentage of registrants). 
Completing: the number of active registrants who has received either normal or distinction achievement level.
Certified: the number of signature track students who has received certification. 
</t>
    </r>
  </si>
  <si>
    <r>
      <rPr>
        <b/>
        <sz val="12"/>
        <rFont val="Calibri"/>
        <family val="2"/>
      </rPr>
      <t xml:space="preserve">Report Categories  - Overview of Course - Overview 2/2
</t>
    </r>
    <r>
      <rPr>
        <sz val="12"/>
        <rFont val="Calibri"/>
        <family val="2"/>
      </rPr>
      <t xml:space="preserve">
This section plots overall activities of student engagement in the course. </t>
    </r>
  </si>
  <si>
    <t>&lt;h2&gt;Report Categories &amp;nbsp;- Overview of Course - Overview 2/2&lt;/h2&gt;&lt;p&gt;&lt;br&gt;This section plots overall activities of student engagement in the course.&amp;nbsp;&lt;/p&gt;</t>
  </si>
  <si>
    <r>
      <rPr>
        <b/>
        <sz val="12"/>
        <rFont val="Calibri"/>
        <family val="2"/>
      </rPr>
      <t>Report Categories - Who are the participants?</t>
    </r>
    <r>
      <rPr>
        <sz val="12"/>
        <rFont val="Calibri"/>
        <family val="2"/>
      </rPr>
      <t xml:space="preserve">
This section shows basic demographic information of the registrants, the data sourced from both coursera demographic survey and course pre-course survey.
The map gives genders distribution of the registrants who has responded to either of the survey. The icons are scaled for easier comparison. The geographical distribution also indicated where they are mostly from.
The top 5 countries have the most survey respondents are listed in the box.</t>
    </r>
  </si>
  <si>
    <t>&lt;h2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t>
  </si>
  <si>
    <r>
      <rPr>
        <b/>
        <sz val="12"/>
        <rFont val="Calibri"/>
        <family val="2"/>
      </rPr>
      <t>Report Domains - Video</t>
    </r>
    <r>
      <rPr>
        <sz val="12"/>
        <rFont val="Calibri"/>
        <family val="2"/>
      </rPr>
      <t xml:space="preserve">
This section shows all video related analysis sincluding an overview of video use in the course, activity plot can be drilled down to action level (views and downloads). 
Heatmap of video use by module per week and more detailed heatmap of all videos by week. Views and downloads comparison between signature and non-signature groups. </t>
    </r>
  </si>
  <si>
    <t>&lt;h2&gt;Report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t>
  </si>
  <si>
    <r>
      <rPr>
        <b/>
        <sz val="12"/>
        <rFont val="Calibri"/>
        <family val="2"/>
      </rPr>
      <t>Report Domains - Video - Weekly use by action</t>
    </r>
    <r>
      <rPr>
        <sz val="12"/>
        <rFont val="Calibri"/>
        <family val="2"/>
      </rPr>
      <t xml:space="preserve">
This section shows the Use (Views and downloads) of all videos in the course.
</t>
    </r>
  </si>
  <si>
    <t>&lt;h2&gt;Report Domains - Video - Weekly use by action&lt;/h2&gt;&lt;p&gt;This section shows the Use (Views and downloads) of all videos in the course.&lt;br&gt;&amp;nbsp;&lt;/p&gt;</t>
  </si>
  <si>
    <r>
      <rPr>
        <b/>
        <sz val="12"/>
        <rFont val="Calibri"/>
        <family val="2"/>
      </rPr>
      <t>Report Domains - Content</t>
    </r>
    <r>
      <rPr>
        <sz val="12"/>
        <rFont val="Calibri"/>
        <family val="2"/>
      </rPr>
      <t xml:space="preserve">
This section shows overall use of course content:  Activities (Quizzes), Forums and Peer Assessment over time of the course. 
Sequence analysis will beupdated. </t>
    </r>
  </si>
  <si>
    <t>&lt;h2&gt;Report Domains - Content&lt;/h2&gt;&lt;p&gt;This section shows overall use of course content: Activities (Quizzes), Forums and Peer Assessment over time of the course.&amp;nbsp;&lt;br&gt;Sequence analysis will be updated.&amp;nbsp;&lt;/p&gt;</t>
  </si>
  <si>
    <r>
      <rPr>
        <b/>
        <sz val="12"/>
        <rFont val="Calibri"/>
        <family val="2"/>
      </rPr>
      <t>Report Domains - Content -Sequence</t>
    </r>
    <r>
      <rPr>
        <sz val="12"/>
        <rFont val="Calibri"/>
        <family val="2"/>
      </rPr>
      <t xml:space="preserve">
This section shows the sequence of participants' engagement. This page will be updated. </t>
    </r>
  </si>
  <si>
    <t>&lt;h2&gt;Report Domains - Content -Sequence&lt;/h2&gt;&lt;p&gt;This section shows the sequence of participants&amp;#39; engagement. This page will be updated.&amp;nbsp;&lt;/p&gt;</t>
  </si>
  <si>
    <r>
      <rPr>
        <b/>
        <sz val="12"/>
        <rFont val="Calibri"/>
        <family val="2"/>
      </rPr>
      <t>Report Domains - Forum</t>
    </r>
    <r>
      <rPr>
        <sz val="12"/>
        <rFont val="Calibri"/>
        <family val="2"/>
      </rPr>
      <t xml:space="preserve">
This section shows Forum Use (Comments and Posts) over time in the course. </t>
    </r>
  </si>
  <si>
    <t>&lt;h2&gt;Report Domains - Forum&lt;/h2&gt;&lt;p&gt;This section shows Forum Use (Comments and Posts) over time in the course.&amp;nbsp;&lt;/p&gt;&lt;p&gt;&amp;nbsp;&lt;/p&gt;</t>
  </si>
  <si>
    <r>
      <rPr>
        <b/>
        <sz val="12"/>
        <rFont val="Calibri"/>
        <family val="2"/>
      </rPr>
      <t>Report Domains - Activities</t>
    </r>
    <r>
      <rPr>
        <sz val="12"/>
        <rFont val="Calibri"/>
        <family val="2"/>
      </rPr>
      <t xml:space="preserve">
This section shows submission of activities (Quizzes) over time in the course. 
</t>
    </r>
  </si>
  <si>
    <t>&lt;h2&gt;Report Domains - Activities&lt;/h2&gt;&lt;p&gt;This section shows submission of activities (Quizzes) over time in the course.&amp;nbsp;&lt;br&gt;&amp;nbsp;&lt;/p&gt;&lt;p&gt;&amp;nbsp;&lt;/p&gt;</t>
  </si>
  <si>
    <r>
      <rPr>
        <b/>
        <sz val="12"/>
        <rFont val="Calibri"/>
        <family val="2"/>
      </rPr>
      <t xml:space="preserve">Report Categories - Overview of Assessment -Grades
</t>
    </r>
    <r>
      <rPr>
        <sz val="12"/>
        <rFont val="Calibri"/>
        <family val="2"/>
      </rPr>
      <t xml:space="preserve">
This sections shows grade distribution and achievement levels of users.
Coursera has three achievement levels: None, Normal  and Distinction. We have separated none group into two group: Zero and Fail. 
Therefore, there are 4 achievement levels: Zero, Fail, Pass (replace Normal) and distinction. 
</t>
    </r>
  </si>
  <si>
    <t>&lt;h2&gt;Report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t>
  </si>
  <si>
    <r>
      <rPr>
        <b/>
        <sz val="12"/>
        <rFont val="Calibri"/>
        <family val="2"/>
      </rPr>
      <t>Report Categories - Overview of Assessment - Quizzes</t>
    </r>
    <r>
      <rPr>
        <sz val="12"/>
        <rFont val="Calibri"/>
        <family val="2"/>
      </rPr>
      <t xml:space="preserve">
This section shows the number of participants whom have started and completed the quizzes (Top two graphs: the difference between two is the number of participants whom have started but not submitted the quizzes).
The bottom graph shows the average score for quizzes for both signature and non-signature participants. </t>
    </r>
  </si>
  <si>
    <t>&lt;h2&gt;Report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t>
  </si>
  <si>
    <r>
      <rPr>
        <b/>
        <sz val="12"/>
        <rFont val="Calibri"/>
        <family val="2"/>
      </rPr>
      <t>Report Categories - Overview of Assessment - Exams</t>
    </r>
    <r>
      <rPr>
        <sz val="12"/>
        <rFont val="Calibri"/>
        <family val="2"/>
      </rPr>
      <t xml:space="preserve">
This section shows the number of participants whom have started and completed the exams (Top two graphs: the difference between two is the number of participants whom have started but not submitted the exams).
The bottom graph shows the average score for exams for both signature and non-signature participants. </t>
    </r>
  </si>
  <si>
    <t>&lt;h2&gt;Report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t>
  </si>
  <si>
    <r>
      <rPr>
        <b/>
        <sz val="12"/>
        <rFont val="Calibri"/>
        <family val="2"/>
      </rPr>
      <t>Report Domains - Social Media</t>
    </r>
    <r>
      <rPr>
        <sz val="12"/>
        <rFont val="Calibri"/>
        <family val="2"/>
      </rPr>
      <t xml:space="preserve">
This section shows social media engagement of users.</t>
    </r>
  </si>
  <si>
    <t>&lt;h2&gt;Report Domains - Social Media&lt;/h2&gt;&lt;p&gt;This section shows social media engagement of users.&lt;/p&gt;</t>
  </si>
  <si>
    <r>
      <rPr>
        <b/>
        <sz val="12"/>
        <rFont val="Calibri"/>
        <family val="2"/>
      </rPr>
      <t>Report Domains - Content</t>
    </r>
    <r>
      <rPr>
        <sz val="12"/>
        <rFont val="Calibri"/>
        <family val="2"/>
      </rPr>
      <t xml:space="preserve">
This section shows overall use of course content ( Activities (Quizzes), Forums and Peer Assessment over time of the course. 
Sequence analysis will beupdated. </t>
    </r>
  </si>
  <si>
    <t>&lt;h2&gt;Report Domains - Content&lt;/h2&gt;&lt;p&gt;This section shows overall use of course content ( Activities (Quizzes), Forums and Peer Assessment over time of the course.&amp;nbsp;&lt;br&gt;Sequence analysis will be updated.&amp;nbsp;&lt;/p&gt;</t>
  </si>
  <si>
    <r>
      <rPr>
        <b/>
        <sz val="12"/>
        <rFont val="Calibri"/>
        <family val="2"/>
      </rPr>
      <t xml:space="preserve">Report Domains - Forum
</t>
    </r>
    <r>
      <rPr>
        <sz val="12"/>
        <rFont val="Calibri"/>
        <family val="2"/>
      </rPr>
      <t xml:space="preserve">
This section shows Forum use over time in the course and it allows to drill down to forum actions (posts and comments).
Panel two shows an overview forum use in a heatmap and detailed sub-forums by week to show the tends in Forum use. Darker the green means higher use.   </t>
    </r>
  </si>
  <si>
    <t>&lt;h2&gt;Report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t>
  </si>
  <si>
    <r>
      <t xml:space="preserve">Report Domains - Evaluation
</t>
    </r>
    <r>
      <rPr>
        <sz val="12"/>
        <rFont val="Calibri"/>
        <family val="2"/>
      </rPr>
      <t>This section shows evaluation tools used in the course: Rubric used in peer assessment, pre and post course surveys.</t>
    </r>
  </si>
  <si>
    <t>&lt;h2&gt;Report Domains - Evaluation&lt;/h2&gt;&lt;p&gt;This section shows evaluation tools used in the course: Rubric used in peer assessment, pre and post course surveys.&lt;/p&gt;</t>
  </si>
  <si>
    <r>
      <rPr>
        <b/>
        <sz val="12"/>
        <rFont val="Calibri"/>
        <family val="2"/>
      </rPr>
      <t>Report Domains - Activities</t>
    </r>
    <r>
      <rPr>
        <sz val="12"/>
        <rFont val="Calibri"/>
        <family val="2"/>
      </rPr>
      <t xml:space="preserve">
This section shows Activities Use over time in the course. 
The activity domain includes Submission and average scores  of activity (quiz), exam  and peer assessment.</t>
    </r>
  </si>
  <si>
    <t>&lt;h2&gt;Report Domains - Activities&lt;/h2&gt;&lt;p&gt;This section shows Activities Use over time in the course.&amp;nbsp;&lt;br&gt;The activity domain includes Submission and average scores &amp;nbsp;of&amp;nbsp;activity (quiz), exam &amp;nbsp;and peer assessment.&lt;/p&gt;</t>
  </si>
  <si>
    <t>&lt;h2&gt;Report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t>
  </si>
  <si>
    <t>&lt;h2&gt;Report Domains - Video - Weekly use of videos&lt;/h2&gt;&lt;p&gt;This section shows the weekly Use of videos (Heatmap).&amp;nbsp;&lt;br&gt;The darker the Blue colour, the more use of video for the particular module in that week.&amp;nbsp;&lt;/p&gt;&lt;p&gt;&amp;nbsp;&lt;/p&gt;</t>
  </si>
  <si>
    <t>&lt;h2&gt;Report Domains - Video - Weekly use per video&lt;/h2&gt;&lt;p&gt;This section shows the weekly Use per videos (Heatmap).&amp;nbsp;&lt;br&gt;The darker the Blue colour, the more use of each video in that week.&amp;nbsp;&lt;/p&gt;</t>
  </si>
  <si>
    <t>&lt;h2&gt;Report Domains - Video - Weekly use of Lecture Videos&lt;/h2&gt;&lt;p&gt;This section shows the Use for Lecture Videos.&amp;nbsp;&lt;br&gt;Blue Heatmap shows daily use of lecture videos. Dark the Blue shows higher use of lecture videos.&lt;/p&gt;&lt;p&gt;&amp;nbsp;&lt;/p&gt;</t>
  </si>
  <si>
    <t>&lt;h2&gt;Report Domains - Forum - Weekly Use&lt;/h2&gt;&lt;p&gt;This section shows the weekly forum activities on two levels : left heatmap is forum activity by top level forum Topic; right heatmap is forum activity by all forum name.&lt;br&gt;Darker the Blue colour, higher the forum activities.&amp;nbsp;&lt;/p&gt;</t>
  </si>
  <si>
    <r>
      <rPr>
        <b/>
        <sz val="12"/>
        <rFont val="Calibri"/>
        <family val="2"/>
      </rPr>
      <t>Report Categories - What did the participants do?</t>
    </r>
    <r>
      <rPr>
        <sz val="12"/>
        <rFont val="Calibri"/>
        <family val="2"/>
      </rPr>
      <t xml:space="preserve">
This section shows what active registrants have done in the course including Use of Video, Forum and Activity (Quiz) submission in the course. Also includes peer assessment performance. 
Blue heatmaps give an overview of participants' activities by week. The color is range from 0% (grey) to 100% (dark Blue). 
</t>
    </r>
  </si>
  <si>
    <r>
      <rPr>
        <b/>
        <sz val="12"/>
        <rFont val="Calibri"/>
        <family val="2"/>
      </rPr>
      <t>Report Domains - Video - Weekly use of videos</t>
    </r>
    <r>
      <rPr>
        <sz val="12"/>
        <rFont val="Calibri"/>
        <family val="2"/>
      </rPr>
      <t xml:space="preserve">
This section shows the weekly Use of videos (Heatmap). 
The darker the Blue colour, the more use of video for the particular module in that week. </t>
    </r>
  </si>
  <si>
    <r>
      <rPr>
        <b/>
        <sz val="12"/>
        <rFont val="Calibri"/>
        <family val="2"/>
      </rPr>
      <t>Report Domains - Video - Weekly use per video</t>
    </r>
    <r>
      <rPr>
        <sz val="12"/>
        <rFont val="Calibri"/>
        <family val="2"/>
      </rPr>
      <t xml:space="preserve">
This section shows the weekly Use per videos (Heatmap). 
The darker the Blue colour, the more use of each video in that week. </t>
    </r>
  </si>
  <si>
    <r>
      <rPr>
        <b/>
        <sz val="12"/>
        <rFont val="Calibri"/>
        <family val="2"/>
      </rPr>
      <t>Report Domains - Video - Weekly use of Lecture Videos</t>
    </r>
    <r>
      <rPr>
        <sz val="12"/>
        <rFont val="Calibri"/>
        <family val="2"/>
      </rPr>
      <t xml:space="preserve">
This section shows the Use for Lecture Videos. 
Blue Heatmap shows daily use of lecture videos. Dark the Blue shows higher use of lecture videos.
</t>
    </r>
  </si>
  <si>
    <r>
      <rPr>
        <b/>
        <sz val="12"/>
        <rFont val="Calibri"/>
        <family val="2"/>
      </rPr>
      <t>Report Domains - Forum - Weekly Use</t>
    </r>
    <r>
      <rPr>
        <sz val="12"/>
        <rFont val="Calibri"/>
        <family val="2"/>
      </rPr>
      <t xml:space="preserve">
This section shows the weekly forum activities on two levels : left heatmap is forum activity by top level forum Topic; right heatmap is forum activity by all forum name.
Darker the Blue colour, higher the forum activities. </t>
    </r>
  </si>
  <si>
    <r>
      <rPr>
        <b/>
        <sz val="12"/>
        <rFont val="Calibri"/>
        <family val="2"/>
      </rPr>
      <t>Report Categories - Overview of Assessment - Assessments</t>
    </r>
    <r>
      <rPr>
        <sz val="12"/>
        <rFont val="Calibri"/>
        <family val="2"/>
      </rPr>
      <t xml:space="preserve">
This section shows the number of participants whom have completed assessment and average score for each assessment. Assessments are Quizzes, Tests and Peer assessments. </t>
    </r>
  </si>
  <si>
    <t>&lt;h2&gt;Report Categories - Overview of Assessment - Assessments&lt;/h2&gt;&lt;p&gt;This section shows the number of participants whom have completed assessment and average score for each assessment. Assessments are Quizzes, Tests and Peer assessments.&amp;nbsp;&lt;/p&gt;</t>
  </si>
  <si>
    <r>
      <rPr>
        <b/>
        <sz val="12"/>
        <rFont val="Calibri"/>
        <family val="2"/>
      </rPr>
      <t>Report Domains - Evaluation - Rubric </t>
    </r>
    <r>
      <rPr>
        <sz val="12"/>
        <rFont val="Calibri"/>
        <family val="2"/>
      </rPr>
      <t xml:space="preserve">
This section shows the score given by evaluators for peer assessments. Score ranges from 0 to 10. 
There are Five sets of  criteria: Risk assessment (Completion and Quality); Communication (Completion and Quality); Description of experimental design (Completion and Quality); Presentation of results (Completion and Quality) and Interpretation and conclusion (Completion and Quality).</t>
    </r>
  </si>
  <si>
    <t>&lt;h2&gt;Report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t>
  </si>
  <si>
    <r>
      <rPr>
        <b/>
        <sz val="12"/>
        <rFont val="Calibri"/>
        <family val="2"/>
      </rPr>
      <t>Report Categories - Overview of Assessment - Evaluation - Rubric </t>
    </r>
    <r>
      <rPr>
        <sz val="12"/>
        <rFont val="Calibri"/>
        <family val="2"/>
      </rPr>
      <t xml:space="preserve">
This section shows the score given by evaluators for peer assessments. Score ranges from 0 to 10. 
There are Five sets of  criteria: Risk assessment (Completion and Quality); Communication (Completion and Quality); Description of experimental design (Completion and Quality); Presentation of results (Completion and Quality) and Interpretation and conclusion (Completion and Quality).</t>
    </r>
  </si>
  <si>
    <r>
      <rPr>
        <b/>
        <sz val="12"/>
        <rFont val="Calibri"/>
        <family val="2"/>
      </rPr>
      <t>Report Domains - Evaluation - End of course Survey</t>
    </r>
    <r>
      <rPr>
        <sz val="12"/>
        <rFont val="Calibri"/>
        <family val="2"/>
      </rPr>
      <t xml:space="preserve">
This section shows  findings from end of course survey. </t>
    </r>
  </si>
  <si>
    <r>
      <rPr>
        <b/>
        <sz val="12"/>
        <rFont val="Calibri"/>
        <family val="2"/>
      </rPr>
      <t>Report Domains - Evaluation - Pre-course Survey</t>
    </r>
    <r>
      <rPr>
        <sz val="12"/>
        <rFont val="Calibri"/>
        <family val="2"/>
      </rPr>
      <t xml:space="preserve">
This sections shows findings from the pre-course survey.</t>
    </r>
  </si>
  <si>
    <t>&lt;h2&gt;Report Domains - Evaluation - Pre-course Survey&lt;/h2&gt;&lt;p&gt;This sections shows findings from the pre-course survey.&amp;nbsp;&lt;/p&gt;</t>
  </si>
  <si>
    <t>&lt;h2&gt;Report Domains - Evaluation - End of course Survey&lt;/h2&gt;&lt;p&gt;This section shows &amp;nbsp;findings from end of course survey. &amp;nbsp;&lt;/p&gt;</t>
  </si>
  <si>
    <t>&lt;h2&gt;Report Domains - Social Media&lt;/h2&gt;&lt;p&gt;This section shows social media engagement of users. This page will be updated.&lt;/p&gt;</t>
  </si>
  <si>
    <r>
      <rPr>
        <b/>
        <sz val="12"/>
        <rFont val="Calibri"/>
        <family val="2"/>
      </rPr>
      <t>Report Domains - Social Media</t>
    </r>
    <r>
      <rPr>
        <sz val="12"/>
        <rFont val="Calibri"/>
        <family val="2"/>
      </rPr>
      <t xml:space="preserve">
This section shows social media engagement of users. This page will be updated.</t>
    </r>
  </si>
  <si>
    <r>
      <rPr>
        <b/>
        <sz val="12"/>
        <rFont val="Calibri"/>
        <family val="2"/>
      </rPr>
      <t>Report Categories - Research Questions</t>
    </r>
    <r>
      <rPr>
        <sz val="12"/>
        <rFont val="Calibri"/>
        <family val="2"/>
      </rPr>
      <t xml:space="preserve">
This section shows research topics such cluster analysis based on their engagement in the course and more.  This page will be updated.</t>
    </r>
  </si>
  <si>
    <t>&lt;h2&gt;Report Categories - Research Questions&lt;/h2&gt;&lt;p&gt;This section shows research topics such cluster analysis based on their engagement in the course and more. This page will be updated.&amp;nbsp;&lt;/p&gt;</t>
  </si>
  <si>
    <t>Course</t>
  </si>
  <si>
    <t>last edit</t>
  </si>
  <si>
    <t>edited by</t>
  </si>
  <si>
    <t>LV</t>
  </si>
  <si>
    <t>comments</t>
  </si>
  <si>
    <t>none</t>
  </si>
  <si>
    <t>PRE</t>
  </si>
  <si>
    <t>heading</t>
  </si>
  <si>
    <t>P2P01</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</si>
</sst>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2"/>
      <color theme="1"/>
      <name val="Calibri"/>
      <family val="2"/>
      <scheme val="minor"/>
    </font>
    <font>
      <u/>
      <sz val="12"/>
      <color theme="10"/>
      <name val="Calibri"/>
      <family val="2"/>
      <scheme val="minor"/>
    </font>
    <font>
      <u/>
      <sz val="12"/>
      <color theme="11"/>
      <name val="Calibri"/>
      <family val="2"/>
      <scheme val="minor"/>
    </font>
    <font>
      <sz val="12"/>
      <color rgb="FFFF0000"/>
      <name val="Calibri"/>
      <family val="2"/>
      <scheme val="minor"/>
    </font>
    <font>
      <b/>
      <sz val="12"/>
      <color theme="1"/>
      <name val="Calibri"/>
      <family val="2"/>
      <scheme val="minor"/>
    </font>
    <font>
      <sz val="12"/>
      <name val="Calibri"/>
      <family val="2"/>
      <scheme val="minor"/>
    </font>
    <font>
      <b/>
      <sz val="12"/>
      <name val="Calibri"/>
      <family val="2"/>
      <scheme val="minor"/>
    </font>
    <font>
      <b/>
      <sz val="12"/>
      <color rgb="FFFF0000"/>
      <name val="Calibri"/>
      <family val="2"/>
      <scheme val="minor"/>
    </font>
    <font>
      <sz val="12"/>
      <color theme="10"/>
      <name val="Calibri"/>
      <family val="2"/>
      <scheme val="minor"/>
    </font>
    <font>
      <sz val="11"/>
      <color theme="1"/>
      <name val="Calibri"/>
      <family val="2"/>
      <scheme val="minor"/>
    </font>
    <font>
      <b/>
      <sz val="11"/>
      <color theme="1"/>
      <name val="Calibri"/>
      <family val="2"/>
      <scheme val="minor"/>
    </font>
    <font>
      <sz val="12"/>
      <name val="Calibri"/>
      <family val="2"/>
    </font>
    <font>
      <b/>
      <sz val="12"/>
      <name val="Calibri"/>
      <family val="2"/>
    </font>
    <font>
      <sz val="15"/>
      <color theme="1"/>
      <name val="Calibri"/>
    </font>
    <font>
      <b/>
      <sz val="12"/>
      <color theme="1"/>
      <name val="Calibri"/>
      <family val="2"/>
    </font>
    <font>
      <sz val="12"/>
      <color theme="1"/>
      <name val="Calibri"/>
      <family val="2"/>
    </font>
    <font>
      <sz val="12"/>
      <color rgb="FFFF0000"/>
      <name val="Calibri"/>
      <family val="2"/>
    </font>
    <font>
      <b/>
      <sz val="12"/>
      <color rgb="FFFF0000"/>
      <name val="Calibri"/>
      <family val="2"/>
    </font>
    <font>
      <b/>
      <sz val="12"/>
      <color rgb="FF008000"/>
      <name val="Calibri"/>
    </font>
  </fonts>
  <fills count="2">
    <fill>
      <patternFill patternType="none"/>
    </fill>
    <fill>
      <patternFill patternType="gray125"/>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18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9"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5" fillId="0" borderId="0"/>
    <xf numFmtId="0" fontId="2" fillId="0" borderId="0" applyNumberFormat="0" applyFill="0" applyBorder="0" applyAlignment="0" applyProtection="0"/>
  </cellStyleXfs>
  <cellXfs count="52">
    <xf numFmtId="0" fontId="0" fillId="0" borderId="0" xfId="0"/>
    <xf numFmtId="0" fontId="3" fillId="0" borderId="0" xfId="0" applyFont="1"/>
    <xf numFmtId="0" fontId="5" fillId="0" borderId="0" xfId="0" applyFont="1" applyAlignment="1">
      <alignment wrapText="1"/>
    </xf>
    <xf numFmtId="0" fontId="5" fillId="0" borderId="0" xfId="1" applyFont="1"/>
    <xf numFmtId="0" fontId="5" fillId="0" borderId="0" xfId="1" applyFont="1" applyAlignment="1">
      <alignment wrapText="1"/>
    </xf>
    <xf numFmtId="0" fontId="4" fillId="0" borderId="0" xfId="0" applyFont="1"/>
    <xf numFmtId="0" fontId="0" fillId="0" borderId="1" xfId="0" applyBorder="1"/>
    <xf numFmtId="0" fontId="5" fillId="0" borderId="1" xfId="1" applyFont="1" applyBorder="1" applyAlignment="1">
      <alignment wrapText="1"/>
    </xf>
    <xf numFmtId="0" fontId="3" fillId="0" borderId="1" xfId="0" applyFont="1" applyBorder="1"/>
    <xf numFmtId="0" fontId="4" fillId="0" borderId="1" xfId="0" applyFont="1" applyBorder="1"/>
    <xf numFmtId="0" fontId="8" fillId="0" borderId="0" xfId="1" applyFont="1" applyAlignment="1">
      <alignment wrapText="1"/>
    </xf>
    <xf numFmtId="0" fontId="8" fillId="0" borderId="1" xfId="1" applyFont="1" applyBorder="1" applyAlignment="1">
      <alignment wrapText="1"/>
    </xf>
    <xf numFmtId="0" fontId="0" fillId="0" borderId="0" xfId="0" applyFont="1" applyAlignment="1">
      <alignment wrapText="1"/>
    </xf>
    <xf numFmtId="0" fontId="5" fillId="0" borderId="1" xfId="1" applyFont="1" applyBorder="1"/>
    <xf numFmtId="0" fontId="9" fillId="0" borderId="0" xfId="175"/>
    <xf numFmtId="0" fontId="9" fillId="0" borderId="0" xfId="175" applyAlignment="1">
      <alignment wrapText="1"/>
    </xf>
    <xf numFmtId="0" fontId="9" fillId="0" borderId="0" xfId="175" applyAlignment="1"/>
    <xf numFmtId="0" fontId="10" fillId="0" borderId="0" xfId="175" applyFont="1"/>
    <xf numFmtId="0" fontId="1" fillId="0" borderId="0" xfId="1"/>
    <xf numFmtId="0" fontId="1" fillId="0" borderId="0" xfId="1" applyAlignment="1">
      <alignment wrapText="1"/>
    </xf>
    <xf numFmtId="0" fontId="11" fillId="0" borderId="0" xfId="1" applyFont="1"/>
    <xf numFmtId="0" fontId="11" fillId="0" borderId="0" xfId="1" applyFont="1" applyAlignment="1">
      <alignment vertical="top" wrapText="1"/>
    </xf>
    <xf numFmtId="0" fontId="11" fillId="0" borderId="0" xfId="1" applyFont="1" applyAlignment="1">
      <alignment wrapText="1"/>
    </xf>
    <xf numFmtId="0" fontId="12" fillId="0" borderId="0" xfId="1" applyFont="1" applyAlignment="1">
      <alignment wrapText="1"/>
    </xf>
    <xf numFmtId="0" fontId="13" fillId="0" borderId="0" xfId="0" applyFont="1"/>
    <xf numFmtId="0" fontId="14" fillId="0" borderId="0" xfId="0" applyFont="1" applyAlignment="1">
      <alignment horizontal="left"/>
    </xf>
    <xf numFmtId="0" fontId="0" fillId="0" borderId="0" xfId="183" applyFont="1" applyAlignment="1">
      <alignment wrapText="1"/>
    </xf>
    <xf numFmtId="0" fontId="11" fillId="0" borderId="0" xfId="183" applyFont="1" applyAlignment="1">
      <alignment horizontal="left" vertical="top" wrapText="1"/>
    </xf>
    <xf numFmtId="0" fontId="11" fillId="0" borderId="0" xfId="183" applyFont="1" applyAlignment="1">
      <alignment wrapText="1"/>
    </xf>
    <xf numFmtId="0" fontId="16" fillId="0" borderId="0" xfId="183" applyFont="1"/>
    <xf numFmtId="0" fontId="14" fillId="0" borderId="0" xfId="183" applyFont="1"/>
    <xf numFmtId="14" fontId="14" fillId="0" borderId="0" xfId="0" applyNumberFormat="1" applyFont="1" applyAlignment="1">
      <alignment horizontal="left"/>
    </xf>
    <xf numFmtId="0" fontId="14" fillId="0" borderId="0" xfId="183" applyFont="1" applyBorder="1" applyAlignment="1">
      <alignment horizontal="left" vertical="top"/>
    </xf>
    <xf numFmtId="0" fontId="14" fillId="0" borderId="0" xfId="183" applyFont="1" applyBorder="1" applyAlignment="1">
      <alignment horizontal="left" vertical="top" wrapText="1"/>
    </xf>
    <xf numFmtId="0" fontId="12" fillId="0" borderId="0" xfId="183" applyFont="1" applyBorder="1" applyAlignment="1">
      <alignment horizontal="left" vertical="top" wrapText="1"/>
    </xf>
    <xf numFmtId="0" fontId="18" fillId="0" borderId="0" xfId="183" applyFont="1" applyBorder="1" applyAlignment="1">
      <alignment horizontal="left" vertical="top" wrapText="1"/>
    </xf>
    <xf numFmtId="0" fontId="17" fillId="0" borderId="0" xfId="183" applyFont="1" applyBorder="1" applyAlignment="1">
      <alignment horizontal="left" vertical="top"/>
    </xf>
    <xf numFmtId="0" fontId="4" fillId="0" borderId="3" xfId="0" applyFont="1" applyBorder="1"/>
    <xf numFmtId="0" fontId="4" fillId="0" borderId="2" xfId="0" applyFont="1" applyBorder="1"/>
    <xf numFmtId="0" fontId="4" fillId="0" borderId="2" xfId="0" applyFont="1" applyBorder="1" applyAlignment="1">
      <alignment wrapText="1"/>
    </xf>
    <xf numFmtId="0" fontId="6" fillId="0" borderId="2" xfId="0" applyFont="1" applyBorder="1" applyAlignment="1">
      <alignment wrapText="1"/>
    </xf>
    <xf numFmtId="0" fontId="7" fillId="0" borderId="2" xfId="0" applyFont="1" applyBorder="1"/>
    <xf numFmtId="0" fontId="18" fillId="0" borderId="0" xfId="1" applyFont="1" applyAlignment="1">
      <alignment horizontal="left" vertical="top"/>
    </xf>
    <xf numFmtId="0" fontId="0" fillId="0" borderId="3" xfId="0" applyBorder="1"/>
    <xf numFmtId="0" fontId="1" fillId="0" borderId="3" xfId="1" applyBorder="1"/>
    <xf numFmtId="0" fontId="5" fillId="0" borderId="3" xfId="1" applyFont="1" applyBorder="1"/>
    <xf numFmtId="0" fontId="3" fillId="0" borderId="3" xfId="0" applyFont="1" applyBorder="1"/>
    <xf numFmtId="0" fontId="11" fillId="0" borderId="3" xfId="1" applyFont="1" applyBorder="1" applyAlignment="1">
      <alignment horizontal="left" vertical="top"/>
    </xf>
    <xf numFmtId="0" fontId="11" fillId="0" borderId="0" xfId="1" applyFont="1" applyAlignment="1">
      <alignment horizontal="left" vertical="top"/>
    </xf>
    <xf numFmtId="0" fontId="18" fillId="0" borderId="1" xfId="1" applyFont="1" applyBorder="1" applyAlignment="1">
      <alignment horizontal="left" vertical="top"/>
    </xf>
    <xf numFmtId="0" fontId="11" fillId="0" borderId="0" xfId="1" applyFont="1" applyAlignment="1">
      <alignment horizontal="left" vertical="top" wrapText="1"/>
    </xf>
    <xf numFmtId="0" fontId="18" fillId="0" borderId="0" xfId="183" applyFont="1" applyAlignment="1">
      <alignment horizontal="left" vertical="top" wrapText="1"/>
    </xf>
  </cellXfs>
  <cellStyles count="18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4" builtinId="9" hidden="1"/>
    <cellStyle name="Hyperlink" xfId="1" builtinId="8"/>
    <cellStyle name="Normal" xfId="0" builtinId="0"/>
    <cellStyle name="Normal 2" xfId="175"/>
    <cellStyle name="Text" xfId="183"/>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46" Type="http://schemas.openxmlformats.org/officeDocument/2006/relationships/hyperlink" Target="https://10ay.online.tableau.com/t/unswmooc/views/Whatdidparticipantsdo_0/Whatdidparticipantsdo12" TargetMode="External"/><Relationship Id="rId20" Type="http://schemas.openxmlformats.org/officeDocument/2006/relationships/hyperlink" Target="https://10ay.online.tableau.com/t/unswmooc/views/Evaluation_2/Post-courseSurvey" TargetMode="External"/><Relationship Id="rId21" Type="http://schemas.openxmlformats.org/officeDocument/2006/relationships/hyperlink" Target="https://10ay.online.tableau.com/t/unswmooc/views/Socialmedia_0/SocialMedia" TargetMode="External"/><Relationship Id="rId22" Type="http://schemas.openxmlformats.org/officeDocument/2006/relationships/hyperlink" Target="https://10ay.online.tableau.com/t/unswmooc/views/ResearchQuestions_2/ResearchQuestions" TargetMode="External"/><Relationship Id="rId23" Type="http://schemas.openxmlformats.org/officeDocument/2006/relationships/hyperlink" Target="https://10ay.online.tableau.com/t/unswmooc/views/Overview_2/Overview12" TargetMode="External"/><Relationship Id="rId24" Type="http://schemas.openxmlformats.org/officeDocument/2006/relationships/hyperlink" Target="https://10ay.online.tableau.com/t/unswmooc/views/Whoaretheparticipants_1/Whoaretheparticipants12" TargetMode="External"/><Relationship Id="rId25" Type="http://schemas.openxmlformats.org/officeDocument/2006/relationships/hyperlink" Target="https://10ay.online.tableau.com/t/unswmooc/views/Whatdidparticipantsdo_0/Whatdidparticipantsdo12" TargetMode="External"/><Relationship Id="rId26" Type="http://schemas.openxmlformats.org/officeDocument/2006/relationships/hyperlink" Target="https://10ay.online.tableau.com/t/unswmooc/views/Assessment_2/Assessment_Grades" TargetMode="External"/><Relationship Id="rId27" Type="http://schemas.openxmlformats.org/officeDocument/2006/relationships/hyperlink" Target="https://10ay.online.tableau.com/t/unswmooc/views/ResearchQuestions_2/ResearchQuestions" TargetMode="External"/><Relationship Id="rId28" Type="http://schemas.openxmlformats.org/officeDocument/2006/relationships/hyperlink" Target="https://10ay.online.tableau.com/t/unswmooc/views/Content_2/Overview" TargetMode="External"/><Relationship Id="rId29" Type="http://schemas.openxmlformats.org/officeDocument/2006/relationships/hyperlink" Target="https://10ay.online.tableau.com/t/unswmooc/views/Video/Overview" TargetMode="External"/><Relationship Id="rId1" Type="http://schemas.openxmlformats.org/officeDocument/2006/relationships/hyperlink" Target="https://10ay.online.tableau.com/t/unswmooc/views/Overview_2/Overview22" TargetMode="External"/><Relationship Id="rId2" Type="http://schemas.openxmlformats.org/officeDocument/2006/relationships/hyperlink" Target="https://10ay.online.tableau.com/t/unswmooc/views/Whoaretheparticipants_1/Whoaretheparticipants12" TargetMode="External"/><Relationship Id="rId3" Type="http://schemas.openxmlformats.org/officeDocument/2006/relationships/hyperlink" Target="https://10ay.online.tableau.com/t/unswmooc/views/Video/Overview" TargetMode="External"/><Relationship Id="rId4" Type="http://schemas.openxmlformats.org/officeDocument/2006/relationships/hyperlink" Target="https://10ay.online.tableau.com/t/unswmooc/views/Video/Heatmap" TargetMode="External"/><Relationship Id="rId5" Type="http://schemas.openxmlformats.org/officeDocument/2006/relationships/hyperlink" Target="https://10ay.online.tableau.com/t/unswmooc/views/Video/Heatmap-Detailed" TargetMode="External"/><Relationship Id="rId30" Type="http://schemas.openxmlformats.org/officeDocument/2006/relationships/hyperlink" Target="https://10ay.online.tableau.com/t/unswmooc/views/Forum_2/Forum-Activityplot" TargetMode="External"/><Relationship Id="rId31" Type="http://schemas.openxmlformats.org/officeDocument/2006/relationships/hyperlink" Target="https://10ay.online.tableau.com/t/unswmooc/views/Socialmedia_0/SocialMedia" TargetMode="External"/><Relationship Id="rId32" Type="http://schemas.openxmlformats.org/officeDocument/2006/relationships/hyperlink" Target="https://10ay.online.tableau.com/t/unswmooc/views/Evaluation_2/Peerassessment_Rubric" TargetMode="External"/><Relationship Id="rId9" Type="http://schemas.openxmlformats.org/officeDocument/2006/relationships/hyperlink" Target="https://10ay.online.tableau.com/t/unswmooc/views/Content_2/Sequence" TargetMode="External"/><Relationship Id="rId6" Type="http://schemas.openxmlformats.org/officeDocument/2006/relationships/hyperlink" Target="https://10ay.online.tableau.com/t/unswmooc/views/Video/Videosbyaction" TargetMode="External"/><Relationship Id="rId7" Type="http://schemas.openxmlformats.org/officeDocument/2006/relationships/hyperlink" Target="https://10ay.online.tableau.com/t/unswmooc/views/Video/Allvidoes" TargetMode="External"/><Relationship Id="rId8" Type="http://schemas.openxmlformats.org/officeDocument/2006/relationships/hyperlink" Target="https://10ay.online.tableau.com/t/unswmooc/views/Content_2/Overview" TargetMode="External"/><Relationship Id="rId33" Type="http://schemas.openxmlformats.org/officeDocument/2006/relationships/hyperlink" Target="https://10ay.online.tableau.com/t/unswmooc/views/Activities_1/Overview" TargetMode="External"/><Relationship Id="rId34" Type="http://schemas.openxmlformats.org/officeDocument/2006/relationships/hyperlink" Target="https://10ay.online.tableau.com/t/unswmooc/views/Overview_2/Overview12" TargetMode="External"/><Relationship Id="rId35" Type="http://schemas.openxmlformats.org/officeDocument/2006/relationships/hyperlink" Target="https://10ay.online.tableau.com/t/unswmooc/views/Whoaretheparticipants_1/Whoaretheparticipants12" TargetMode="External"/><Relationship Id="rId36" Type="http://schemas.openxmlformats.org/officeDocument/2006/relationships/hyperlink" Target="https://10ay.online.tableau.com/t/unswmooc/views/Whatdidparticipantsdo_0/Whatdidparticipantsdo12" TargetMode="External"/><Relationship Id="rId10" Type="http://schemas.openxmlformats.org/officeDocument/2006/relationships/hyperlink" Target="https://10ay.online.tableau.com/t/unswmooc/views/Forum_2/Forum-Activityplot" TargetMode="External"/><Relationship Id="rId11" Type="http://schemas.openxmlformats.org/officeDocument/2006/relationships/hyperlink" Target="https://10ay.online.tableau.com/t/unswmooc/views/Forum_2/Forum-heatmap" TargetMode="External"/><Relationship Id="rId12" Type="http://schemas.openxmlformats.org/officeDocument/2006/relationships/hyperlink" Target="https://10ay.online.tableau.com/t/unswmooc/views/Activities_1/Overview" TargetMode="External"/><Relationship Id="rId13" Type="http://schemas.openxmlformats.org/officeDocument/2006/relationships/hyperlink" Target="https://10ay.online.tableau.com/t/unswmooc/views/Assessment_2/Assessment_Grades" TargetMode="External"/><Relationship Id="rId14" Type="http://schemas.openxmlformats.org/officeDocument/2006/relationships/hyperlink" Target="https://10ay.online.tableau.com/t/unswmooc/views/Assessment_2/Assessment_Overview" TargetMode="External"/><Relationship Id="rId15" Type="http://schemas.openxmlformats.org/officeDocument/2006/relationships/hyperlink" Target="https://10ay.online.tableau.com/t/unswmooc/views/Assessment_2/Assessment_Quizzes" TargetMode="External"/><Relationship Id="rId16" Type="http://schemas.openxmlformats.org/officeDocument/2006/relationships/hyperlink" Target="https://10ay.online.tableau.com/t/unswmooc/views/Assessment_2/Assessment_PeerAssessment" TargetMode="External"/><Relationship Id="rId17" Type="http://schemas.openxmlformats.org/officeDocument/2006/relationships/hyperlink" Target="https://10ay.online.tableau.com/t/unswmooc/views/Assessment_2/Assessment_Tests" TargetMode="External"/><Relationship Id="rId18" Type="http://schemas.openxmlformats.org/officeDocument/2006/relationships/hyperlink" Target="https://10ay.online.tableau.com/t/unswmooc/views/Evaluation_2/Peerassessment_Rubric" TargetMode="External"/><Relationship Id="rId19" Type="http://schemas.openxmlformats.org/officeDocument/2006/relationships/hyperlink" Target="https://10ay.online.tableau.com/t/unswmooc/views/Evaluation_2/Pre-courseSurvey" TargetMode="External"/><Relationship Id="rId37" Type="http://schemas.openxmlformats.org/officeDocument/2006/relationships/hyperlink" Target="https://10ay.online.tableau.com/t/unswmooc/views/Assessment_2/Assessment_Grades" TargetMode="External"/><Relationship Id="rId38" Type="http://schemas.openxmlformats.org/officeDocument/2006/relationships/hyperlink" Target="https://10ay.online.tableau.com/t/unswmooc/views/ResearchQuestions_2/ResearchQuestions" TargetMode="External"/><Relationship Id="rId39" Type="http://schemas.openxmlformats.org/officeDocument/2006/relationships/hyperlink" Target="https://10ay.online.tableau.com/t/unswmooc/views/Content_2/Overview" TargetMode="External"/><Relationship Id="rId40" Type="http://schemas.openxmlformats.org/officeDocument/2006/relationships/hyperlink" Target="https://10ay.online.tableau.com/t/unswmooc/views/Video/Overview" TargetMode="External"/><Relationship Id="rId41" Type="http://schemas.openxmlformats.org/officeDocument/2006/relationships/hyperlink" Target="https://10ay.online.tableau.com/t/unswmooc/views/Forum_2/Forum-Activityplot" TargetMode="External"/><Relationship Id="rId42" Type="http://schemas.openxmlformats.org/officeDocument/2006/relationships/hyperlink" Target="https://10ay.online.tableau.com/t/unswmooc/views/Socialmedia_0/SocialMedia" TargetMode="External"/><Relationship Id="rId43" Type="http://schemas.openxmlformats.org/officeDocument/2006/relationships/hyperlink" Target="https://10ay.online.tableau.com/t/unswmooc/views/Evaluation_2/Peerassessment_Rubric" TargetMode="External"/><Relationship Id="rId44" Type="http://schemas.openxmlformats.org/officeDocument/2006/relationships/hyperlink" Target="https://10ay.online.tableau.com/t/unswmooc/views/Activities_1/Overview" TargetMode="External"/><Relationship Id="rId45" Type="http://schemas.openxmlformats.org/officeDocument/2006/relationships/hyperlink" Target="https://10ay.online.tableau.com/t/unswmooc/views/Overview_2/Overview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D1" sqref="D1:D1048576"/>
    </sheetView>
  </sheetViews>
  <sheetFormatPr baseColWidth="10" defaultColWidth="8.83203125" defaultRowHeight="14" x14ac:dyDescent="0"/>
  <cols>
    <col min="1" max="1" width="11.6640625" style="14" bestFit="1" customWidth="1"/>
    <col min="2" max="2" width="14.83203125" style="14" bestFit="1" customWidth="1"/>
    <col min="3" max="3" width="38.83203125" style="14" customWidth="1"/>
    <col min="4" max="4" width="87.5" style="14" customWidth="1"/>
    <col min="5" max="16384" width="8.83203125" style="14"/>
  </cols>
  <sheetData>
    <row r="1" spans="1:4">
      <c r="A1" s="17" t="s">
        <v>161</v>
      </c>
      <c r="B1" s="17" t="s">
        <v>160</v>
      </c>
      <c r="C1" s="17" t="s">
        <v>158</v>
      </c>
      <c r="D1" s="17" t="s">
        <v>159</v>
      </c>
    </row>
    <row r="2" spans="1:4" ht="15.75">
      <c r="A2" s="14" t="s">
        <v>152</v>
      </c>
      <c r="B2" s="14" t="s">
        <v>8</v>
      </c>
      <c r="C2" s="14" t="s">
        <v>40</v>
      </c>
      <c r="D2" s="16" t="s">
        <v>157</v>
      </c>
    </row>
    <row r="3" spans="1:4" ht="105">
      <c r="A3" s="14" t="s">
        <v>152</v>
      </c>
      <c r="B3" s="14" t="s">
        <v>9</v>
      </c>
      <c r="C3" s="14" t="s">
        <v>140</v>
      </c>
      <c r="D3" s="15" t="s">
        <v>156</v>
      </c>
    </row>
    <row r="4" spans="1:4" ht="60">
      <c r="A4" s="14" t="s">
        <v>152</v>
      </c>
      <c r="B4" s="14" t="s">
        <v>155</v>
      </c>
      <c r="C4" s="14" t="s">
        <v>139</v>
      </c>
      <c r="D4" s="15" t="s">
        <v>154</v>
      </c>
    </row>
    <row r="5" spans="1:4" ht="150">
      <c r="A5" s="14" t="s">
        <v>152</v>
      </c>
      <c r="B5" s="14" t="s">
        <v>39</v>
      </c>
      <c r="C5" s="14" t="s">
        <v>40</v>
      </c>
      <c r="D5" s="15" t="s">
        <v>153</v>
      </c>
    </row>
    <row r="6" spans="1:4">
      <c r="A6" s="14" t="s">
        <v>152</v>
      </c>
      <c r="B6" s="14" t="s">
        <v>64</v>
      </c>
      <c r="C6" s="14" t="s">
        <v>13</v>
      </c>
      <c r="D6" s="15" t="s">
        <v>151</v>
      </c>
    </row>
    <row r="7" spans="1:4" ht="60">
      <c r="A7" s="14" t="s">
        <v>143</v>
      </c>
      <c r="B7" s="14" t="s">
        <v>150</v>
      </c>
      <c r="C7" s="14" t="s">
        <v>15</v>
      </c>
      <c r="D7" s="15" t="s">
        <v>149</v>
      </c>
    </row>
    <row r="8" spans="1:4" ht="45">
      <c r="A8" s="14" t="s">
        <v>143</v>
      </c>
      <c r="B8" s="14" t="s">
        <v>3</v>
      </c>
      <c r="C8" s="14" t="s">
        <v>36</v>
      </c>
      <c r="D8" s="15" t="s">
        <v>148</v>
      </c>
    </row>
    <row r="9" spans="1:4" ht="45">
      <c r="A9" s="14" t="s">
        <v>143</v>
      </c>
      <c r="B9" s="14" t="s">
        <v>4</v>
      </c>
      <c r="C9" s="14" t="s">
        <v>38</v>
      </c>
      <c r="D9" s="15" t="s">
        <v>147</v>
      </c>
    </row>
    <row r="10" spans="1:4" ht="45">
      <c r="A10" s="14" t="s">
        <v>143</v>
      </c>
      <c r="B10" s="14" t="s">
        <v>146</v>
      </c>
      <c r="C10" s="14" t="s">
        <v>35</v>
      </c>
      <c r="D10" s="15" t="s">
        <v>145</v>
      </c>
    </row>
    <row r="11" spans="1:4" ht="90">
      <c r="A11" s="14" t="s">
        <v>143</v>
      </c>
      <c r="B11" s="14" t="s">
        <v>6</v>
      </c>
      <c r="C11" s="14" t="s">
        <v>37</v>
      </c>
      <c r="D11" s="15" t="s">
        <v>144</v>
      </c>
    </row>
    <row r="12" spans="1:4">
      <c r="A12" s="14" t="s">
        <v>143</v>
      </c>
      <c r="B12" s="14" t="s">
        <v>142</v>
      </c>
      <c r="C12" s="14" t="s">
        <v>14</v>
      </c>
      <c r="D12" s="15" t="s">
        <v>141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7"/>
  <sheetViews>
    <sheetView tabSelected="1" topLeftCell="A33" workbookViewId="0">
      <selection activeCell="L7" sqref="L7:L77"/>
    </sheetView>
  </sheetViews>
  <sheetFormatPr baseColWidth="10" defaultColWidth="11" defaultRowHeight="15" x14ac:dyDescent="0"/>
  <cols>
    <col min="1" max="1" width="8.6640625" customWidth="1"/>
    <col min="2" max="2" width="11.5" customWidth="1"/>
    <col min="3" max="3" width="7.1640625" customWidth="1"/>
    <col min="4" max="4" width="10.1640625" customWidth="1"/>
    <col min="5" max="5" width="7.33203125" customWidth="1"/>
    <col min="6" max="6" width="18.6640625" customWidth="1"/>
    <col min="7" max="7" width="16.5" customWidth="1"/>
    <col min="8" max="8" width="5.1640625" customWidth="1"/>
    <col min="9" max="9" width="76.1640625" style="12" customWidth="1"/>
    <col min="10" max="11" width="26.83203125" style="2" customWidth="1"/>
    <col min="12" max="12" width="45.6640625" style="2" customWidth="1"/>
    <col min="13" max="13" width="40" style="2" bestFit="1" customWidth="1"/>
    <col min="14" max="14" width="13.83203125" style="1" customWidth="1"/>
    <col min="15" max="15" width="11" style="5"/>
  </cols>
  <sheetData>
    <row r="1" spans="1:15" ht="19">
      <c r="E1" s="24" t="s">
        <v>248</v>
      </c>
      <c r="F1" s="25" t="s">
        <v>256</v>
      </c>
      <c r="I1" s="26"/>
      <c r="J1" s="27"/>
      <c r="K1" s="28"/>
      <c r="L1" s="27"/>
      <c r="M1" s="28"/>
      <c r="N1" s="29"/>
      <c r="O1" s="30"/>
    </row>
    <row r="2" spans="1:15" ht="19">
      <c r="E2" s="24" t="s">
        <v>249</v>
      </c>
      <c r="F2" s="31">
        <f ca="1">(TODAY())</f>
        <v>42219</v>
      </c>
      <c r="I2" s="26"/>
      <c r="J2" s="27"/>
      <c r="K2" s="28"/>
      <c r="L2" s="27"/>
      <c r="M2" s="28"/>
      <c r="N2" s="29"/>
      <c r="O2" s="30"/>
    </row>
    <row r="3" spans="1:15" ht="19">
      <c r="E3" s="24" t="s">
        <v>250</v>
      </c>
      <c r="F3" s="25" t="s">
        <v>251</v>
      </c>
      <c r="I3" s="26"/>
      <c r="J3" s="27"/>
      <c r="K3" s="28"/>
      <c r="L3" s="27"/>
      <c r="M3" s="28"/>
      <c r="N3" s="29"/>
      <c r="O3" s="30"/>
    </row>
    <row r="4" spans="1:15" ht="19">
      <c r="E4" s="24" t="s">
        <v>252</v>
      </c>
      <c r="F4" s="25" t="s">
        <v>253</v>
      </c>
      <c r="I4" s="26"/>
      <c r="J4" s="27"/>
      <c r="K4" s="28"/>
      <c r="L4" s="27"/>
      <c r="M4" s="28"/>
      <c r="N4" s="29"/>
      <c r="O4" s="30"/>
    </row>
    <row r="5" spans="1:15" ht="19">
      <c r="E5" s="24"/>
      <c r="F5" s="25"/>
      <c r="I5" s="26"/>
      <c r="J5" s="27"/>
      <c r="K5" s="28"/>
      <c r="L5" s="27"/>
      <c r="M5" s="28"/>
      <c r="N5" s="29"/>
      <c r="O5" s="30"/>
    </row>
    <row r="6" spans="1:15" s="38" customFormat="1">
      <c r="A6" s="38" t="s">
        <v>62</v>
      </c>
      <c r="B6" s="38" t="s">
        <v>16</v>
      </c>
      <c r="C6" s="38" t="s">
        <v>19</v>
      </c>
      <c r="D6" s="38" t="s">
        <v>47</v>
      </c>
      <c r="E6" s="38" t="s">
        <v>57</v>
      </c>
      <c r="F6" s="38" t="s">
        <v>58</v>
      </c>
      <c r="G6" s="38" t="s">
        <v>59</v>
      </c>
      <c r="H6" s="38" t="s">
        <v>126</v>
      </c>
      <c r="I6" s="39" t="s">
        <v>1</v>
      </c>
      <c r="J6" s="40" t="s">
        <v>60</v>
      </c>
      <c r="K6" s="40" t="s">
        <v>162</v>
      </c>
      <c r="L6" s="40" t="s">
        <v>61</v>
      </c>
      <c r="M6" s="40" t="s">
        <v>45</v>
      </c>
      <c r="N6" s="41" t="s">
        <v>46</v>
      </c>
      <c r="O6" s="38" t="s">
        <v>127</v>
      </c>
    </row>
    <row r="7" spans="1:15" s="32" customFormat="1" ht="20" customHeight="1">
      <c r="A7" s="32" t="s">
        <v>254</v>
      </c>
      <c r="B7" s="32" t="s">
        <v>255</v>
      </c>
      <c r="I7" s="33"/>
      <c r="J7" s="34"/>
      <c r="K7" s="34"/>
      <c r="L7" s="35" t="str">
        <f ca="1">"{'course':'"&amp;F1&amp;"',
  'last_edit':'"&amp;F2&amp;"',
  'edited_by':'"&amp;F3&amp;"',
  'comments':'"&amp;F4&amp;"',
  'mooc': {
    'main': ["</f>
        <v>{'course':'P2P01',_x000D_  'last_edit':'42219',_x000D_  'edited_by':'LV',_x000D_  'comments':'none',_x000D_  'mooc': {_x000D_    'main': [</v>
      </c>
      <c r="M7" s="34"/>
      <c r="N7" s="36"/>
    </row>
    <row r="8" spans="1:15" ht="15" customHeight="1">
      <c r="A8" t="s">
        <v>63</v>
      </c>
      <c r="B8" t="s">
        <v>18</v>
      </c>
      <c r="C8">
        <v>1</v>
      </c>
      <c r="D8" t="s">
        <v>50</v>
      </c>
      <c r="E8" t="s">
        <v>8</v>
      </c>
      <c r="F8" t="s">
        <v>30</v>
      </c>
      <c r="G8" t="s">
        <v>65</v>
      </c>
      <c r="H8">
        <v>1</v>
      </c>
      <c r="I8" s="18" t="s">
        <v>165</v>
      </c>
      <c r="J8" s="4" t="s">
        <v>192</v>
      </c>
      <c r="K8" s="3" t="s">
        <v>191</v>
      </c>
      <c r="L8" s="20" t="str">
        <f>"{'"&amp;$B$6&amp;"': '"&amp;B8&amp;"',"&amp;CHAR(10)&amp;"'"&amp;$C$6&amp;"': '"&amp;C8&amp;"',"&amp;CHAR(10)&amp;"'"&amp;$D$6&amp;"': '"&amp;D8&amp;"',"&amp;CHAR(10)&amp;"'"&amp;$E$6&amp;"': '"&amp;E8&amp;"',"&amp;CHAR(10)&amp;"'"&amp;$F$6&amp;"': '"&amp;F8&amp;"',"&amp;CHAR(10)&amp;"'"&amp;$G$6&amp;"': '"&amp;G8&amp;"',"&amp;CHAR(10)&amp;"'"&amp;$H$6&amp;"': "&amp;H8&amp;","&amp;CHAR(10)&amp;"'"&amp;$I$6&amp;"': '"&amp;I8&amp;"',"&amp;CHAR(10)&amp;"'"&amp;$J$6&amp;"': {'tag':'div','id':'introText','html':'"&amp;K8&amp;"'}"&amp;CHAR(10)&amp;"},"</f>
        <v>{'type': 'report',
'order': '1',
'level': 'li',
'category': 'Overview',
'section': 'Overview of Course',
'page': 'main_Overview',
'tableauView': 1,
'Link': 'https://10ay.online.tableau.com/t/unswmooc/views/Overview_2/Overview12',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M8" s="3"/>
      <c r="O8" s="5" t="str">
        <f>"&lt;li&gt;&lt;a href='#' id='"&amp;G8&amp;"'&gt;"&amp;F8&amp;"&lt;/a&gt;&lt;/li&gt;"</f>
        <v>&lt;li&gt;&lt;a href='#' id='main_Overview'&gt;Overview of Course&lt;/a&gt;&lt;/li&gt;</v>
      </c>
    </row>
    <row r="9" spans="1:15" ht="15" customHeight="1">
      <c r="A9" t="s">
        <v>63</v>
      </c>
      <c r="B9" t="s">
        <v>18</v>
      </c>
      <c r="C9">
        <v>2</v>
      </c>
      <c r="D9" t="s">
        <v>50</v>
      </c>
      <c r="E9" t="s">
        <v>9</v>
      </c>
      <c r="F9" t="s">
        <v>9</v>
      </c>
      <c r="G9" t="s">
        <v>66</v>
      </c>
      <c r="H9">
        <v>1</v>
      </c>
      <c r="I9" s="18" t="s">
        <v>167</v>
      </c>
      <c r="J9" s="22" t="s">
        <v>195</v>
      </c>
      <c r="K9" s="20" t="s">
        <v>196</v>
      </c>
      <c r="L9" s="20" t="str">
        <f t="shared" ref="L9:L17" si="0">"{'"&amp;$B$6&amp;"': '"&amp;B9&amp;"',"&amp;CHAR(10)&amp;"'"&amp;$C$6&amp;"': '"&amp;C9&amp;"',"&amp;CHAR(10)&amp;"'"&amp;$D$6&amp;"': '"&amp;D9&amp;"',"&amp;CHAR(10)&amp;"'"&amp;$E$6&amp;"': '"&amp;E9&amp;"',"&amp;CHAR(10)&amp;"'"&amp;$F$6&amp;"': '"&amp;F9&amp;"',"&amp;CHAR(10)&amp;"'"&amp;$G$6&amp;"': '"&amp;G9&amp;"',"&amp;CHAR(10)&amp;"'"&amp;$H$6&amp;"': "&amp;H9&amp;","&amp;CHAR(10)&amp;"'"&amp;$I$6&amp;"': '"&amp;I9&amp;"',"&amp;CHAR(10)&amp;"'"&amp;$J$6&amp;"': {'tag':'div','id':'introText','html':'"&amp;K9&amp;"'}"&amp;CHAR(10)&amp;"},"</f>
        <v>{'type': 'report',
'order': '2',
'level': 'li',
'category': 'Who are the participants?',
'section': 'Who are the participants?',
'page': 'main_participants',
'tableauView': 1,
'Link': 'https://10ay.online.tableau.com/t/unswmooc/views/Whoaretheparticipants_1/Whoaretheparticipants12',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9" s="3"/>
      <c r="O9" s="5" t="str">
        <f>"&lt;li&gt;&lt;a href='#' id='"&amp;G9&amp;"'&gt;"&amp;F9&amp;"&lt;/a&gt;&lt;/li&gt;"</f>
        <v>&lt;li&gt;&lt;a href='#' id='main_participants'&gt;Who are the participants?&lt;/a&gt;&lt;/li&gt;</v>
      </c>
    </row>
    <row r="10" spans="1:15" ht="15" customHeight="1">
      <c r="A10" t="s">
        <v>63</v>
      </c>
      <c r="B10" t="s">
        <v>18</v>
      </c>
      <c r="C10">
        <v>3</v>
      </c>
      <c r="D10" t="s">
        <v>50</v>
      </c>
      <c r="E10" t="s">
        <v>10</v>
      </c>
      <c r="F10" t="s">
        <v>31</v>
      </c>
      <c r="G10" t="s">
        <v>67</v>
      </c>
      <c r="H10">
        <v>1</v>
      </c>
      <c r="I10" s="18" t="s">
        <v>188</v>
      </c>
      <c r="J10" s="22" t="s">
        <v>230</v>
      </c>
      <c r="K10" s="20" t="s">
        <v>225</v>
      </c>
      <c r="L10" s="20" t="str">
        <f t="shared" si="0"/>
        <v>{'type': 'report',
'order': '3',
'level': 'li',
'category': 'What did participants do?',
'section': 'Overview of Activity',
'page': 'main_activity',
'tableauView': 1,
'Link': 'https://10ay.online.tableau.com/t/unswmooc/views/Whatdidparticipantsdo_0/Whatdidparticipantsdo12',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M10" s="3"/>
      <c r="O10" s="5" t="str">
        <f>"&lt;li&gt;&lt;a href='#' id='"&amp;G10&amp;"'&gt;"&amp;F10&amp;"&lt;/a&gt;&lt;/li&gt;"</f>
        <v>&lt;li&gt;&lt;a href='#' id='main_activity'&gt;Overview of Activity&lt;/a&gt;&lt;/li&gt;</v>
      </c>
    </row>
    <row r="11" spans="1:15" ht="15" customHeight="1">
      <c r="A11" t="s">
        <v>63</v>
      </c>
      <c r="B11" t="s">
        <v>18</v>
      </c>
      <c r="C11">
        <v>4</v>
      </c>
      <c r="D11" t="s">
        <v>50</v>
      </c>
      <c r="E11" t="s">
        <v>11</v>
      </c>
      <c r="F11" t="s">
        <v>39</v>
      </c>
      <c r="G11" t="s">
        <v>68</v>
      </c>
      <c r="H11">
        <v>1</v>
      </c>
      <c r="I11" s="18" t="s">
        <v>178</v>
      </c>
      <c r="J11" s="22" t="s">
        <v>209</v>
      </c>
      <c r="K11" s="20" t="s">
        <v>210</v>
      </c>
      <c r="L11" s="20" t="str">
        <f t="shared" si="0"/>
        <v>{'type': 'report',
'order': '4',
'level': 'li',
'category': 'Assessment',
'section': 'Overview of Assessment',
'page': 'main_assessment',
'tableauView': 1,
'Link': 'https://10ay.online.tableau.com/t/unswmooc/views/Assessment_2/Assessment_Grades',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M11" s="3"/>
      <c r="O11" s="5" t="str">
        <f>"&lt;li&gt;&lt;a href='#' id='"&amp;G11&amp;"'&gt;"&amp;F11&amp;"&lt;/a&gt;&lt;/li&gt;"</f>
        <v>&lt;li&gt;&lt;a href='#' id='main_assessment'&gt;Overview of Assessment&lt;/a&gt;&lt;/li&gt;</v>
      </c>
    </row>
    <row r="12" spans="1:15" ht="15" customHeight="1">
      <c r="A12" t="s">
        <v>63</v>
      </c>
      <c r="B12" t="s">
        <v>18</v>
      </c>
      <c r="C12">
        <v>5</v>
      </c>
      <c r="D12" t="s">
        <v>50</v>
      </c>
      <c r="E12" t="s">
        <v>64</v>
      </c>
      <c r="F12" t="s">
        <v>12</v>
      </c>
      <c r="G12" t="s">
        <v>69</v>
      </c>
      <c r="H12">
        <v>1</v>
      </c>
      <c r="I12" s="18" t="s">
        <v>187</v>
      </c>
      <c r="J12" s="22" t="s">
        <v>246</v>
      </c>
      <c r="K12" s="20" t="s">
        <v>247</v>
      </c>
      <c r="L12" s="20" t="str">
        <f t="shared" si="0"/>
        <v>{'type': 'report',
'order': '5',
'level': 'li',
'category': 'Research',
'section': 'Research Questions',
'page': 'main_research',
'tableauView': 1,
'Link': 'https://10ay.online.tableau.com/t/unswmooc/views/ResearchQuestions_2/ResearchQuestions',
'description': {'tag':'div','id':'introText','html':'&lt;h2&gt;Report Categories - Research Questions&lt;/h2&gt;&lt;p&gt;This section shows research topics such cluster analysis based on their engagement in the course and more. This page will be updated.&amp;nbsp;&lt;/p&gt;'}
},</v>
      </c>
      <c r="M12" s="3"/>
      <c r="O12" s="5" t="str">
        <f>"&lt;li&gt;&lt;a href='#' id='"&amp;G12&amp;"'&gt;"&amp;F12&amp;"&lt;/a&gt;&lt;/li&gt;"</f>
        <v>&lt;li&gt;&lt;a href='#' id='main_research'&gt;Research Questions&lt;/a&gt;&lt;/li&gt;</v>
      </c>
    </row>
    <row r="13" spans="1:15" ht="15" customHeight="1">
      <c r="A13" t="s">
        <v>63</v>
      </c>
      <c r="B13" t="s">
        <v>79</v>
      </c>
      <c r="C13">
        <v>2</v>
      </c>
      <c r="D13" t="s">
        <v>77</v>
      </c>
      <c r="E13" t="s">
        <v>3</v>
      </c>
      <c r="F13" t="s">
        <v>33</v>
      </c>
      <c r="G13" t="s">
        <v>71</v>
      </c>
      <c r="H13">
        <v>1</v>
      </c>
      <c r="I13" s="18" t="s">
        <v>173</v>
      </c>
      <c r="J13" s="22" t="s">
        <v>217</v>
      </c>
      <c r="K13" s="20" t="s">
        <v>218</v>
      </c>
      <c r="L13" s="20" t="str">
        <f t="shared" si="0"/>
        <v>{'type': 'domain',
'order': '2',
'level': 'area',
'category': 'Content',
'section': 'Content use',
'page': 'dom_content',
'tableauView': 1,
'Link': 'https://10ay.online.tableau.com/t/unswmooc/views/Content_2/Overview',
'description': {'tag':'div','id':'introText','html':'&lt;h2&gt;Report Domains - Content&lt;/h2&gt;&lt;p&gt;This section shows overall use of course content ( Activities (Quizzes), Forums and Peer Assessment over time of the course.&amp;nbsp;&lt;br&gt;Sequence analysis will be updated.&amp;nbsp;&lt;/p&gt;'}
},</v>
      </c>
      <c r="M13" s="3"/>
    </row>
    <row r="14" spans="1:15" ht="15" customHeight="1">
      <c r="A14" t="s">
        <v>63</v>
      </c>
      <c r="B14" t="s">
        <v>79</v>
      </c>
      <c r="C14">
        <v>1</v>
      </c>
      <c r="D14" t="s">
        <v>77</v>
      </c>
      <c r="E14" t="s">
        <v>2</v>
      </c>
      <c r="F14" t="s">
        <v>22</v>
      </c>
      <c r="G14" t="s">
        <v>72</v>
      </c>
      <c r="H14">
        <v>1</v>
      </c>
      <c r="I14" s="18" t="s">
        <v>168</v>
      </c>
      <c r="J14" s="22" t="s">
        <v>197</v>
      </c>
      <c r="K14" s="20" t="s">
        <v>198</v>
      </c>
      <c r="L14" s="20" t="str">
        <f t="shared" si="0"/>
        <v>{'type': 'domain',
'order': '1',
'level': 'area',
'category': 'Videos ',
'section': 'Overview Lecture videos',
'page': 'dom_videos',
'tableauView': 1,
'Link': 'https://10ay.online.tableau.com/t/unswmooc/views/Video/Overview',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14" s="3"/>
    </row>
    <row r="15" spans="1:15" ht="15" customHeight="1">
      <c r="A15" t="s">
        <v>63</v>
      </c>
      <c r="B15" t="s">
        <v>79</v>
      </c>
      <c r="C15">
        <v>4</v>
      </c>
      <c r="D15" t="s">
        <v>77</v>
      </c>
      <c r="E15" t="s">
        <v>4</v>
      </c>
      <c r="F15" t="s">
        <v>34</v>
      </c>
      <c r="G15" t="s">
        <v>73</v>
      </c>
      <c r="H15">
        <v>1</v>
      </c>
      <c r="I15" s="18" t="s">
        <v>175</v>
      </c>
      <c r="J15" s="22" t="s">
        <v>219</v>
      </c>
      <c r="K15" s="20" t="s">
        <v>220</v>
      </c>
      <c r="L15" s="20" t="str">
        <f t="shared" si="0"/>
        <v>{'type': 'domain',
'order': '4',
'level': 'area',
'category': 'Forum',
'section': 'Forum use',
'page': 'dom_forums',
'tableauView': 1,
'Link': 'https://10ay.online.tableau.com/t/unswmooc/views/Forum_2/Forum-Activityplot',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M15" s="3"/>
    </row>
    <row r="16" spans="1:15" ht="15" customHeight="1">
      <c r="A16" t="s">
        <v>63</v>
      </c>
      <c r="B16" t="s">
        <v>79</v>
      </c>
      <c r="C16">
        <v>6</v>
      </c>
      <c r="D16" t="s">
        <v>77</v>
      </c>
      <c r="E16" t="s">
        <v>7</v>
      </c>
      <c r="F16" t="s">
        <v>82</v>
      </c>
      <c r="G16" t="s">
        <v>74</v>
      </c>
      <c r="H16">
        <v>1</v>
      </c>
      <c r="I16" s="18" t="s">
        <v>186</v>
      </c>
      <c r="J16" s="22" t="s">
        <v>215</v>
      </c>
      <c r="K16" s="20" t="s">
        <v>216</v>
      </c>
      <c r="L16" s="20" t="str">
        <f t="shared" si="0"/>
        <v>{'type': 'domain',
'order': '6',
'level': 'area',
'category': 'Social media ',
'section': 'Social Media',
'page': 'dom_social',
'tableauView': 1,
'Link': 'https://10ay.online.tableau.com/t/unswmooc/views/Socialmedia_0/SocialMedia',
'description': {'tag':'div','id':'introText','html':'&lt;h2&gt;Report Domains - Social Media&lt;/h2&gt;&lt;p&gt;This section shows social media engagement of users.&lt;/p&gt;'}
},</v>
      </c>
      <c r="M16" s="3"/>
    </row>
    <row r="17" spans="1:15" ht="15" customHeight="1">
      <c r="A17" t="s">
        <v>63</v>
      </c>
      <c r="B17" t="s">
        <v>79</v>
      </c>
      <c r="C17">
        <v>5</v>
      </c>
      <c r="D17" t="s">
        <v>77</v>
      </c>
      <c r="E17" t="s">
        <v>6</v>
      </c>
      <c r="F17" t="s">
        <v>80</v>
      </c>
      <c r="G17" t="s">
        <v>75</v>
      </c>
      <c r="H17">
        <v>1</v>
      </c>
      <c r="I17" s="18" t="s">
        <v>183</v>
      </c>
      <c r="J17" s="23" t="s">
        <v>221</v>
      </c>
      <c r="K17" s="20" t="s">
        <v>222</v>
      </c>
      <c r="L17" s="20" t="str">
        <f t="shared" si="0"/>
        <v>{'type': 'domain',
'order': '5',
'level': 'area',
'category': 'Evaluation ',
'section': 'Evaluation &amp; surveys',
'page': 'dom_evaluation',
'tableauView': 1,
'Link': 'https://10ay.online.tableau.com/t/unswmooc/views/Evaluation_2/Peerassessment_Rubric',
'description': {'tag':'div','id':'introText','html':'&lt;h2&gt;Report Domains - Evaluation&lt;/h2&gt;&lt;p&gt;This section shows evaluation tools used in the course: Rubric used in peer assessment, pre and post course surveys.&lt;/p&gt;'}
},</v>
      </c>
      <c r="M17" s="3"/>
    </row>
    <row r="18" spans="1:15" ht="15" customHeight="1">
      <c r="A18" t="s">
        <v>63</v>
      </c>
      <c r="B18" t="s">
        <v>79</v>
      </c>
      <c r="C18">
        <v>3</v>
      </c>
      <c r="D18" t="s">
        <v>77</v>
      </c>
      <c r="E18" t="s">
        <v>5</v>
      </c>
      <c r="F18" t="s">
        <v>81</v>
      </c>
      <c r="G18" t="s">
        <v>76</v>
      </c>
      <c r="H18">
        <v>1</v>
      </c>
      <c r="I18" s="18" t="s">
        <v>177</v>
      </c>
      <c r="J18" s="22" t="s">
        <v>223</v>
      </c>
      <c r="K18" s="20" t="s">
        <v>224</v>
      </c>
      <c r="L18" s="20" t="str">
        <f>"{'"&amp;$B$6&amp;"': '"&amp;B18&amp;"',"&amp;CHAR(10)&amp;"'"&amp;$C$6&amp;"': '"&amp;C18&amp;"',"&amp;CHAR(10)&amp;"'"&amp;$D$6&amp;"': '"&amp;D18&amp;"',"&amp;CHAR(10)&amp;"'"&amp;$E$6&amp;"': '"&amp;E18&amp;"',"&amp;CHAR(10)&amp;"'"&amp;$F$6&amp;"': '"&amp;F18&amp;"',"&amp;CHAR(10)&amp;"'"&amp;$G$6&amp;"': '"&amp;G18&amp;"',"&amp;CHAR(10)&amp;"'"&amp;$H$6&amp;"': "&amp;H18&amp;","&amp;CHAR(10)&amp;"'"&amp;$I$6&amp;"': '"&amp;I18&amp;"',"&amp;CHAR(10)&amp;"'"&amp;$J$6&amp;"': {'tag':'div','id':'introText','html':'"&amp;K18&amp;"'}"&amp;CHAR(10)&amp;"}"</f>
        <v>{'type': 'domain',
'order': '3',
'level': 'area',
'category': 'Activities',
'section': 'Assessment &amp; activity',
'page': 'dom_activity',
'tableauView': 1,
'Link': 'https://10ay.online.tableau.com/t/unswmooc/views/Activities_1/Overview',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18" s="3"/>
    </row>
    <row r="19" spans="1:15" ht="15" customHeight="1">
      <c r="I19" s="18"/>
      <c r="J19" s="22"/>
      <c r="K19" s="20"/>
      <c r="L19" s="42" t="str">
        <f>CHAR(10)&amp;"],"&amp;CHAR(10)</f>
        <v xml:space="preserve">
],
</v>
      </c>
      <c r="M19" s="3"/>
    </row>
    <row r="20" spans="1:15" ht="15" customHeight="1">
      <c r="I20" s="18"/>
      <c r="J20" s="22"/>
      <c r="K20" s="20"/>
      <c r="L20" s="42" t="str">
        <f>"'sidemenu':[ "&amp;CHAR(10)</f>
        <v xml:space="preserve">'sidemenu':[ 
</v>
      </c>
      <c r="M20" s="3"/>
    </row>
    <row r="21" spans="1:15" s="43" customFormat="1">
      <c r="A21" s="43" t="s">
        <v>70</v>
      </c>
      <c r="B21" s="43" t="s">
        <v>51</v>
      </c>
      <c r="C21" s="43">
        <v>0</v>
      </c>
      <c r="D21" s="43" t="s">
        <v>48</v>
      </c>
      <c r="E21" s="43" t="s">
        <v>0</v>
      </c>
      <c r="F21" s="43" t="s">
        <v>0</v>
      </c>
      <c r="G21" s="43" t="s">
        <v>95</v>
      </c>
      <c r="H21" s="43">
        <v>0</v>
      </c>
      <c r="I21" s="44" t="s">
        <v>190</v>
      </c>
      <c r="J21" s="45" t="str">
        <f>G21</f>
        <v>sdr_home</v>
      </c>
      <c r="K21" s="45" t="str">
        <f>"&lt;p&gt;"&amp;G21&amp;"&lt;/p&gt;"</f>
        <v>&lt;p&gt;sdr_home&lt;/p&gt;</v>
      </c>
      <c r="L21" s="47" t="str">
        <f>"{'"&amp;$B$6&amp;"': '"&amp;B21&amp;"',"&amp;CHAR(10)&amp;"'"&amp;$C$6&amp;"': '"&amp;C21&amp;"',"&amp;CHAR(10)&amp;"'"&amp;$D$6&amp;"': '"&amp;D21&amp;"',"&amp;CHAR(10)&amp;"'"&amp;$E$6&amp;"': '"&amp;E21&amp;"',"&amp;CHAR(10)&amp;"'"&amp;$F$6&amp;"': '"&amp;F21&amp;"',"&amp;CHAR(10)&amp;"'"&amp;$G$6&amp;"': '"&amp;G21&amp;"',"&amp;CHAR(10)&amp;"'"&amp;$H$6&amp;"': "&amp;H21&amp;","&amp;CHAR(10)&amp;"'"&amp;$I$6&amp;"': '"&amp;I21&amp;"',"&amp;CHAR(10)&amp;"'"&amp;$J$6&amp;"': {'tag':'div','id':'introText','html':'"&amp;K21&amp;"'}"&amp;CHAR(10)&amp;"},"</f>
        <v>{'type': 'home',
'order': '0',
'level': 'h2',
'category': 'Home',
'section': 'Home',
'page': 'sdr_home',
'tableauView': 0,
'Link': 'https://googledrive.com/host/0B_65ytPoK82ibTRTWTR3eUZIbFk/P2P_home.html',
'description': {'tag':'div','id':'introText','html':'&lt;p&gt;sdr_home&lt;/p&gt;'}
},</v>
      </c>
      <c r="M21" s="45" t="s">
        <v>189</v>
      </c>
      <c r="N21" s="46" t="str">
        <f t="shared" ref="N21:N49" si="1">"&lt;li&gt;&lt;a href='"&amp;I21&amp;"'&gt;"&amp;F21&amp;"&lt;/a&gt;&lt;/li&gt;"</f>
        <v>&lt;li&gt;&lt;a href='https://googledrive.com/host/0B_65ytPoK82ibTRTWTR3eUZIbFk/P2P_home.html'&gt;Home&lt;/a&gt;&lt;/li&gt;</v>
      </c>
      <c r="O21" s="37" t="str">
        <f>"&lt;li&gt;&lt;a href='#' id='"&amp;G21&amp;"'&gt;"&amp;F21&amp;"&lt;/a&gt;&lt;/li&gt;"</f>
        <v>&lt;li&gt;&lt;a href='#' id='sdr_home'&gt;Home&lt;/a&gt;&lt;/li&gt;</v>
      </c>
    </row>
    <row r="22" spans="1:15" ht="15" customHeight="1">
      <c r="A22" t="s">
        <v>128</v>
      </c>
      <c r="B22" t="s">
        <v>18</v>
      </c>
      <c r="C22">
        <v>1</v>
      </c>
      <c r="D22" t="s">
        <v>50</v>
      </c>
      <c r="E22" t="s">
        <v>8</v>
      </c>
      <c r="F22" t="s">
        <v>30</v>
      </c>
      <c r="G22" t="s">
        <v>96</v>
      </c>
      <c r="H22">
        <v>1</v>
      </c>
      <c r="I22" s="18" t="s">
        <v>165</v>
      </c>
      <c r="J22" s="4" t="s">
        <v>192</v>
      </c>
      <c r="K22" s="3" t="s">
        <v>191</v>
      </c>
      <c r="L22" s="48" t="str">
        <f t="shared" ref="L22:L52" si="2">"{'"&amp;$B$6&amp;"': '"&amp;B22&amp;"',"&amp;CHAR(10)&amp;"'"&amp;$C$6&amp;"': '"&amp;C22&amp;"',"&amp;CHAR(10)&amp;"'"&amp;$D$6&amp;"': '"&amp;D22&amp;"',"&amp;CHAR(10)&amp;"'"&amp;$E$6&amp;"': '"&amp;E22&amp;"',"&amp;CHAR(10)&amp;"'"&amp;$F$6&amp;"': '"&amp;F22&amp;"',"&amp;CHAR(10)&amp;"'"&amp;$G$6&amp;"': '"&amp;G22&amp;"',"&amp;CHAR(10)&amp;"'"&amp;$H$6&amp;"': "&amp;H22&amp;","&amp;CHAR(10)&amp;"'"&amp;$I$6&amp;"': '"&amp;I22&amp;"',"&amp;CHAR(10)&amp;"'"&amp;$J$6&amp;"': {'tag':'div','id':'introText','html':'"&amp;K22&amp;"'}"&amp;CHAR(10)&amp;"},"</f>
        <v>{'type': 'report',
'order': '1',
'level': 'li',
'category': 'Overview',
'section': 'Overview of Course',
'page': 'sdr_summary_course',
'tableauView': 1,
'Link': 'https://10ay.online.tableau.com/t/unswmooc/views/Overview_2/Overview12',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M22" s="3" t="str">
        <f>G22&amp;".html"</f>
        <v>sdr_summary_course.html</v>
      </c>
      <c r="N22" s="1" t="str">
        <f t="shared" si="1"/>
        <v>&lt;li&gt;&lt;a href='https://10ay.online.tableau.com/t/unswmooc/views/Overview_2/Overview12'&gt;Overview of Course&lt;/a&gt;&lt;/li&gt;</v>
      </c>
      <c r="O22" s="5" t="str">
        <f t="shared" ref="O22:O52" si="3">"&lt;li&gt;&lt;a href='#' id='"&amp;G22&amp;"'&gt;"&amp;F22&amp;"&lt;/a&gt;&lt;/li&gt;"</f>
        <v>&lt;li&gt;&lt;a href='#' id='sdr_summary_course'&gt;Overview of Course&lt;/a&gt;&lt;/li&gt;</v>
      </c>
    </row>
    <row r="23" spans="1:15" ht="19" customHeight="1">
      <c r="A23" t="s">
        <v>128</v>
      </c>
      <c r="B23" t="s">
        <v>29</v>
      </c>
      <c r="C23">
        <v>1</v>
      </c>
      <c r="D23" t="s">
        <v>50</v>
      </c>
      <c r="E23" t="s">
        <v>8</v>
      </c>
      <c r="F23" t="s">
        <v>31</v>
      </c>
      <c r="G23" t="s">
        <v>97</v>
      </c>
      <c r="H23">
        <v>1</v>
      </c>
      <c r="I23" s="18" t="s">
        <v>166</v>
      </c>
      <c r="J23" s="21" t="s">
        <v>193</v>
      </c>
      <c r="K23" s="20" t="s">
        <v>194</v>
      </c>
      <c r="L23" s="48" t="str">
        <f t="shared" si="2"/>
        <v>{'type': 'sub-pages',
'order': '1',
'level': 'li',
'category': 'Overview',
'section': 'Overview of Activity',
'page': 'sdr_summary_activity',
'tableauView': 1,
'Link': 'https://10ay.online.tableau.com/t/unswmooc/views/Overview_2/Overview22',
'description': {'tag':'div','id':'introText','html':'&lt;h2&gt;Report Categories &amp;nbsp;- Overview of Course - Overview 2/2&lt;/h2&gt;&lt;p&gt;&lt;br&gt;This section plots overall activities of student engagement in the course.&amp;nbsp;&lt;/p&gt;'}
},</v>
      </c>
      <c r="M23" s="3" t="str">
        <f t="shared" ref="M23:M52" si="4">G23&amp;".html"</f>
        <v>sdr_summary_activity.html</v>
      </c>
      <c r="N23" s="1" t="str">
        <f t="shared" si="1"/>
        <v>&lt;li&gt;&lt;a href='https://10ay.online.tableau.com/t/unswmooc/views/Overview_2/Overview22'&gt;Overview of Activity&lt;/a&gt;&lt;/li&gt;</v>
      </c>
      <c r="O23" s="5" t="str">
        <f t="shared" si="3"/>
        <v>&lt;li&gt;&lt;a href='#' id='sdr_summary_activity'&gt;Overview of Activity&lt;/a&gt;&lt;/li&gt;</v>
      </c>
    </row>
    <row r="24" spans="1:15" ht="15" customHeight="1">
      <c r="A24" t="s">
        <v>128</v>
      </c>
      <c r="B24" t="s">
        <v>18</v>
      </c>
      <c r="C24">
        <v>2</v>
      </c>
      <c r="D24" t="s">
        <v>50</v>
      </c>
      <c r="E24" t="s">
        <v>78</v>
      </c>
      <c r="F24" t="s">
        <v>9</v>
      </c>
      <c r="G24" t="s">
        <v>98</v>
      </c>
      <c r="H24">
        <v>1</v>
      </c>
      <c r="I24" s="18" t="s">
        <v>167</v>
      </c>
      <c r="J24" s="22" t="s">
        <v>195</v>
      </c>
      <c r="K24" s="20" t="s">
        <v>196</v>
      </c>
      <c r="L24" s="48" t="str">
        <f t="shared" si="2"/>
        <v>{'type': 'report',
'order': '2',
'level': 'li',
'category': 'Participants',
'section': 'Who are the participants?',
'page': 'sdr_participants',
'tableauView': 1,
'Link': 'https://10ay.online.tableau.com/t/unswmooc/views/Whoaretheparticipants_1/Whoaretheparticipants12',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24" s="3" t="str">
        <f t="shared" si="4"/>
        <v>sdr_participants.html</v>
      </c>
      <c r="N24" s="1" t="str">
        <f t="shared" si="1"/>
        <v>&lt;li&gt;&lt;a href='https://10ay.online.tableau.com/t/unswmooc/views/Whoaretheparticipants_1/Whoaretheparticipants12'&gt;Who are the participants?&lt;/a&gt;&lt;/li&gt;</v>
      </c>
      <c r="O24" s="5" t="str">
        <f t="shared" si="3"/>
        <v>&lt;li&gt;&lt;a href='#' id='sdr_participants'&gt;Who are the participants?&lt;/a&gt;&lt;/li&gt;</v>
      </c>
    </row>
    <row r="25" spans="1:15" ht="15" customHeight="1">
      <c r="A25" t="s">
        <v>128</v>
      </c>
      <c r="B25" t="s">
        <v>29</v>
      </c>
      <c r="C25">
        <v>2</v>
      </c>
      <c r="D25" t="s">
        <v>50</v>
      </c>
      <c r="E25" t="s">
        <v>78</v>
      </c>
      <c r="F25" t="s">
        <v>52</v>
      </c>
      <c r="G25" t="s">
        <v>99</v>
      </c>
      <c r="H25">
        <v>0</v>
      </c>
      <c r="I25" s="10"/>
      <c r="J25" s="3" t="str">
        <f t="shared" ref="J25" si="5">G25</f>
        <v>sdr_engagement</v>
      </c>
      <c r="K25" s="3" t="str">
        <f t="shared" ref="K25:K52" si="6">"&lt;p&gt;"&amp;G25&amp;"&lt;/p&gt;"</f>
        <v>&lt;p&gt;sdr_engagement&lt;/p&gt;</v>
      </c>
      <c r="L25" s="48" t="str">
        <f t="shared" si="2"/>
        <v>{'type': 'sub-pages',
'order': '2',
'level': 'li',
'category': 'Participants',
'section': 'Engagement',
'page': 'sdr_engagement',
'tableauView': 0,
'Link': '',
'description': {'tag':'div','id':'introText','html':'&lt;p&gt;sdr_engagement&lt;/p&gt;'}
},</v>
      </c>
      <c r="M25" s="3"/>
      <c r="N25" s="1" t="str">
        <f t="shared" si="1"/>
        <v>&lt;li&gt;&lt;a href=''&gt;Engagement&lt;/a&gt;&lt;/li&gt;</v>
      </c>
      <c r="O25" s="5" t="str">
        <f t="shared" si="3"/>
        <v>&lt;li&gt;&lt;a href='#' id='sdr_engagement'&gt;Engagement&lt;/a&gt;&lt;/li&gt;</v>
      </c>
    </row>
    <row r="26" spans="1:15" ht="15" customHeight="1">
      <c r="A26" t="s">
        <v>128</v>
      </c>
      <c r="B26" t="s">
        <v>18</v>
      </c>
      <c r="C26">
        <v>3</v>
      </c>
      <c r="D26" t="s">
        <v>48</v>
      </c>
      <c r="E26" t="s">
        <v>5</v>
      </c>
      <c r="F26" t="s">
        <v>10</v>
      </c>
      <c r="G26" t="s">
        <v>100</v>
      </c>
      <c r="H26">
        <v>1</v>
      </c>
      <c r="I26" s="18" t="s">
        <v>188</v>
      </c>
      <c r="J26" s="22" t="s">
        <v>230</v>
      </c>
      <c r="K26" s="20" t="s">
        <v>225</v>
      </c>
      <c r="L26" s="48" t="str">
        <f t="shared" si="2"/>
        <v>{'type': 'report',
'order': '3',
'level': 'h2',
'category': 'Activities',
'section': 'What did participants do?',
'page': 'sdr_participant_activity',
'tableauView': 1,
'Link': 'https://10ay.online.tableau.com/t/unswmooc/views/Whatdidparticipantsdo_0/Whatdidparticipantsdo12',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M26" s="3" t="str">
        <f t="shared" si="4"/>
        <v>sdr_participant_activity.html</v>
      </c>
      <c r="N26" s="1" t="str">
        <f t="shared" si="1"/>
        <v>&lt;li&gt;&lt;a href='https://10ay.online.tableau.com/t/unswmooc/views/Whatdidparticipantsdo_0/Whatdidparticipantsdo12'&gt;What did participants do?&lt;/a&gt;&lt;/li&gt;</v>
      </c>
      <c r="O26" s="5" t="str">
        <f t="shared" si="3"/>
        <v>&lt;li&gt;&lt;a href='#' id='sdr_participant_activity'&gt;What did participants do?&lt;/a&gt;&lt;/li&gt;</v>
      </c>
    </row>
    <row r="27" spans="1:15" ht="15" customHeight="1">
      <c r="A27" t="s">
        <v>128</v>
      </c>
      <c r="B27" t="s">
        <v>17</v>
      </c>
      <c r="C27">
        <v>4</v>
      </c>
      <c r="D27" t="s">
        <v>49</v>
      </c>
      <c r="E27" t="s">
        <v>2</v>
      </c>
      <c r="F27" t="s">
        <v>53</v>
      </c>
      <c r="G27" t="s">
        <v>101</v>
      </c>
      <c r="H27">
        <v>1</v>
      </c>
      <c r="I27" s="18" t="s">
        <v>168</v>
      </c>
      <c r="J27" s="22" t="s">
        <v>197</v>
      </c>
      <c r="K27" s="20" t="s">
        <v>198</v>
      </c>
      <c r="L27" s="48" t="str">
        <f t="shared" si="2"/>
        <v>{'type': 'pie',
'order': '4',
'level': 'h3',
'category': 'Videos ',
'section': 'Video use',
'page': 'sdr_overview_video',
'tableauView': 1,
'Link': 'https://10ay.online.tableau.com/t/unswmooc/views/Video/Overview',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27" s="3" t="str">
        <f t="shared" si="4"/>
        <v>sdr_overview_video.html</v>
      </c>
      <c r="N27" s="1" t="str">
        <f t="shared" si="1"/>
        <v>&lt;li&gt;&lt;a href='https://10ay.online.tableau.com/t/unswmooc/views/Video/Overview'&gt;Video use&lt;/a&gt;&lt;/li&gt;</v>
      </c>
      <c r="O27" s="5" t="str">
        <f t="shared" si="3"/>
        <v>&lt;li&gt;&lt;a href='#' id='sdr_overview_video'&gt;Video use&lt;/a&gt;&lt;/li&gt;</v>
      </c>
    </row>
    <row r="28" spans="1:15" ht="15" customHeight="1">
      <c r="A28" t="s">
        <v>128</v>
      </c>
      <c r="B28" t="s">
        <v>29</v>
      </c>
      <c r="C28">
        <v>4</v>
      </c>
      <c r="D28" t="s">
        <v>50</v>
      </c>
      <c r="E28" t="s">
        <v>2</v>
      </c>
      <c r="F28" t="s">
        <v>20</v>
      </c>
      <c r="G28" t="s">
        <v>102</v>
      </c>
      <c r="H28">
        <v>1</v>
      </c>
      <c r="I28" s="18" t="s">
        <v>169</v>
      </c>
      <c r="J28" s="22" t="s">
        <v>231</v>
      </c>
      <c r="K28" s="20" t="s">
        <v>226</v>
      </c>
      <c r="L28" s="48" t="str">
        <f t="shared" si="2"/>
        <v>{'type': 'sub-pages',
'order': '4',
'level': 'li',
'category': 'Videos ',
'section': 'Video heatmap',
'page': 'sdr_video_heatmap',
'tableauView': 1,
'Link': 'https://10ay.online.tableau.com/t/unswmooc/views/Video/Heatmap',
'description': {'tag':'div','id':'introText','html':'&lt;h2&gt;Report Domains - Video - Weekly use of videos&lt;/h2&gt;&lt;p&gt;This section shows the weekly Use of videos (Heatmap).&amp;nbsp;&lt;br&gt;The darker the Blue colour, the more use of video for the particular module in that week.&amp;nbsp;&lt;/p&gt;&lt;p&gt;&amp;nbsp;&lt;/p&gt;'}
},</v>
      </c>
      <c r="M28" s="3" t="str">
        <f t="shared" si="4"/>
        <v>sdr_video_heatmap.html</v>
      </c>
      <c r="N28" s="1" t="str">
        <f t="shared" si="1"/>
        <v>&lt;li&gt;&lt;a href='https://10ay.online.tableau.com/t/unswmooc/views/Video/Heatmap'&gt;Video heatmap&lt;/a&gt;&lt;/li&gt;</v>
      </c>
      <c r="O28" s="5" t="str">
        <f t="shared" si="3"/>
        <v>&lt;li&gt;&lt;a href='#' id='sdr_video_heatmap'&gt;Video heatmap&lt;/a&gt;&lt;/li&gt;</v>
      </c>
    </row>
    <row r="29" spans="1:15" ht="15" customHeight="1">
      <c r="A29" t="s">
        <v>128</v>
      </c>
      <c r="B29" t="s">
        <v>29</v>
      </c>
      <c r="C29">
        <v>4</v>
      </c>
      <c r="D29" t="s">
        <v>50</v>
      </c>
      <c r="E29" t="s">
        <v>2</v>
      </c>
      <c r="F29" t="s">
        <v>21</v>
      </c>
      <c r="G29" t="s">
        <v>103</v>
      </c>
      <c r="H29">
        <v>1</v>
      </c>
      <c r="I29" s="18" t="s">
        <v>170</v>
      </c>
      <c r="J29" s="22" t="s">
        <v>232</v>
      </c>
      <c r="K29" s="20" t="s">
        <v>227</v>
      </c>
      <c r="L29" s="48" t="str">
        <f t="shared" si="2"/>
        <v>{'type': 'sub-pages',
'order': '4',
'level': 'li',
'category': 'Videos ',
'section': 'Video heatmap detailed',
'page': 'sdr_video_hm_detail',
'tableauView': 1,
'Link': 'https://10ay.online.tableau.com/t/unswmooc/views/Video/Heatmap-Detailed',
'description': {'tag':'div','id':'introText','html':'&lt;h2&gt;Report Domains - Video - Weekly use per video&lt;/h2&gt;&lt;p&gt;This section shows the weekly Use per videos (Heatmap).&amp;nbsp;&lt;br&gt;The darker the Blue colour, the more use of each video in that week.&amp;nbsp;&lt;/p&gt;'}
},</v>
      </c>
      <c r="M29" s="3" t="str">
        <f t="shared" si="4"/>
        <v>sdr_video_hm_detail.html</v>
      </c>
      <c r="N29" s="1" t="str">
        <f t="shared" si="1"/>
        <v>&lt;li&gt;&lt;a href='https://10ay.online.tableau.com/t/unswmooc/views/Video/Heatmap-Detailed'&gt;Video heatmap detailed&lt;/a&gt;&lt;/li&gt;</v>
      </c>
      <c r="O29" s="5" t="str">
        <f t="shared" si="3"/>
        <v>&lt;li&gt;&lt;a href='#' id='sdr_video_hm_detail'&gt;Video heatmap detailed&lt;/a&gt;&lt;/li&gt;</v>
      </c>
    </row>
    <row r="30" spans="1:15" ht="15" customHeight="1">
      <c r="A30" t="s">
        <v>128</v>
      </c>
      <c r="B30" t="s">
        <v>29</v>
      </c>
      <c r="C30">
        <v>4</v>
      </c>
      <c r="D30" t="s">
        <v>50</v>
      </c>
      <c r="E30" t="s">
        <v>2</v>
      </c>
      <c r="F30" t="s">
        <v>163</v>
      </c>
      <c r="G30" t="s">
        <v>164</v>
      </c>
      <c r="H30">
        <v>1</v>
      </c>
      <c r="I30" s="18" t="s">
        <v>171</v>
      </c>
      <c r="J30" s="22" t="s">
        <v>199</v>
      </c>
      <c r="K30" s="20" t="s">
        <v>200</v>
      </c>
      <c r="L30" s="48" t="str">
        <f t="shared" si="2"/>
        <v>{'type': 'sub-pages',
'order': '4',
'level': 'li',
'category': 'Videos ',
'section': 'Videos by action',
'page': 'sdr_video_action',
'tableauView': 1,
'Link': 'https://10ay.online.tableau.com/t/unswmooc/views/Video/Videosbyaction',
'description': {'tag':'div','id':'introText','html':'&lt;h2&gt;Report Domains - Video - Weekly use by action&lt;/h2&gt;&lt;p&gt;This section shows the Use (Views and downloads) of all videos in the course.&lt;br&gt;&amp;nbsp;&lt;/p&gt;'}
},</v>
      </c>
      <c r="M30" s="3" t="str">
        <f t="shared" si="4"/>
        <v>sdr_video_action.html</v>
      </c>
      <c r="N30" s="1" t="str">
        <f t="shared" si="1"/>
        <v>&lt;li&gt;&lt;a href='https://10ay.online.tableau.com/t/unswmooc/views/Video/Videosbyaction'&gt;Videos by action&lt;/a&gt;&lt;/li&gt;</v>
      </c>
      <c r="O30" s="5" t="str">
        <f t="shared" si="3"/>
        <v>&lt;li&gt;&lt;a href='#' id='sdr_video_action'&gt;Videos by action&lt;/a&gt;&lt;/li&gt;</v>
      </c>
    </row>
    <row r="31" spans="1:15" ht="15" customHeight="1">
      <c r="A31" t="s">
        <v>128</v>
      </c>
      <c r="B31" t="s">
        <v>29</v>
      </c>
      <c r="C31">
        <v>4</v>
      </c>
      <c r="D31" t="s">
        <v>50</v>
      </c>
      <c r="E31" t="s">
        <v>2</v>
      </c>
      <c r="F31" t="s">
        <v>22</v>
      </c>
      <c r="G31" t="s">
        <v>104</v>
      </c>
      <c r="H31">
        <v>1</v>
      </c>
      <c r="I31" s="18" t="s">
        <v>172</v>
      </c>
      <c r="J31" s="22" t="s">
        <v>233</v>
      </c>
      <c r="K31" s="20" t="s">
        <v>228</v>
      </c>
      <c r="L31" s="48" t="str">
        <f t="shared" si="2"/>
        <v>{'type': 'sub-pages',
'order': '4',
'level': 'li',
'category': 'Videos ',
'section': 'Overview Lecture videos',
'page': 'sdr_video_lectures',
'tableauView': 1,
'Link': 'https://10ay.online.tableau.com/t/unswmooc/views/Video/Allvidoes',
'description': {'tag':'div','id':'introText','html':'&lt;h2&gt;Report Domains - Video - Weekly use of Lecture Videos&lt;/h2&gt;&lt;p&gt;This section shows the Use for Lecture Videos.&amp;nbsp;&lt;br&gt;Blue Heatmap shows daily use of lecture videos. Dark the Blue shows higher use of lecture videos.&lt;/p&gt;&lt;p&gt;&amp;nbsp;&lt;/p&gt;'}
},</v>
      </c>
      <c r="M31" s="3" t="str">
        <f t="shared" si="4"/>
        <v>sdr_video_lectures.html</v>
      </c>
      <c r="N31" s="1" t="str">
        <f t="shared" si="1"/>
        <v>&lt;li&gt;&lt;a href='https://10ay.online.tableau.com/t/unswmooc/views/Video/Allvidoes'&gt;Overview Lecture videos&lt;/a&gt;&lt;/li&gt;</v>
      </c>
      <c r="O31" s="5" t="str">
        <f t="shared" si="3"/>
        <v>&lt;li&gt;&lt;a href='#' id='sdr_video_lectures'&gt;Overview Lecture videos&lt;/a&gt;&lt;/li&gt;</v>
      </c>
    </row>
    <row r="32" spans="1:15" ht="15" customHeight="1">
      <c r="A32" t="s">
        <v>128</v>
      </c>
      <c r="B32" t="s">
        <v>17</v>
      </c>
      <c r="C32">
        <v>5</v>
      </c>
      <c r="D32" t="s">
        <v>49</v>
      </c>
      <c r="E32" t="s">
        <v>3</v>
      </c>
      <c r="F32" t="s">
        <v>33</v>
      </c>
      <c r="G32" t="s">
        <v>105</v>
      </c>
      <c r="H32">
        <v>1</v>
      </c>
      <c r="I32" s="18" t="s">
        <v>173</v>
      </c>
      <c r="J32" s="22" t="s">
        <v>201</v>
      </c>
      <c r="K32" s="20" t="s">
        <v>202</v>
      </c>
      <c r="L32" s="48" t="str">
        <f t="shared" si="2"/>
        <v>{'type': 'pie',
'order': '5',
'level': 'h3',
'category': 'Content',
'section': 'Content use',
'page': 'sdr_overview_content',
'tableauView': 1,
'Link': 'https://10ay.online.tableau.com/t/unswmooc/views/Content_2/Overview',
'description': {'tag':'div','id':'introText','html':'&lt;h2&gt;Report Domains - Content&lt;/h2&gt;&lt;p&gt;This section shows overall use of course content: Activities (Quizzes), Forums and Peer Assessment over time of the course.&amp;nbsp;&lt;br&gt;Sequence analysis will be updated.&amp;nbsp;&lt;/p&gt;'}
},</v>
      </c>
      <c r="M32" s="3" t="str">
        <f t="shared" si="4"/>
        <v>sdr_overview_content.html</v>
      </c>
      <c r="N32" s="1" t="str">
        <f t="shared" si="1"/>
        <v>&lt;li&gt;&lt;a href='https://10ay.online.tableau.com/t/unswmooc/views/Content_2/Overview'&gt;Content use&lt;/a&gt;&lt;/li&gt;</v>
      </c>
      <c r="O32" s="5" t="str">
        <f t="shared" si="3"/>
        <v>&lt;li&gt;&lt;a href='#' id='sdr_overview_content'&gt;Content use&lt;/a&gt;&lt;/li&gt;</v>
      </c>
    </row>
    <row r="33" spans="1:15" ht="15" customHeight="1">
      <c r="A33" t="s">
        <v>128</v>
      </c>
      <c r="B33" t="s">
        <v>29</v>
      </c>
      <c r="C33">
        <v>5</v>
      </c>
      <c r="D33" t="s">
        <v>50</v>
      </c>
      <c r="E33" t="s">
        <v>3</v>
      </c>
      <c r="F33" t="s">
        <v>23</v>
      </c>
      <c r="G33" t="s">
        <v>106</v>
      </c>
      <c r="H33">
        <v>1</v>
      </c>
      <c r="I33" s="18" t="s">
        <v>174</v>
      </c>
      <c r="J33" s="22" t="s">
        <v>203</v>
      </c>
      <c r="K33" s="20" t="s">
        <v>204</v>
      </c>
      <c r="L33" s="48" t="str">
        <f t="shared" si="2"/>
        <v>{'type': 'sub-pages',
'order': '5',
'level': 'li',
'category': 'Content',
'section': 'Sequence Analysis',
'page': 'sdr_content_sequence',
'tableauView': 1,
'Link': 'https://10ay.online.tableau.com/t/unswmooc/views/Content_2/Sequence',
'description': {'tag':'div','id':'introText','html':'&lt;h2&gt;Report Domains - Content -Sequence&lt;/h2&gt;&lt;p&gt;This section shows the sequence of participants&amp;#39; engagement. This page will be updated.&amp;nbsp;&lt;/p&gt;'}
},</v>
      </c>
      <c r="M33" s="3" t="str">
        <f t="shared" si="4"/>
        <v>sdr_content_sequence.html</v>
      </c>
      <c r="N33" s="1" t="str">
        <f t="shared" si="1"/>
        <v>&lt;li&gt;&lt;a href='https://10ay.online.tableau.com/t/unswmooc/views/Content_2/Sequence'&gt;Sequence Analysis&lt;/a&gt;&lt;/li&gt;</v>
      </c>
      <c r="O33" s="5" t="str">
        <f t="shared" si="3"/>
        <v>&lt;li&gt;&lt;a href='#' id='sdr_content_sequence'&gt;Sequence Analysis&lt;/a&gt;&lt;/li&gt;</v>
      </c>
    </row>
    <row r="34" spans="1:15" ht="15" customHeight="1">
      <c r="A34" t="s">
        <v>128</v>
      </c>
      <c r="B34" t="s">
        <v>17</v>
      </c>
      <c r="C34">
        <v>6</v>
      </c>
      <c r="D34" t="s">
        <v>49</v>
      </c>
      <c r="E34" t="s">
        <v>4</v>
      </c>
      <c r="F34" t="s">
        <v>34</v>
      </c>
      <c r="G34" t="s">
        <v>107</v>
      </c>
      <c r="H34">
        <v>1</v>
      </c>
      <c r="I34" s="18" t="s">
        <v>175</v>
      </c>
      <c r="J34" s="22" t="s">
        <v>205</v>
      </c>
      <c r="K34" s="20" t="s">
        <v>206</v>
      </c>
      <c r="L34" s="48" t="str">
        <f t="shared" si="2"/>
        <v>{'type': 'pie',
'order': '6',
'level': 'h3',
'category': 'Forum',
'section': 'Forum use',
'page': 'sdr_overview_forum',
'tableauView': 1,
'Link': 'https://10ay.online.tableau.com/t/unswmooc/views/Forum_2/Forum-Activityplot',
'description': {'tag':'div','id':'introText','html':'&lt;h2&gt;Report Domains - Forum&lt;/h2&gt;&lt;p&gt;This section shows Forum Use (Comments and Posts) over time in the course.&amp;nbsp;&lt;/p&gt;&lt;p&gt;&amp;nbsp;&lt;/p&gt;'}
},</v>
      </c>
      <c r="M34" s="3" t="str">
        <f t="shared" si="4"/>
        <v>sdr_overview_forum.html</v>
      </c>
      <c r="N34" s="1" t="str">
        <f t="shared" si="1"/>
        <v>&lt;li&gt;&lt;a href='https://10ay.online.tableau.com/t/unswmooc/views/Forum_2/Forum-Activityplot'&gt;Forum use&lt;/a&gt;&lt;/li&gt;</v>
      </c>
      <c r="O34" s="5" t="str">
        <f t="shared" si="3"/>
        <v>&lt;li&gt;&lt;a href='#' id='sdr_overview_forum'&gt;Forum use&lt;/a&gt;&lt;/li&gt;</v>
      </c>
    </row>
    <row r="35" spans="1:15" ht="15" customHeight="1">
      <c r="A35" t="s">
        <v>128</v>
      </c>
      <c r="B35" t="s">
        <v>29</v>
      </c>
      <c r="C35">
        <v>6</v>
      </c>
      <c r="D35" t="s">
        <v>50</v>
      </c>
      <c r="E35" t="s">
        <v>4</v>
      </c>
      <c r="F35" t="s">
        <v>24</v>
      </c>
      <c r="G35" t="s">
        <v>108</v>
      </c>
      <c r="H35">
        <v>1</v>
      </c>
      <c r="I35" s="18" t="s">
        <v>176</v>
      </c>
      <c r="J35" s="22" t="s">
        <v>234</v>
      </c>
      <c r="K35" s="20" t="s">
        <v>229</v>
      </c>
      <c r="L35" s="48" t="str">
        <f t="shared" si="2"/>
        <v>{'type': 'sub-pages',
'order': '6',
'level': 'li',
'category': 'Forum',
'section': 'Discussion Heatmap',
'page': 'sdr_forum_heatmap',
'tableauView': 1,
'Link': 'https://10ay.online.tableau.com/t/unswmooc/views/Forum_2/Forum-heatmap',
'description': {'tag':'div','id':'introText','html':'&lt;h2&gt;Report Domains - Forum - Weekly Use&lt;/h2&gt;&lt;p&gt;This section shows the weekly forum activities on two levels : left heatmap is forum activity by top level forum Topic; right heatmap is forum activity by all forum name.&lt;br&gt;Darker the Blue colour, higher the forum activities.&amp;nbsp;&lt;/p&gt;'}
},</v>
      </c>
      <c r="M35" s="3" t="str">
        <f t="shared" si="4"/>
        <v>sdr_forum_heatmap.html</v>
      </c>
      <c r="N35" s="1" t="str">
        <f t="shared" si="1"/>
        <v>&lt;li&gt;&lt;a href='https://10ay.online.tableau.com/t/unswmooc/views/Forum_2/Forum-heatmap'&gt;Discussion Heatmap&lt;/a&gt;&lt;/li&gt;</v>
      </c>
      <c r="O35" s="5" t="str">
        <f t="shared" si="3"/>
        <v>&lt;li&gt;&lt;a href='#' id='sdr_forum_heatmap'&gt;Discussion Heatmap&lt;/a&gt;&lt;/li&gt;</v>
      </c>
    </row>
    <row r="36" spans="1:15" ht="15" customHeight="1">
      <c r="A36" t="s">
        <v>128</v>
      </c>
      <c r="B36" t="s">
        <v>17</v>
      </c>
      <c r="C36">
        <v>7</v>
      </c>
      <c r="D36" t="s">
        <v>49</v>
      </c>
      <c r="E36" t="s">
        <v>5</v>
      </c>
      <c r="F36" t="s">
        <v>5</v>
      </c>
      <c r="G36" t="s">
        <v>109</v>
      </c>
      <c r="H36">
        <v>1</v>
      </c>
      <c r="I36" s="18" t="s">
        <v>177</v>
      </c>
      <c r="J36" s="22" t="s">
        <v>207</v>
      </c>
      <c r="K36" s="20" t="s">
        <v>208</v>
      </c>
      <c r="L36" s="48" t="str">
        <f t="shared" si="2"/>
        <v>{'type': 'pie',
'order': '7',
'level': 'h3',
'category': 'Activities',
'section': 'Activities',
'page': 'sdr_overview_activity',
'tableauView': 1,
'Link': 'https://10ay.online.tableau.com/t/unswmooc/views/Activities_1/Overview',
'description': {'tag':'div','id':'introText','html':'&lt;h2&gt;Report Domains - Activities&lt;/h2&gt;&lt;p&gt;This section shows submission of activities (Quizzes) over time in the course.&amp;nbsp;&lt;br&gt;&amp;nbsp;&lt;/p&gt;&lt;p&gt;&amp;nbsp;&lt;/p&gt;'}
},</v>
      </c>
      <c r="M36" s="3" t="str">
        <f t="shared" si="4"/>
        <v>sdr_overview_activity.html</v>
      </c>
      <c r="N36" s="1" t="str">
        <f t="shared" si="1"/>
        <v>&lt;li&gt;&lt;a href='https://10ay.online.tableau.com/t/unswmooc/views/Activities_1/Overview'&gt;Activities&lt;/a&gt;&lt;/li&gt;</v>
      </c>
      <c r="O36" s="5" t="str">
        <f t="shared" si="3"/>
        <v>&lt;li&gt;&lt;a href='#' id='sdr_overview_activity'&gt;Activities&lt;/a&gt;&lt;/li&gt;</v>
      </c>
    </row>
    <row r="37" spans="1:15" ht="15" customHeight="1">
      <c r="A37" t="s">
        <v>128</v>
      </c>
      <c r="B37" t="s">
        <v>18</v>
      </c>
      <c r="C37">
        <v>8</v>
      </c>
      <c r="D37" t="s">
        <v>48</v>
      </c>
      <c r="E37" t="s">
        <v>11</v>
      </c>
      <c r="F37" t="s">
        <v>25</v>
      </c>
      <c r="G37" t="s">
        <v>110</v>
      </c>
      <c r="H37">
        <v>1</v>
      </c>
      <c r="I37" s="18" t="s">
        <v>178</v>
      </c>
      <c r="J37" s="22" t="s">
        <v>209</v>
      </c>
      <c r="K37" s="20" t="s">
        <v>210</v>
      </c>
      <c r="L37" s="48" t="str">
        <f t="shared" si="2"/>
        <v>{'type': 'report',
'order': '8',
'level': 'h2',
'category': 'Assessment',
'section': 'Grades',
'page': 'sdr_grades',
'tableauView': 1,
'Link': 'https://10ay.online.tableau.com/t/unswmooc/views/Assessment_2/Assessment_Grades',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M37" s="3" t="str">
        <f t="shared" si="4"/>
        <v>sdr_grades.html</v>
      </c>
      <c r="N37" s="1" t="str">
        <f t="shared" si="1"/>
        <v>&lt;li&gt;&lt;a href='https://10ay.online.tableau.com/t/unswmooc/views/Assessment_2/Assessment_Grades'&gt;Grades&lt;/a&gt;&lt;/li&gt;</v>
      </c>
      <c r="O37" s="5" t="str">
        <f t="shared" si="3"/>
        <v>&lt;li&gt;&lt;a href='#' id='sdr_grades'&gt;Grades&lt;/a&gt;&lt;/li&gt;</v>
      </c>
    </row>
    <row r="38" spans="1:15" ht="15" customHeight="1">
      <c r="A38" t="s">
        <v>128</v>
      </c>
      <c r="B38" t="s">
        <v>29</v>
      </c>
      <c r="C38">
        <v>8</v>
      </c>
      <c r="D38" t="s">
        <v>50</v>
      </c>
      <c r="E38" t="s">
        <v>11</v>
      </c>
      <c r="F38" t="s">
        <v>39</v>
      </c>
      <c r="G38" t="s">
        <v>111</v>
      </c>
      <c r="H38">
        <v>1</v>
      </c>
      <c r="I38" s="18" t="s">
        <v>179</v>
      </c>
      <c r="J38" s="22" t="s">
        <v>235</v>
      </c>
      <c r="K38" s="20" t="s">
        <v>236</v>
      </c>
      <c r="L38" s="48" t="str">
        <f t="shared" si="2"/>
        <v>{'type': 'sub-pages',
'order': '8',
'level': 'li',
'category': 'Assessment',
'section': 'Overview of Assessment',
'page': 'sdr_overview_assessment',
'tableauView': 1,
'Link': 'https://10ay.online.tableau.com/t/unswmooc/views/Assessment_2/Assessment_Overview',
'description': {'tag':'div','id':'introText','html':'&lt;h2&gt;Report Categories - Overview of Assessment - Assessments&lt;/h2&gt;&lt;p&gt;This section shows the number of participants whom have completed assessment and average score for each assessment. Assessments are Quizzes, Tests and Peer assessments.&amp;nbsp;&lt;/p&gt;'}
},</v>
      </c>
      <c r="M38" s="3" t="str">
        <f t="shared" si="4"/>
        <v>sdr_overview_assessment.html</v>
      </c>
      <c r="N38" s="1" t="str">
        <f t="shared" si="1"/>
        <v>&lt;li&gt;&lt;a href='https://10ay.online.tableau.com/t/unswmooc/views/Assessment_2/Assessment_Overview'&gt;Overview of Assessment&lt;/a&gt;&lt;/li&gt;</v>
      </c>
      <c r="O38" s="5" t="str">
        <f t="shared" si="3"/>
        <v>&lt;li&gt;&lt;a href='#' id='sdr_overview_assessment'&gt;Overview of Assessment&lt;/a&gt;&lt;/li&gt;</v>
      </c>
    </row>
    <row r="39" spans="1:15" ht="15" customHeight="1">
      <c r="A39" t="s">
        <v>128</v>
      </c>
      <c r="B39" t="s">
        <v>29</v>
      </c>
      <c r="C39">
        <v>8</v>
      </c>
      <c r="D39" t="s">
        <v>50</v>
      </c>
      <c r="E39" t="s">
        <v>11</v>
      </c>
      <c r="F39" t="s">
        <v>26</v>
      </c>
      <c r="G39" t="s">
        <v>112</v>
      </c>
      <c r="H39">
        <v>1</v>
      </c>
      <c r="I39" s="18" t="s">
        <v>180</v>
      </c>
      <c r="J39" s="22" t="s">
        <v>211</v>
      </c>
      <c r="K39" s="20" t="s">
        <v>212</v>
      </c>
      <c r="L39" s="48" t="str">
        <f t="shared" si="2"/>
        <v>{'type': 'sub-pages',
'order': '8',
'level': 'li',
'category': 'Assessment',
'section': 'Quizzes',
'page': 'sdr_assm_quizzes',
'tableauView': 1,
'Link': 'https://10ay.online.tableau.com/t/unswmooc/views/Assessment_2/Assessment_Quizzes',
'description': {'tag':'div','id':'introText','html':'&lt;h2&gt;Report Categories - Overview of Assessment - Quizzes&lt;/h2&gt;&lt;p&gt;This section shows the number of participants whom have started and completed the quizzes (Top two graphs: the difference between two is the number of participants whom have started but not submitted the quizzes).&lt;br&gt;The bottom graph shows the average score for quizzes for both signature and non-signature participants.&amp;nbsp;&lt;/p&gt;'}
},</v>
      </c>
      <c r="M39" s="3" t="str">
        <f t="shared" si="4"/>
        <v>sdr_assm_quizzes.html</v>
      </c>
      <c r="N39" s="1" t="str">
        <f t="shared" si="1"/>
        <v>&lt;li&gt;&lt;a href='https://10ay.online.tableau.com/t/unswmooc/views/Assessment_2/Assessment_Quizzes'&gt;Quizzes&lt;/a&gt;&lt;/li&gt;</v>
      </c>
      <c r="O39" s="5" t="str">
        <f t="shared" si="3"/>
        <v>&lt;li&gt;&lt;a href='#' id='sdr_assm_quizzes'&gt;Quizzes&lt;/a&gt;&lt;/li&gt;</v>
      </c>
    </row>
    <row r="40" spans="1:15" ht="15" customHeight="1">
      <c r="A40" t="s">
        <v>128</v>
      </c>
      <c r="B40" t="s">
        <v>29</v>
      </c>
      <c r="C40">
        <v>8</v>
      </c>
      <c r="D40" t="s">
        <v>50</v>
      </c>
      <c r="E40" t="s">
        <v>11</v>
      </c>
      <c r="F40" t="s">
        <v>27</v>
      </c>
      <c r="G40" t="s">
        <v>113</v>
      </c>
      <c r="H40">
        <v>1</v>
      </c>
      <c r="I40" s="19" t="s">
        <v>182</v>
      </c>
      <c r="J40" s="22" t="s">
        <v>213</v>
      </c>
      <c r="K40" s="20" t="s">
        <v>214</v>
      </c>
      <c r="L40" s="48" t="str">
        <f t="shared" si="2"/>
        <v>{'type': 'sub-pages',
'order': '8',
'level': 'li',
'category': 'Assessment',
'section': 'Exams',
'page': 'sdr_assm_exams',
'tableauView': 1,
'Link': 'https://10ay.online.tableau.com/t/unswmooc/views/Assessment_2/Assessment_Tests',
'description': {'tag':'div','id':'introText','html':'&lt;h2&gt;Report Categories - Overview of Assessment - Exams&lt;/h2&gt;&lt;p&gt;This section shows the number of participants whom have started and completed the exams (Top two graphs: the difference between two is the number of participants whom have started but not submitted the exams).&lt;br&gt;The bottom graph shows the average score for exams for both signature and non-signature participants.&amp;nbsp;&lt;/p&gt;'}
},</v>
      </c>
      <c r="M40" s="3" t="str">
        <f t="shared" si="4"/>
        <v>sdr_assm_exams.html</v>
      </c>
      <c r="N40" s="1" t="str">
        <f>"&lt;li&gt;&lt;a href='"&amp;I41&amp;"'&gt;"&amp;F40&amp;"&lt;/a&gt;&lt;/li&gt;"</f>
        <v>&lt;li&gt;&lt;a href='https://10ay.online.tableau.com/t/unswmooc/views/Assessment_2/Assessment_PeerAssessment'&gt;Exams&lt;/a&gt;&lt;/li&gt;</v>
      </c>
      <c r="O40" s="5" t="str">
        <f t="shared" si="3"/>
        <v>&lt;li&gt;&lt;a href='#' id='sdr_assm_exams'&gt;Exams&lt;/a&gt;&lt;/li&gt;</v>
      </c>
    </row>
    <row r="41" spans="1:15" ht="15" customHeight="1">
      <c r="A41" t="s">
        <v>128</v>
      </c>
      <c r="B41" t="s">
        <v>29</v>
      </c>
      <c r="C41">
        <v>8</v>
      </c>
      <c r="D41" t="s">
        <v>50</v>
      </c>
      <c r="E41" t="s">
        <v>11</v>
      </c>
      <c r="F41" t="s">
        <v>28</v>
      </c>
      <c r="G41" t="s">
        <v>114</v>
      </c>
      <c r="H41">
        <v>1</v>
      </c>
      <c r="I41" s="18" t="s">
        <v>181</v>
      </c>
      <c r="J41" s="22" t="s">
        <v>239</v>
      </c>
      <c r="K41" s="20" t="s">
        <v>238</v>
      </c>
      <c r="L41" s="48" t="str">
        <f t="shared" si="2"/>
        <v>{'type': 'sub-pages',
'order': '8',
'level': 'li',
'category': 'Assessment',
'section': 'Peer Assessment',
'page': 'sdr_assm_peer',
'tableauView': 1,
'Link': 'https://10ay.online.tableau.com/t/unswmooc/views/Assessment_2/Assessment_PeerAssessment',
'description': {'tag':'div','id':'introText','html':'&lt;h2&gt;Report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
},</v>
      </c>
      <c r="M41" s="3" t="str">
        <f t="shared" si="4"/>
        <v>sdr_assm_peer.html</v>
      </c>
      <c r="N41" s="1" t="e">
        <f>"&lt;li&gt;&lt;a href='"&amp;#REF!&amp;"'&gt;"&amp;F41&amp;"&lt;/a&gt;&lt;/li&gt;"</f>
        <v>#REF!</v>
      </c>
      <c r="O41" s="5" t="str">
        <f t="shared" si="3"/>
        <v>&lt;li&gt;&lt;a href='#' id='sdr_assm_peer'&gt;Peer Assessment&lt;/a&gt;&lt;/li&gt;</v>
      </c>
    </row>
    <row r="42" spans="1:15" ht="15" customHeight="1">
      <c r="A42" t="s">
        <v>128</v>
      </c>
      <c r="B42" t="s">
        <v>17</v>
      </c>
      <c r="C42">
        <v>9</v>
      </c>
      <c r="D42" t="s">
        <v>49</v>
      </c>
      <c r="E42" t="s">
        <v>6</v>
      </c>
      <c r="F42" t="s">
        <v>6</v>
      </c>
      <c r="G42" t="s">
        <v>115</v>
      </c>
      <c r="H42">
        <v>0</v>
      </c>
      <c r="I42"/>
      <c r="J42" s="3" t="str">
        <f t="shared" ref="J42:J52" si="7">G42</f>
        <v>sdr_overview_eval</v>
      </c>
      <c r="K42" s="3" t="str">
        <f t="shared" si="6"/>
        <v>&lt;p&gt;sdr_overview_eval&lt;/p&gt;</v>
      </c>
      <c r="L42" s="48" t="str">
        <f t="shared" si="2"/>
        <v>{'type': 'pie',
'order': '9',
'level': 'h3',
'category': 'Evaluation ',
'section': 'Evaluation ',
'page': 'sdr_overview_eval',
'tableauView': 0,
'Link': '',
'description': {'tag':'div','id':'introText','html':'&lt;p&gt;sdr_overview_eval&lt;/p&gt;'}
},</v>
      </c>
      <c r="M42" s="3" t="str">
        <f t="shared" si="4"/>
        <v>sdr_overview_eval.html</v>
      </c>
      <c r="N42" s="1" t="str">
        <f t="shared" si="1"/>
        <v>&lt;li&gt;&lt;a href=''&gt;Evaluation &lt;/a&gt;&lt;/li&gt;</v>
      </c>
      <c r="O42" s="5" t="str">
        <f t="shared" si="3"/>
        <v>&lt;li&gt;&lt;a href='#' id='sdr_overview_eval'&gt;Evaluation &lt;/a&gt;&lt;/li&gt;</v>
      </c>
    </row>
    <row r="43" spans="1:15" ht="15" customHeight="1">
      <c r="A43" t="s">
        <v>128</v>
      </c>
      <c r="B43" t="s">
        <v>29</v>
      </c>
      <c r="C43">
        <v>9</v>
      </c>
      <c r="D43" t="s">
        <v>50</v>
      </c>
      <c r="E43" t="s">
        <v>6</v>
      </c>
      <c r="F43" t="s">
        <v>41</v>
      </c>
      <c r="G43" t="s">
        <v>116</v>
      </c>
      <c r="H43">
        <v>0</v>
      </c>
      <c r="I43"/>
      <c r="J43" s="3" t="str">
        <f t="shared" si="7"/>
        <v>sdr_eval_ivr1</v>
      </c>
      <c r="K43" s="3" t="str">
        <f t="shared" si="6"/>
        <v>&lt;p&gt;sdr_eval_ivr1&lt;/p&gt;</v>
      </c>
      <c r="L43" s="48" t="str">
        <f t="shared" si="2"/>
        <v>{'type': 'sub-pages',
'order': '9',
'level': 'li',
'category': 'Evaluation ',
'section': 'In-Video Ratings 1/2',
'page': 'sdr_eval_ivr1',
'tableauView': 0,
'Link': '',
'description': {'tag':'div','id':'introText','html':'&lt;p&gt;sdr_eval_ivr1&lt;/p&gt;'}
},</v>
      </c>
      <c r="M43" s="3" t="str">
        <f t="shared" si="4"/>
        <v>sdr_eval_ivr1.html</v>
      </c>
      <c r="N43" s="1" t="str">
        <f t="shared" si="1"/>
        <v>&lt;li&gt;&lt;a href=''&gt;In-Video Ratings 1/2&lt;/a&gt;&lt;/li&gt;</v>
      </c>
      <c r="O43" s="5" t="str">
        <f t="shared" si="3"/>
        <v>&lt;li&gt;&lt;a href='#' id='sdr_eval_ivr1'&gt;In-Video Ratings 1/2&lt;/a&gt;&lt;/li&gt;</v>
      </c>
    </row>
    <row r="44" spans="1:15" ht="15" customHeight="1">
      <c r="A44" t="s">
        <v>128</v>
      </c>
      <c r="B44" t="s">
        <v>29</v>
      </c>
      <c r="C44">
        <v>9</v>
      </c>
      <c r="D44" t="s">
        <v>50</v>
      </c>
      <c r="E44" t="s">
        <v>6</v>
      </c>
      <c r="F44" t="s">
        <v>42</v>
      </c>
      <c r="G44" t="s">
        <v>117</v>
      </c>
      <c r="H44">
        <v>0</v>
      </c>
      <c r="I44"/>
      <c r="J44" s="3" t="str">
        <f t="shared" si="7"/>
        <v>sdr_eval_ivr2</v>
      </c>
      <c r="K44" s="3" t="str">
        <f t="shared" si="6"/>
        <v>&lt;p&gt;sdr_eval_ivr2&lt;/p&gt;</v>
      </c>
      <c r="L44" s="48" t="str">
        <f t="shared" si="2"/>
        <v>{'type': 'sub-pages',
'order': '9',
'level': 'li',
'category': 'Evaluation ',
'section': 'In-Video Ratings 2/2',
'page': 'sdr_eval_ivr2',
'tableauView': 0,
'Link': '',
'description': {'tag':'div','id':'introText','html':'&lt;p&gt;sdr_eval_ivr2&lt;/p&gt;'}
},</v>
      </c>
      <c r="M44" s="3" t="str">
        <f t="shared" si="4"/>
        <v>sdr_eval_ivr2.html</v>
      </c>
      <c r="N44" s="1" t="str">
        <f t="shared" si="1"/>
        <v>&lt;li&gt;&lt;a href=''&gt;In-Video Ratings 2/2&lt;/a&gt;&lt;/li&gt;</v>
      </c>
      <c r="O44" s="5" t="str">
        <f t="shared" si="3"/>
        <v>&lt;li&gt;&lt;a href='#' id='sdr_eval_ivr2'&gt;In-Video Ratings 2/2&lt;/a&gt;&lt;/li&gt;</v>
      </c>
    </row>
    <row r="45" spans="1:15" ht="15" customHeight="1">
      <c r="A45" t="s">
        <v>128</v>
      </c>
      <c r="B45" t="s">
        <v>29</v>
      </c>
      <c r="C45">
        <v>9</v>
      </c>
      <c r="D45" t="s">
        <v>50</v>
      </c>
      <c r="E45" t="s">
        <v>6</v>
      </c>
      <c r="F45" t="s">
        <v>32</v>
      </c>
      <c r="G45" t="s">
        <v>118</v>
      </c>
      <c r="H45">
        <v>1</v>
      </c>
      <c r="I45" s="18" t="s">
        <v>183</v>
      </c>
      <c r="J45" s="22" t="s">
        <v>237</v>
      </c>
      <c r="K45" s="20" t="s">
        <v>238</v>
      </c>
      <c r="L45" s="48" t="str">
        <f t="shared" si="2"/>
        <v>{'type': 'sub-pages',
'order': '9',
'level': 'li',
'category': 'Evaluation ',
'section': 'Assessment Rubrics',
'page': 'sdr_eval_rubrics',
'tableauView': 1,
'Link': 'https://10ay.online.tableau.com/t/unswmooc/views/Evaluation_2/Peerassessment_Rubric',
'description': {'tag':'div','id':'introText','html':'&lt;h2&gt;Report Domains - Evaluation - Rubric&amp;nbsp;&lt;/h2&gt;&lt;p&gt;This section shows the score given by evaluators for peer assessments. Score ranges from 0 to 10.&amp;nbsp;&lt;br&gt;There are Five sets of &amp;nbsp;criteria: Risk assessment (Completion and Quality); Communication (Completion and Quality); Description of experimental design (Completion and Quality); Presentation of results (Completion and Quality) and Interpretation and conclusion (Completion and Quality).&lt;/p&gt;'}
},</v>
      </c>
      <c r="M45" s="3" t="str">
        <f t="shared" si="4"/>
        <v>sdr_eval_rubrics.html</v>
      </c>
      <c r="N45" s="1" t="str">
        <f t="shared" si="1"/>
        <v>&lt;li&gt;&lt;a href='https://10ay.online.tableau.com/t/unswmooc/views/Evaluation_2/Peerassessment_Rubric'&gt;Assessment Rubrics&lt;/a&gt;&lt;/li&gt;</v>
      </c>
      <c r="O45" s="5" t="str">
        <f t="shared" si="3"/>
        <v>&lt;li&gt;&lt;a href='#' id='sdr_eval_rubrics'&gt;Assessment Rubrics&lt;/a&gt;&lt;/li&gt;</v>
      </c>
    </row>
    <row r="46" spans="1:15" ht="15" customHeight="1">
      <c r="A46" t="s">
        <v>128</v>
      </c>
      <c r="B46" t="s">
        <v>29</v>
      </c>
      <c r="C46">
        <v>9</v>
      </c>
      <c r="D46" t="s">
        <v>50</v>
      </c>
      <c r="E46" t="s">
        <v>6</v>
      </c>
      <c r="F46" t="s">
        <v>43</v>
      </c>
      <c r="G46" t="s">
        <v>119</v>
      </c>
      <c r="H46">
        <v>1</v>
      </c>
      <c r="I46" s="18" t="s">
        <v>184</v>
      </c>
      <c r="J46" s="22" t="s">
        <v>241</v>
      </c>
      <c r="K46" s="20" t="s">
        <v>242</v>
      </c>
      <c r="L46" s="48" t="str">
        <f t="shared" si="2"/>
        <v>{'type': 'sub-pages',
'order': '9',
'level': 'li',
'category': 'Evaluation ',
'section': 'Pre-course Survey',
'page': 'sdr_eval_precourse',
'tableauView': 1,
'Link': 'https://10ay.online.tableau.com/t/unswmooc/views/Evaluation_2/Pre-courseSurvey',
'description': {'tag':'div','id':'introText','html':'&lt;h2&gt;Report Domains - Evaluation - Pre-course Survey&lt;/h2&gt;&lt;p&gt;This sections shows findings from the pre-course survey.&amp;nbsp;&lt;/p&gt;'}
},</v>
      </c>
      <c r="M46" s="3" t="str">
        <f t="shared" si="4"/>
        <v>sdr_eval_precourse.html</v>
      </c>
      <c r="N46" s="1" t="str">
        <f t="shared" si="1"/>
        <v>&lt;li&gt;&lt;a href='https://10ay.online.tableau.com/t/unswmooc/views/Evaluation_2/Pre-courseSurvey'&gt;Pre-course Survey&lt;/a&gt;&lt;/li&gt;</v>
      </c>
      <c r="O46" s="5" t="str">
        <f t="shared" si="3"/>
        <v>&lt;li&gt;&lt;a href='#' id='sdr_eval_precourse'&gt;Pre-course Survey&lt;/a&gt;&lt;/li&gt;</v>
      </c>
    </row>
    <row r="47" spans="1:15" ht="15" customHeight="1">
      <c r="A47" t="s">
        <v>128</v>
      </c>
      <c r="B47" t="s">
        <v>29</v>
      </c>
      <c r="C47">
        <v>9</v>
      </c>
      <c r="D47" t="s">
        <v>50</v>
      </c>
      <c r="E47" t="s">
        <v>6</v>
      </c>
      <c r="F47" t="s">
        <v>44</v>
      </c>
      <c r="G47" t="s">
        <v>120</v>
      </c>
      <c r="H47">
        <v>1</v>
      </c>
      <c r="I47" s="18" t="s">
        <v>185</v>
      </c>
      <c r="J47" s="22" t="s">
        <v>240</v>
      </c>
      <c r="K47" s="20" t="s">
        <v>243</v>
      </c>
      <c r="L47" s="48" t="str">
        <f t="shared" si="2"/>
        <v>{'type': 'sub-pages',
'order': '9',
'level': 'li',
'category': 'Evaluation ',
'section': 'Post-course Survey',
'page': 'sdr_eval_postcourse',
'tableauView': 1,
'Link': 'https://10ay.online.tableau.com/t/unswmooc/views/Evaluation_2/Post-courseSurvey',
'description': {'tag':'div','id':'introText','html':'&lt;h2&gt;Report Domains - Evaluation - End of course Survey&lt;/h2&gt;&lt;p&gt;This section shows &amp;nbsp;findings from end of course survey. &amp;nbsp;&lt;/p&gt;'}
},</v>
      </c>
      <c r="M47" s="3" t="str">
        <f t="shared" si="4"/>
        <v>sdr_eval_postcourse.html</v>
      </c>
      <c r="N47" s="1" t="str">
        <f t="shared" si="1"/>
        <v>&lt;li&gt;&lt;a href='https://10ay.online.tableau.com/t/unswmooc/views/Evaluation_2/Post-courseSurvey'&gt;Post-course Survey&lt;/a&gt;&lt;/li&gt;</v>
      </c>
      <c r="O47" s="5" t="str">
        <f t="shared" si="3"/>
        <v>&lt;li&gt;&lt;a href='#' id='sdr_eval_postcourse'&gt;Post-course Survey&lt;/a&gt;&lt;/li&gt;</v>
      </c>
    </row>
    <row r="48" spans="1:15" ht="15" customHeight="1">
      <c r="A48" t="s">
        <v>128</v>
      </c>
      <c r="B48" t="s">
        <v>17</v>
      </c>
      <c r="C48">
        <v>10</v>
      </c>
      <c r="D48" t="s">
        <v>49</v>
      </c>
      <c r="E48" t="s">
        <v>7</v>
      </c>
      <c r="F48" t="s">
        <v>7</v>
      </c>
      <c r="G48" t="s">
        <v>121</v>
      </c>
      <c r="H48">
        <v>1</v>
      </c>
      <c r="I48" s="18" t="s">
        <v>186</v>
      </c>
      <c r="J48" s="22" t="s">
        <v>245</v>
      </c>
      <c r="K48" s="20" t="s">
        <v>244</v>
      </c>
      <c r="L48" s="48" t="str">
        <f t="shared" si="2"/>
        <v>{'type': 'pie',
'order': '10',
'level': 'h3',
'category': 'Social media ',
'section': 'Social media ',
'page': 'sdr_overview_social',
'tableauView': 1,
'Link': 'https://10ay.online.tableau.com/t/unswmooc/views/Socialmedia_0/SocialMedia',
'description': {'tag':'div','id':'introText','html':'&lt;h2&gt;Report Domains - Social Media&lt;/h2&gt;&lt;p&gt;This section shows social media engagement of users. This page will be updated.&lt;/p&gt;'}
},</v>
      </c>
      <c r="M48" s="3" t="str">
        <f t="shared" si="4"/>
        <v>sdr_overview_social.html</v>
      </c>
      <c r="N48" s="1" t="str">
        <f t="shared" si="1"/>
        <v>&lt;li&gt;&lt;a href='https://10ay.online.tableau.com/t/unswmooc/views/Socialmedia_0/SocialMedia'&gt;Social media &lt;/a&gt;&lt;/li&gt;</v>
      </c>
      <c r="O48" s="5" t="str">
        <f t="shared" si="3"/>
        <v>&lt;li&gt;&lt;a href='#' id='sdr_overview_social'&gt;Social media &lt;/a&gt;&lt;/li&gt;</v>
      </c>
    </row>
    <row r="49" spans="1:15" ht="15" customHeight="1">
      <c r="A49" t="s">
        <v>128</v>
      </c>
      <c r="B49" t="s">
        <v>18</v>
      </c>
      <c r="C49">
        <v>11</v>
      </c>
      <c r="D49" t="s">
        <v>48</v>
      </c>
      <c r="E49" t="s">
        <v>64</v>
      </c>
      <c r="F49" t="s">
        <v>12</v>
      </c>
      <c r="G49" t="s">
        <v>122</v>
      </c>
      <c r="H49">
        <v>1</v>
      </c>
      <c r="I49" s="18" t="s">
        <v>187</v>
      </c>
      <c r="J49" s="22" t="s">
        <v>246</v>
      </c>
      <c r="K49" s="20" t="s">
        <v>247</v>
      </c>
      <c r="L49" s="48" t="str">
        <f t="shared" si="2"/>
        <v>{'type': 'report',
'order': '11',
'level': 'h2',
'category': 'Research',
'section': 'Research Questions',
'page': 'sdr_overview_research',
'tableauView': 1,
'Link': 'https://10ay.online.tableau.com/t/unswmooc/views/ResearchQuestions_2/ResearchQuestions',
'description': {'tag':'div','id':'introText','html':'&lt;h2&gt;Report Categories - Research Questions&lt;/h2&gt;&lt;p&gt;This section shows research topics such cluster analysis based on their engagement in the course and more. This page will be updated.&amp;nbsp;&lt;/p&gt;'}
},</v>
      </c>
      <c r="M49" s="3" t="str">
        <f t="shared" si="4"/>
        <v>sdr_overview_research.html</v>
      </c>
      <c r="N49" s="1" t="str">
        <f t="shared" si="1"/>
        <v>&lt;li&gt;&lt;a href='https://10ay.online.tableau.com/t/unswmooc/views/ResearchQuestions_2/ResearchQuestions'&gt;Research Questions&lt;/a&gt;&lt;/li&gt;</v>
      </c>
      <c r="O49" s="5" t="str">
        <f t="shared" si="3"/>
        <v>&lt;li&gt;&lt;a href='#' id='sdr_overview_research'&gt;Research Questions&lt;/a&gt;&lt;/li&gt;</v>
      </c>
    </row>
    <row r="50" spans="1:15" ht="15" customHeight="1">
      <c r="A50" t="s">
        <v>128</v>
      </c>
      <c r="B50" t="s">
        <v>18</v>
      </c>
      <c r="C50">
        <v>11</v>
      </c>
      <c r="D50" t="s">
        <v>48</v>
      </c>
      <c r="E50" t="s">
        <v>64</v>
      </c>
      <c r="F50" t="s">
        <v>54</v>
      </c>
      <c r="G50" t="s">
        <v>123</v>
      </c>
      <c r="H50">
        <v>0</v>
      </c>
      <c r="I50" s="10"/>
      <c r="J50" s="3" t="str">
        <f t="shared" si="7"/>
        <v>sdr_research_cluster</v>
      </c>
      <c r="K50" s="3" t="str">
        <f t="shared" si="6"/>
        <v>&lt;p&gt;sdr_research_cluster&lt;/p&gt;</v>
      </c>
      <c r="L50" s="48" t="str">
        <f t="shared" si="2"/>
        <v>{'type': 'report',
'order': '11',
'level': 'h2',
'category': 'Research',
'section': 'Clustering',
'page': 'sdr_research_cluster',
'tableauView': 0,
'Link': '',
'description': {'tag':'div','id':'introText','html':'&lt;p&gt;sdr_research_cluster&lt;/p&gt;'}
},</v>
      </c>
      <c r="M50" s="3" t="str">
        <f t="shared" si="4"/>
        <v>sdr_research_cluster.html</v>
      </c>
      <c r="N50" s="1" t="str">
        <f t="shared" ref="N50:N52" si="8">"&lt;li&gt;&lt;a href='"&amp;I50&amp;"'&gt;"&amp;F50&amp;"&lt;/a&gt;&lt;/li&gt;"</f>
        <v>&lt;li&gt;&lt;a href=''&gt;Clustering&lt;/a&gt;&lt;/li&gt;</v>
      </c>
      <c r="O50" s="5" t="str">
        <f t="shared" si="3"/>
        <v>&lt;li&gt;&lt;a href='#' id='sdr_research_cluster'&gt;Clustering&lt;/a&gt;&lt;/li&gt;</v>
      </c>
    </row>
    <row r="51" spans="1:15" ht="15" customHeight="1">
      <c r="A51" t="s">
        <v>128</v>
      </c>
      <c r="B51" t="s">
        <v>18</v>
      </c>
      <c r="C51">
        <v>11</v>
      </c>
      <c r="D51" t="s">
        <v>48</v>
      </c>
      <c r="E51" t="s">
        <v>64</v>
      </c>
      <c r="F51" t="s">
        <v>55</v>
      </c>
      <c r="G51" t="s">
        <v>124</v>
      </c>
      <c r="H51">
        <v>0</v>
      </c>
      <c r="I51" s="10"/>
      <c r="J51" s="3" t="str">
        <f t="shared" si="7"/>
        <v>sdr_research_classify</v>
      </c>
      <c r="K51" s="3" t="str">
        <f t="shared" si="6"/>
        <v>&lt;p&gt;sdr_research_classify&lt;/p&gt;</v>
      </c>
      <c r="L51" s="48" t="str">
        <f t="shared" si="2"/>
        <v>{'type': 'report',
'order': '11',
'level': 'h2',
'category': 'Research',
'section': 'Classification',
'page': 'sdr_research_classify',
'tableauView': 0,
'Link': '',
'description': {'tag':'div','id':'introText','html':'&lt;p&gt;sdr_research_classify&lt;/p&gt;'}
},</v>
      </c>
      <c r="M51" s="3" t="str">
        <f t="shared" si="4"/>
        <v>sdr_research_classify.html</v>
      </c>
      <c r="N51" s="1" t="str">
        <f t="shared" si="8"/>
        <v>&lt;li&gt;&lt;a href=''&gt;Classification&lt;/a&gt;&lt;/li&gt;</v>
      </c>
      <c r="O51" s="5" t="str">
        <f t="shared" si="3"/>
        <v>&lt;li&gt;&lt;a href='#' id='sdr_research_classify'&gt;Classification&lt;/a&gt;&lt;/li&gt;</v>
      </c>
    </row>
    <row r="52" spans="1:15" ht="15" customHeight="1">
      <c r="A52" t="s">
        <v>128</v>
      </c>
      <c r="B52" t="s">
        <v>18</v>
      </c>
      <c r="C52">
        <v>11</v>
      </c>
      <c r="D52" t="s">
        <v>48</v>
      </c>
      <c r="E52" t="s">
        <v>64</v>
      </c>
      <c r="F52" t="s">
        <v>56</v>
      </c>
      <c r="G52" t="s">
        <v>125</v>
      </c>
      <c r="H52">
        <v>0</v>
      </c>
      <c r="I52" s="10"/>
      <c r="J52" s="3" t="str">
        <f t="shared" si="7"/>
        <v>sdr_research_regres</v>
      </c>
      <c r="K52" s="3" t="str">
        <f t="shared" si="6"/>
        <v>&lt;p&gt;sdr_research_regres&lt;/p&gt;</v>
      </c>
      <c r="L52" s="48" t="str">
        <f t="shared" si="2"/>
        <v>{'type': 'report',
'order': '11',
'level': 'h2',
'category': 'Research',
'section': 'Regression',
'page': 'sdr_research_regres',
'tableauView': 0,
'Link': '',
'description': {'tag':'div','id':'introText','html':'&lt;p&gt;sdr_research_regres&lt;/p&gt;'}
},</v>
      </c>
      <c r="M52" s="3" t="str">
        <f t="shared" si="4"/>
        <v>sdr_research_regres.html</v>
      </c>
      <c r="N52" s="1" t="str">
        <f t="shared" si="8"/>
        <v>&lt;li&gt;&lt;a href=''&gt;Regression&lt;/a&gt;&lt;/li&gt;</v>
      </c>
      <c r="O52" s="5" t="str">
        <f t="shared" si="3"/>
        <v>&lt;li&gt;&lt;a href='#' id='sdr_research_regres'&gt;Regression&lt;/a&gt;&lt;/li&gt;</v>
      </c>
    </row>
    <row r="53" spans="1:15" ht="15" customHeight="1">
      <c r="I53" s="10"/>
      <c r="J53" s="4"/>
      <c r="K53" s="4"/>
      <c r="L53" s="48" t="str">
        <f>"{'"&amp;$B$6&amp;"': '"&amp;B53&amp;"',"&amp;CHAR(10)&amp;"'"&amp;$C$6&amp;"': '"&amp;C53&amp;"',"&amp;CHAR(10)&amp;"'"&amp;$D$6&amp;"': '"&amp;D53&amp;"',"&amp;CHAR(10)&amp;"'"&amp;$E$6&amp;"': '"&amp;E53&amp;"',"&amp;CHAR(10)&amp;"'"&amp;$F$6&amp;"': '"&amp;F53&amp;"',"&amp;CHAR(10)&amp;"'"&amp;$G$6&amp;"': '"&amp;G53&amp;"',"&amp;CHAR(10)&amp;"'"&amp;$H$6&amp;"': "&amp;H53&amp;","&amp;CHAR(10)&amp;"'"&amp;$I$6&amp;"': '"&amp;I53&amp;"',"&amp;CHAR(10)&amp;"'"&amp;$J$6&amp;"': {'tag':'div','id':'introText','html':'"&amp;K53&amp;"'}"&amp;CHAR(10)&amp;"}"</f>
        <v>{'type': '',
'order': '',
'level': '',
'category': '',
'section': '',
'page': '',
'tableauView': ,
'Link': '',
'description': {'tag':'div','id':'introText','html':''}
}</v>
      </c>
      <c r="M53" s="3"/>
    </row>
    <row r="54" spans="1:15" ht="15" customHeight="1">
      <c r="I54" s="10"/>
      <c r="J54" s="4"/>
      <c r="K54" s="4"/>
      <c r="L54" s="48"/>
      <c r="M54" s="3"/>
    </row>
    <row r="55" spans="1:15" s="6" customFormat="1" ht="15" customHeight="1">
      <c r="I55" s="11"/>
      <c r="J55" s="7"/>
      <c r="K55" s="7"/>
      <c r="L55" s="7"/>
      <c r="M55" s="13"/>
      <c r="N55" s="8"/>
      <c r="O55" s="9"/>
    </row>
    <row r="56" spans="1:15" ht="15" customHeight="1">
      <c r="I56" s="10"/>
      <c r="J56" s="4"/>
      <c r="K56" s="4"/>
      <c r="L56" s="42" t="str">
        <f>CHAR(10)&amp;"],"&amp;CHAR(10)</f>
        <v xml:space="preserve">
],
</v>
      </c>
      <c r="M56" s="3"/>
    </row>
    <row r="57" spans="1:15" s="6" customFormat="1" ht="15" customHeight="1">
      <c r="I57" s="11"/>
      <c r="J57" s="7"/>
      <c r="K57" s="7"/>
      <c r="L57" s="49" t="str">
        <f>"'topmenu':[ "&amp;CHAR(10)</f>
        <v xml:space="preserve">'topmenu':[ 
</v>
      </c>
      <c r="M57" s="13"/>
      <c r="N57" s="8"/>
      <c r="O57" s="9"/>
    </row>
    <row r="58" spans="1:15" ht="15" customHeight="1">
      <c r="A58" t="s">
        <v>83</v>
      </c>
      <c r="B58" t="s">
        <v>51</v>
      </c>
      <c r="C58">
        <v>0</v>
      </c>
      <c r="D58" t="s">
        <v>136</v>
      </c>
      <c r="E58" t="s">
        <v>0</v>
      </c>
      <c r="F58" t="s">
        <v>0</v>
      </c>
      <c r="G58" t="s">
        <v>94</v>
      </c>
      <c r="H58">
        <v>0</v>
      </c>
      <c r="I58" s="18" t="s">
        <v>190</v>
      </c>
      <c r="J58" s="3" t="str">
        <f>G58</f>
        <v>top_home</v>
      </c>
      <c r="K58" s="3" t="str">
        <f t="shared" ref="K58" si="9">"&lt;p&gt;"&amp;G58&amp;"&lt;/p&gt;"</f>
        <v>&lt;p&gt;top_home&lt;/p&gt;</v>
      </c>
      <c r="L58" s="48" t="str">
        <f t="shared" ref="L58:L72" si="10">"{'"&amp;$B$6&amp;"': '"&amp;B58&amp;"',"&amp;CHAR(10)&amp;"'"&amp;$C$6&amp;"': '"&amp;C58&amp;"',"&amp;CHAR(10)&amp;"'"&amp;$D$6&amp;"': '"&amp;D58&amp;"',"&amp;CHAR(10)&amp;"'"&amp;$E$6&amp;"': '"&amp;E58&amp;"',"&amp;CHAR(10)&amp;"'"&amp;$F$6&amp;"': '"&amp;F58&amp;"',"&amp;CHAR(10)&amp;"'"&amp;$G$6&amp;"': '"&amp;G58&amp;"',"&amp;CHAR(10)&amp;"'"&amp;$H$6&amp;"': "&amp;H58&amp;","&amp;CHAR(10)&amp;"'"&amp;$I$6&amp;"': '"&amp;I58&amp;"',"&amp;CHAR(10)&amp;"'"&amp;$J$6&amp;"': {'tag':'div','id':'introText','html':'"&amp;K58&amp;"'}"&amp;CHAR(10)&amp;"},"</f>
        <v>{'type': 'home',
'order': '0',
'level': 'ul',
'category': 'Home',
'section': 'Home',
'page': 'top_home',
'tableauView': 0,
'Link': 'https://googledrive.com/host/0B_65ytPoK82ibTRTWTR3eUZIbFk/P2P_home.html',
'description': {'tag':'div','id':'introText','html':'&lt;p&gt;top_home&lt;/p&gt;'}
},</v>
      </c>
      <c r="M58" s="3"/>
      <c r="O58" s="5" t="str">
        <f t="shared" ref="O58:O73" si="11">IF(D58="ul","&lt;li class='active'&gt;",IF(D58="ul_li","&lt;li class='active has-sub'&gt;","&lt;li&gt;"))&amp;"&lt;a href='#' id='"&amp;G58&amp;"'&gt;"&amp;F58&amp;"&lt;/a&gt;&lt;/li&gt;"&amp;IF(D58="ul_li","&lt;ul&gt;","")&amp;IF(AND((D58="li"),(B59="structure")),"&lt;/ul&gt;&lt;/li&gt;","")</f>
        <v>&lt;li class='active'&gt;&lt;a href='#' id='top_home'&gt;Home&lt;/a&gt;&lt;/li&gt;</v>
      </c>
    </row>
    <row r="59" spans="1:15" ht="15" customHeight="1">
      <c r="A59" t="s">
        <v>83</v>
      </c>
      <c r="B59" t="s">
        <v>129</v>
      </c>
      <c r="C59">
        <v>1</v>
      </c>
      <c r="D59" t="s">
        <v>130</v>
      </c>
      <c r="E59" t="s">
        <v>131</v>
      </c>
      <c r="F59" t="s">
        <v>132</v>
      </c>
      <c r="G59" t="s">
        <v>133</v>
      </c>
      <c r="H59">
        <v>0</v>
      </c>
      <c r="I59" s="10"/>
      <c r="J59" s="4"/>
      <c r="K59" s="3" t="str">
        <f t="shared" ref="K59:K67" si="12">"&lt;p&gt;"&amp;G59&amp;"&lt;/p&gt;"</f>
        <v>&lt;p&gt;top_menu_cat&lt;/p&gt;</v>
      </c>
      <c r="L59" s="48" t="str">
        <f t="shared" si="10"/>
        <v>{'type': 'structure',
'order': '1',
'level': 'ul_li',
'category': 'menu',
'section': 'Report Category',
'page': 'top_menu_cat',
'tableauView': 0,
'Link': '',
'description': {'tag':'div','id':'introText','html':'&lt;p&gt;top_menu_cat&lt;/p&gt;'}
},</v>
      </c>
      <c r="M59" s="3"/>
      <c r="O59" s="5" t="str">
        <f t="shared" si="11"/>
        <v>&lt;li class='active has-sub'&gt;&lt;a href='#' id='top_menu_cat'&gt;Report Category&lt;/a&gt;&lt;/li&gt;&lt;ul&gt;</v>
      </c>
    </row>
    <row r="60" spans="1:15" ht="15" customHeight="1">
      <c r="A60" t="s">
        <v>83</v>
      </c>
      <c r="B60" t="s">
        <v>18</v>
      </c>
      <c r="C60">
        <v>2</v>
      </c>
      <c r="D60" t="s">
        <v>50</v>
      </c>
      <c r="E60" t="s">
        <v>8</v>
      </c>
      <c r="F60" t="s">
        <v>30</v>
      </c>
      <c r="G60" t="s">
        <v>84</v>
      </c>
      <c r="H60">
        <v>1</v>
      </c>
      <c r="I60" s="18" t="s">
        <v>165</v>
      </c>
      <c r="J60" s="4" t="s">
        <v>192</v>
      </c>
      <c r="K60" s="3" t="s">
        <v>191</v>
      </c>
      <c r="L60" s="48" t="str">
        <f t="shared" si="10"/>
        <v>{'type': 'report',
'order': '2',
'level': 'li',
'category': 'Overview',
'section': 'Overview of Course',
'page': 'top_Overview',
'tableauView': 1,
'Link': 'https://10ay.online.tableau.com/t/unswmooc/views/Overview_2/Overview12',
'description': {'tag':'div','id':'introText','html':'&lt;h2&gt;Report Categories &amp;nbsp;- Overview of Course - Overview 1/2&lt;/h2&gt;&lt;p&gt;&lt;br&gt;This section shows Headcount of students activities in the course.&lt;/p&gt;&lt;h3&gt;&lt;strong&gt;Definitions:&lt;/strong&gt;&lt;br&gt;&lt;strong&gt;Interested&lt;/strong&gt;: the number of people viewed our course registration page before the course start.&amp;nbsp;&lt;br&gt;&lt;strong&gt;Registrants&lt;/strong&gt;: the number of coursera users registered in the course(percentage of interested).&lt;br&gt;&lt;strong&gt;Active&lt;/strong&gt;: the number of registrants has at lease clicked one link in the course hence apppeared in the clickstream data (percentage of registrants).&amp;nbsp;&lt;br&gt;&lt;strong&gt;Completing&lt;/strong&gt;: the number of active registrants who has received either normal or distinction achievement level.&lt;br&gt;&lt;strong&gt;Certified&lt;/strong&gt;: the number of signature track students who has received certification.&amp;nbsp;&lt;br&gt;&amp;nbsp;&lt;/h3&gt;'}
},</v>
      </c>
      <c r="M60" s="3"/>
      <c r="O60" s="5" t="str">
        <f t="shared" si="11"/>
        <v>&lt;li&gt;&lt;a href='#' id='top_Overview'&gt;Overview of Course&lt;/a&gt;&lt;/li&gt;</v>
      </c>
    </row>
    <row r="61" spans="1:15" ht="15" customHeight="1">
      <c r="A61" t="s">
        <v>83</v>
      </c>
      <c r="B61" t="s">
        <v>18</v>
      </c>
      <c r="C61">
        <v>3</v>
      </c>
      <c r="D61" t="s">
        <v>50</v>
      </c>
      <c r="E61" t="s">
        <v>9</v>
      </c>
      <c r="F61" t="s">
        <v>9</v>
      </c>
      <c r="G61" t="s">
        <v>85</v>
      </c>
      <c r="H61">
        <v>1</v>
      </c>
      <c r="I61" s="18" t="s">
        <v>167</v>
      </c>
      <c r="J61" s="22" t="s">
        <v>195</v>
      </c>
      <c r="K61" s="20" t="s">
        <v>196</v>
      </c>
      <c r="L61" s="48" t="str">
        <f t="shared" si="10"/>
        <v>{'type': 'report',
'order': '3',
'level': 'li',
'category': 'Who are the participants?',
'section': 'Who are the participants?',
'page': 'top_participants',
'tableauView': 1,
'Link': 'https://10ay.online.tableau.com/t/unswmooc/views/Whoaretheparticipants_1/Whoaretheparticipants12',
'description': {'tag':'div','id':'introText','html':'&lt;h2 style=font-style:italic&gt;Report Categories - Who are the participants?&lt;/h2&gt;&lt;p&gt;This section shows basic demographic information of the registrants, the data sourced from both coursera demographic survey and course pre-course survey.&lt;/p&gt;&lt;p&gt;The map gives genders distribution of the registrants who has responded to either of the survey. The icons are scaled for easier comparison. The geographical distribution also indicated where they are mostly from.&lt;/p&gt;&lt;p&gt;The top 5 countries have the most survey respondents are listed in&amp;nbsp;the box.&lt;/p&gt;'}
},</v>
      </c>
      <c r="M61" s="3"/>
      <c r="O61" s="5" t="str">
        <f t="shared" si="11"/>
        <v>&lt;li&gt;&lt;a href='#' id='top_participants'&gt;Who are the participants?&lt;/a&gt;&lt;/li&gt;</v>
      </c>
    </row>
    <row r="62" spans="1:15" ht="15" customHeight="1">
      <c r="A62" t="s">
        <v>83</v>
      </c>
      <c r="B62" t="s">
        <v>18</v>
      </c>
      <c r="C62">
        <v>4</v>
      </c>
      <c r="D62" t="s">
        <v>50</v>
      </c>
      <c r="E62" t="s">
        <v>10</v>
      </c>
      <c r="F62" t="s">
        <v>31</v>
      </c>
      <c r="G62" t="s">
        <v>86</v>
      </c>
      <c r="H62">
        <v>1</v>
      </c>
      <c r="I62" s="18" t="s">
        <v>188</v>
      </c>
      <c r="J62" s="22" t="s">
        <v>230</v>
      </c>
      <c r="K62" s="20" t="s">
        <v>225</v>
      </c>
      <c r="L62" s="48" t="str">
        <f t="shared" si="10"/>
        <v>{'type': 'report',
'order': '4',
'level': 'li',
'category': 'What did participants do?',
'section': 'Overview of Activity',
'page': 'top_activity',
'tableauView': 1,
'Link': 'https://10ay.online.tableau.com/t/unswmooc/views/Whatdidparticipantsdo_0/Whatdidparticipantsdo12',
'description': {'tag':'div','id':'introText','html':'&lt;h2&gt;Report Categories - What did the participants do?&lt;/h2&gt;&lt;p&gt;&lt;br&gt;This section shows what active registrants have done in the course including&amp;nbsp;Use of Video, Forum, Quiz submission and Tests in the course. Also includes peer assessment performance.&amp;nbsp;&lt;/p&gt;&lt;p&gt;Blue heatmaps&amp;nbsp;give an overview of participants&amp;#39; activities by week.&amp;nbsp;The color is range from 0% (grey) to 100% (dark Blue).&amp;nbsp;&lt;/p&gt;&lt;p&gt;&amp;nbsp;&lt;/p&gt;&lt;p&gt;&amp;nbsp;&lt;/p&gt;'}
},</v>
      </c>
      <c r="M62" s="3"/>
      <c r="O62" s="5" t="str">
        <f t="shared" si="11"/>
        <v>&lt;li&gt;&lt;a href='#' id='top_activity'&gt;Overview of Activity&lt;/a&gt;&lt;/li&gt;</v>
      </c>
    </row>
    <row r="63" spans="1:15" ht="15" customHeight="1">
      <c r="A63" t="s">
        <v>83</v>
      </c>
      <c r="B63" t="s">
        <v>18</v>
      </c>
      <c r="C63">
        <v>5</v>
      </c>
      <c r="D63" t="s">
        <v>50</v>
      </c>
      <c r="E63" t="s">
        <v>11</v>
      </c>
      <c r="F63" t="s">
        <v>39</v>
      </c>
      <c r="G63" t="s">
        <v>87</v>
      </c>
      <c r="H63">
        <v>1</v>
      </c>
      <c r="I63" s="18" t="s">
        <v>178</v>
      </c>
      <c r="J63" s="22" t="s">
        <v>209</v>
      </c>
      <c r="K63" s="20" t="s">
        <v>210</v>
      </c>
      <c r="L63" s="48" t="str">
        <f t="shared" si="10"/>
        <v>{'type': 'report',
'order': '5',
'level': 'li',
'category': 'Assessment',
'section': 'Overview of Assessment',
'page': 'top_assessment',
'tableauView': 1,
'Link': 'https://10ay.online.tableau.com/t/unswmooc/views/Assessment_2/Assessment_Grades',
'description': {'tag':'div','id':'introText','html':'&lt;h2&gt;Report Categories - Overview of Assessment -Grades&lt;/h2&gt;&lt;p&gt;&lt;br&gt;This sections shows grade distribution and achievement levels of users.&lt;br&gt;Coursera has three achievement levels: None, Normal &amp;nbsp;and Distinction. We have separated none group into two group: Zero and Fail.&amp;nbsp;&lt;br&gt;Therefore, there are 4 achievement levels: Zero, Fail, Pass (replace Normal) and distinction.&amp;nbsp;&lt;br&gt;&amp;nbsp;&lt;/p&gt;&lt;p&gt;&amp;nbsp;&lt;/p&gt;'}
},</v>
      </c>
      <c r="M63" s="3"/>
      <c r="O63" s="5" t="str">
        <f t="shared" si="11"/>
        <v>&lt;li&gt;&lt;a href='#' id='top_assessment'&gt;Overview of Assessment&lt;/a&gt;&lt;/li&gt;</v>
      </c>
    </row>
    <row r="64" spans="1:15" ht="15" customHeight="1">
      <c r="A64" t="s">
        <v>83</v>
      </c>
      <c r="B64" t="s">
        <v>18</v>
      </c>
      <c r="C64">
        <v>6</v>
      </c>
      <c r="D64" t="s">
        <v>130</v>
      </c>
      <c r="E64" t="s">
        <v>64</v>
      </c>
      <c r="F64" t="s">
        <v>12</v>
      </c>
      <c r="G64" t="s">
        <v>88</v>
      </c>
      <c r="H64">
        <v>1</v>
      </c>
      <c r="I64" s="18" t="s">
        <v>187</v>
      </c>
      <c r="J64" s="22" t="s">
        <v>246</v>
      </c>
      <c r="K64" s="20" t="s">
        <v>247</v>
      </c>
      <c r="L64" s="48" t="str">
        <f t="shared" si="10"/>
        <v>{'type': 'report',
'order': '6',
'level': 'ul_li',
'category': 'Research',
'section': 'Research Questions',
'page': 'top_research',
'tableauView': 1,
'Link': 'https://10ay.online.tableau.com/t/unswmooc/views/ResearchQuestions_2/ResearchQuestions',
'description': {'tag':'div','id':'introText','html':'&lt;h2&gt;Report Categories - Research Questions&lt;/h2&gt;&lt;p&gt;This section shows research topics such cluster analysis based on their engagement in the course and more. This page will be updated.&amp;nbsp;&lt;/p&gt;'}
},</v>
      </c>
      <c r="M64" s="3"/>
      <c r="O64" s="5" t="str">
        <f t="shared" si="11"/>
        <v>&lt;li class='active has-sub'&gt;&lt;a href='#' id='top_research'&gt;Research Questions&lt;/a&gt;&lt;/li&gt;&lt;ul&gt;</v>
      </c>
    </row>
    <row r="65" spans="1:15" ht="15" customHeight="1">
      <c r="A65" t="s">
        <v>83</v>
      </c>
      <c r="B65" t="s">
        <v>18</v>
      </c>
      <c r="C65">
        <v>6</v>
      </c>
      <c r="D65" t="s">
        <v>50</v>
      </c>
      <c r="E65" t="s">
        <v>64</v>
      </c>
      <c r="F65" t="s">
        <v>12</v>
      </c>
      <c r="G65" t="s">
        <v>137</v>
      </c>
      <c r="H65">
        <v>0</v>
      </c>
      <c r="I65" s="10"/>
      <c r="J65" s="4"/>
      <c r="K65" s="3" t="str">
        <f t="shared" si="12"/>
        <v>&lt;p&gt;top_research_1&lt;/p&gt;</v>
      </c>
      <c r="L65" s="48" t="str">
        <f t="shared" si="10"/>
        <v>{'type': 'report',
'order': '6',
'level': 'li',
'category': 'Research',
'section': 'Research Questions',
'page': 'top_research_1',
'tableauView': 0,
'Link': '',
'description': {'tag':'div','id':'introText','html':'&lt;p&gt;top_research_1&lt;/p&gt;'}
},</v>
      </c>
      <c r="M65" s="3"/>
      <c r="O65" s="5" t="str">
        <f t="shared" si="11"/>
        <v>&lt;li&gt;&lt;a href='#' id='top_research_1'&gt;Research Questions&lt;/a&gt;&lt;/li&gt;</v>
      </c>
    </row>
    <row r="66" spans="1:15" ht="15" customHeight="1">
      <c r="A66" t="s">
        <v>83</v>
      </c>
      <c r="B66" t="s">
        <v>18</v>
      </c>
      <c r="C66">
        <v>6</v>
      </c>
      <c r="D66" t="s">
        <v>50</v>
      </c>
      <c r="E66" t="s">
        <v>64</v>
      </c>
      <c r="F66" t="s">
        <v>12</v>
      </c>
      <c r="G66" t="s">
        <v>138</v>
      </c>
      <c r="H66">
        <v>0</v>
      </c>
      <c r="I66" s="10"/>
      <c r="J66" s="4"/>
      <c r="K66" s="3" t="str">
        <f t="shared" si="12"/>
        <v>&lt;p&gt;top_research_2&lt;/p&gt;</v>
      </c>
      <c r="L66" s="48" t="str">
        <f t="shared" si="10"/>
        <v>{'type': 'report',
'order': '6',
'level': 'li',
'category': 'Research',
'section': 'Research Questions',
'page': 'top_research_2',
'tableauView': 0,
'Link': '',
'description': {'tag':'div','id':'introText','html':'&lt;p&gt;top_research_2&lt;/p&gt;'}
},</v>
      </c>
      <c r="M66" s="3"/>
      <c r="O66" s="5" t="str">
        <f t="shared" si="11"/>
        <v>&lt;li&gt;&lt;a href='#' id='top_research_2'&gt;Research Questions&lt;/a&gt;&lt;/li&gt;&lt;/ul&gt;&lt;/li&gt;</v>
      </c>
    </row>
    <row r="67" spans="1:15" ht="15" customHeight="1">
      <c r="A67" t="s">
        <v>83</v>
      </c>
      <c r="B67" t="s">
        <v>129</v>
      </c>
      <c r="C67">
        <v>7</v>
      </c>
      <c r="D67" t="s">
        <v>130</v>
      </c>
      <c r="E67" t="s">
        <v>131</v>
      </c>
      <c r="F67" t="s">
        <v>134</v>
      </c>
      <c r="G67" t="s">
        <v>135</v>
      </c>
      <c r="H67">
        <v>0</v>
      </c>
      <c r="I67" s="10"/>
      <c r="J67" s="4"/>
      <c r="K67" s="3" t="str">
        <f t="shared" si="12"/>
        <v>&lt;p&gt;top_menu_dom&lt;/p&gt;</v>
      </c>
      <c r="L67" s="48" t="str">
        <f t="shared" si="10"/>
        <v>{'type': 'structure',
'order': '7',
'level': 'ul_li',
'category': 'menu',
'section': 'Report Domains',
'page': 'top_menu_dom',
'tableauView': 0,
'Link': '',
'description': {'tag':'div','id':'introText','html':'&lt;p&gt;top_menu_dom&lt;/p&gt;'}
},</v>
      </c>
      <c r="M67" s="3"/>
      <c r="O67" s="5" t="str">
        <f t="shared" si="11"/>
        <v>&lt;li class='active has-sub'&gt;&lt;a href='#' id='top_menu_dom'&gt;Report Domains&lt;/a&gt;&lt;/li&gt;&lt;ul&gt;</v>
      </c>
    </row>
    <row r="68" spans="1:15" ht="15" customHeight="1">
      <c r="A68" t="s">
        <v>83</v>
      </c>
      <c r="B68" t="s">
        <v>79</v>
      </c>
      <c r="C68">
        <v>8</v>
      </c>
      <c r="D68" t="s">
        <v>50</v>
      </c>
      <c r="E68" t="s">
        <v>3</v>
      </c>
      <c r="F68" t="s">
        <v>33</v>
      </c>
      <c r="G68" t="s">
        <v>89</v>
      </c>
      <c r="H68">
        <v>1</v>
      </c>
      <c r="I68" s="18" t="s">
        <v>173</v>
      </c>
      <c r="J68" s="22" t="s">
        <v>217</v>
      </c>
      <c r="K68" s="20" t="s">
        <v>218</v>
      </c>
      <c r="L68" s="48" t="str">
        <f t="shared" si="10"/>
        <v>{'type': 'domain',
'order': '8',
'level': 'li',
'category': 'Content',
'section': 'Content use',
'page': 'top_content',
'tableauView': 1,
'Link': 'https://10ay.online.tableau.com/t/unswmooc/views/Content_2/Overview',
'description': {'tag':'div','id':'introText','html':'&lt;h2&gt;Report Domains - Content&lt;/h2&gt;&lt;p&gt;This section shows overall use of course content ( Activities (Quizzes), Forums and Peer Assessment over time of the course.&amp;nbsp;&lt;br&gt;Sequence analysis will be updated.&amp;nbsp;&lt;/p&gt;'}
},</v>
      </c>
      <c r="M68" s="3"/>
      <c r="O68" s="5" t="str">
        <f t="shared" si="11"/>
        <v>&lt;li&gt;&lt;a href='#' id='top_content'&gt;Content use&lt;/a&gt;&lt;/li&gt;</v>
      </c>
    </row>
    <row r="69" spans="1:15" ht="15" customHeight="1">
      <c r="A69" t="s">
        <v>83</v>
      </c>
      <c r="B69" t="s">
        <v>79</v>
      </c>
      <c r="C69">
        <v>9</v>
      </c>
      <c r="D69" t="s">
        <v>50</v>
      </c>
      <c r="E69" t="s">
        <v>2</v>
      </c>
      <c r="F69" t="s">
        <v>22</v>
      </c>
      <c r="G69" t="s">
        <v>90</v>
      </c>
      <c r="H69">
        <v>1</v>
      </c>
      <c r="I69" s="18" t="s">
        <v>168</v>
      </c>
      <c r="J69" s="22" t="s">
        <v>197</v>
      </c>
      <c r="K69" s="20" t="s">
        <v>198</v>
      </c>
      <c r="L69" s="48" t="str">
        <f t="shared" si="10"/>
        <v>{'type': 'domain',
'order': '9',
'level': 'li',
'category': 'Videos ',
'section': 'Overview Lecture videos',
'page': 'top_videos',
'tableauView': 1,
'Link': 'https://10ay.online.tableau.com/t/unswmooc/views/Video/Overview',
'description': {'tag':'div','id':'introText','html':'&lt;h2&gt;Report Domains - Video&lt;/h2&gt;&lt;p&gt;This section shows all video related analysis sincluding an overview of video use in the course, activity plot can be drilled down to action level (views and downloads).&amp;nbsp;&lt;br&gt;Heatmap of video use by module per week and more detailed heatmap of all videos by week. Views and downloads comparison between signature and non-signature groups.&amp;nbsp;&lt;/p&gt;'}
},</v>
      </c>
      <c r="M69" s="3"/>
      <c r="O69" s="5" t="str">
        <f t="shared" si="11"/>
        <v>&lt;li&gt;&lt;a href='#' id='top_videos'&gt;Overview Lecture videos&lt;/a&gt;&lt;/li&gt;</v>
      </c>
    </row>
    <row r="70" spans="1:15" ht="15" customHeight="1">
      <c r="A70" t="s">
        <v>83</v>
      </c>
      <c r="B70" t="s">
        <v>79</v>
      </c>
      <c r="C70">
        <v>10</v>
      </c>
      <c r="D70" t="s">
        <v>50</v>
      </c>
      <c r="E70" t="s">
        <v>4</v>
      </c>
      <c r="F70" t="s">
        <v>34</v>
      </c>
      <c r="G70" t="s">
        <v>91</v>
      </c>
      <c r="H70">
        <v>1</v>
      </c>
      <c r="I70" s="18" t="s">
        <v>175</v>
      </c>
      <c r="J70" s="22" t="s">
        <v>219</v>
      </c>
      <c r="K70" s="20" t="s">
        <v>220</v>
      </c>
      <c r="L70" s="48" t="str">
        <f t="shared" si="10"/>
        <v>{'type': 'domain',
'order': '10',
'level': 'li',
'category': 'Forum',
'section': 'Forum use',
'page': 'top_forums',
'tableauView': 1,
'Link': 'https://10ay.online.tableau.com/t/unswmooc/views/Forum_2/Forum-Activityplot',
'description': {'tag':'div','id':'introText','html':'&lt;h2&gt;Report Domains - Forum&lt;/h2&gt;&lt;p&gt;This section shows Forum use over time in the course and it allows to drill down to forum actions (posts and comments).&lt;br&gt;Panel two shows an overview forum use in a heatmap and detailed sub-forums by week to show the tends in Forum use. Darker the green means higher use.&amp;nbsp;&amp;nbsp;&amp;nbsp;&lt;/p&gt;'}
},</v>
      </c>
      <c r="M70" s="3"/>
      <c r="O70" s="5" t="str">
        <f t="shared" si="11"/>
        <v>&lt;li&gt;&lt;a href='#' id='top_forums'&gt;Forum use&lt;/a&gt;&lt;/li&gt;</v>
      </c>
    </row>
    <row r="71" spans="1:15" ht="15" customHeight="1">
      <c r="A71" t="s">
        <v>83</v>
      </c>
      <c r="B71" t="s">
        <v>79</v>
      </c>
      <c r="C71">
        <v>11</v>
      </c>
      <c r="D71" t="s">
        <v>50</v>
      </c>
      <c r="E71" t="s">
        <v>7</v>
      </c>
      <c r="F71" t="s">
        <v>82</v>
      </c>
      <c r="G71" t="s">
        <v>92</v>
      </c>
      <c r="H71">
        <v>1</v>
      </c>
      <c r="I71" s="18" t="s">
        <v>186</v>
      </c>
      <c r="J71" s="22" t="s">
        <v>215</v>
      </c>
      <c r="K71" s="20" t="s">
        <v>216</v>
      </c>
      <c r="L71" s="48" t="str">
        <f t="shared" si="10"/>
        <v>{'type': 'domain',
'order': '11',
'level': 'li',
'category': 'Social media ',
'section': 'Social Media',
'page': 'top_social',
'tableauView': 1,
'Link': 'https://10ay.online.tableau.com/t/unswmooc/views/Socialmedia_0/SocialMedia',
'description': {'tag':'div','id':'introText','html':'&lt;h2&gt;Report Domains - Social Media&lt;/h2&gt;&lt;p&gt;This section shows social media engagement of users.&lt;/p&gt;'}
},</v>
      </c>
      <c r="M71" s="3"/>
      <c r="O71" s="5" t="str">
        <f t="shared" si="11"/>
        <v>&lt;li&gt;&lt;a href='#' id='top_social'&gt;Social Media&lt;/a&gt;&lt;/li&gt;</v>
      </c>
    </row>
    <row r="72" spans="1:15" ht="15" customHeight="1">
      <c r="A72" t="s">
        <v>83</v>
      </c>
      <c r="B72" t="s">
        <v>79</v>
      </c>
      <c r="C72">
        <v>12</v>
      </c>
      <c r="D72" t="s">
        <v>50</v>
      </c>
      <c r="E72" t="s">
        <v>6</v>
      </c>
      <c r="F72" t="s">
        <v>80</v>
      </c>
      <c r="G72" t="s">
        <v>93</v>
      </c>
      <c r="H72">
        <v>1</v>
      </c>
      <c r="I72" s="18" t="s">
        <v>183</v>
      </c>
      <c r="J72" s="23" t="s">
        <v>221</v>
      </c>
      <c r="K72" s="20" t="s">
        <v>222</v>
      </c>
      <c r="L72" s="48" t="str">
        <f t="shared" si="10"/>
        <v>{'type': 'domain',
'order': '12',
'level': 'li',
'category': 'Evaluation ',
'section': 'Evaluation &amp; surveys',
'page': 'top_evaluation',
'tableauView': 1,
'Link': 'https://10ay.online.tableau.com/t/unswmooc/views/Evaluation_2/Peerassessment_Rubric',
'description': {'tag':'div','id':'introText','html':'&lt;h2&gt;Report Domains - Evaluation&lt;/h2&gt;&lt;p&gt;This section shows evaluation tools used in the course: Rubric used in peer assessment, pre and post course surveys.&lt;/p&gt;'}
},</v>
      </c>
      <c r="M72" s="3"/>
      <c r="O72" s="5" t="str">
        <f t="shared" si="11"/>
        <v>&lt;li&gt;&lt;a href='#' id='top_evaluation'&gt;Evaluation &amp; surveys&lt;/a&gt;&lt;/li&gt;</v>
      </c>
    </row>
    <row r="73" spans="1:15" ht="15" customHeight="1">
      <c r="A73" t="s">
        <v>83</v>
      </c>
      <c r="B73" t="s">
        <v>79</v>
      </c>
      <c r="C73">
        <v>13</v>
      </c>
      <c r="D73" t="s">
        <v>50</v>
      </c>
      <c r="E73" t="s">
        <v>5</v>
      </c>
      <c r="F73" t="s">
        <v>81</v>
      </c>
      <c r="G73" t="s">
        <v>86</v>
      </c>
      <c r="H73">
        <v>1</v>
      </c>
      <c r="I73" s="18" t="s">
        <v>177</v>
      </c>
      <c r="J73" s="22" t="s">
        <v>223</v>
      </c>
      <c r="K73" s="20" t="s">
        <v>224</v>
      </c>
      <c r="L73" s="48" t="str">
        <f>"{'"&amp;$B$6&amp;"': '"&amp;B73&amp;"',"&amp;CHAR(10)&amp;"'"&amp;$C$6&amp;"': '"&amp;C73&amp;"',"&amp;CHAR(10)&amp;"'"&amp;$D$6&amp;"': '"&amp;D73&amp;"',"&amp;CHAR(10)&amp;"'"&amp;$E$6&amp;"': '"&amp;E73&amp;"',"&amp;CHAR(10)&amp;"'"&amp;$F$6&amp;"': '"&amp;F73&amp;"',"&amp;CHAR(10)&amp;"'"&amp;$G$6&amp;"': '"&amp;G73&amp;"',"&amp;CHAR(10)&amp;"'"&amp;$H$6&amp;"': "&amp;H73&amp;","&amp;CHAR(10)&amp;"'"&amp;$I$6&amp;"': '"&amp;I73&amp;"',"&amp;CHAR(10)&amp;"'"&amp;$J$6&amp;"': {'tag':'div','id':'introText','html':'"&amp;K73&amp;"'}"&amp;CHAR(10)&amp;"}"</f>
        <v>{'type': 'domain',
'order': '13',
'level': 'li',
'category': 'Activities',
'section': 'Assessment &amp; activity',
'page': 'top_activity',
'tableauView': 1,
'Link': 'https://10ay.online.tableau.com/t/unswmooc/views/Activities_1/Overview',
'description': {'tag':'div','id':'introText','html':'&lt;h2&gt;Report Domains - Activities&lt;/h2&gt;&lt;p&gt;This section shows Activities Use over time in the course.&amp;nbsp;&lt;br&gt;The activity domain includes Submission and average scores &amp;nbsp;of&amp;nbsp;activity (quiz), exam &amp;nbsp;and peer assessment.&lt;/p&gt;'}
}</v>
      </c>
      <c r="M73" s="3"/>
      <c r="O73" s="5" t="str">
        <f t="shared" si="11"/>
        <v>&lt;li&gt;&lt;a href='#' id='top_activity'&gt;Assessment &amp; activity&lt;/a&gt;&lt;/li&gt;&lt;/ul&gt;&lt;/li&gt;</v>
      </c>
    </row>
    <row r="74" spans="1:15">
      <c r="B74" t="s">
        <v>129</v>
      </c>
      <c r="L74" s="27"/>
    </row>
    <row r="75" spans="1:15">
      <c r="L75" s="27"/>
    </row>
    <row r="76" spans="1:15">
      <c r="I76" s="10"/>
      <c r="J76" s="4"/>
      <c r="K76" s="4"/>
      <c r="L76" s="50"/>
      <c r="M76" s="3"/>
    </row>
    <row r="77" spans="1:15" ht="135">
      <c r="L77" s="51" t="str">
        <f>CHAR(10)&amp;"],"&amp;CHAR(10)&amp;"    'other': [
      {'category': 'sport',
        'color': 'red',
        'price': 19.95,
        'order': 'c1'  
      }
    ]
  }
}"</f>
        <v xml:space="preserve">
],
    'other': [_x000D_      {'category': 'sport',_x000D_        'color': 'red',_x000D_        'price': 19.95,_x000D_        'order': 'c1'  _x000D_      }_x000D_    ]_x000D_  }_x000D_}</v>
      </c>
    </row>
  </sheetData>
  <sortState ref="B2:J29">
    <sortCondition ref="C2:C29"/>
    <sortCondition ref="D2:D29"/>
  </sortState>
  <hyperlinks>
    <hyperlink ref="I23" r:id="rId1"/>
    <hyperlink ref="I24" r:id="rId2"/>
    <hyperlink ref="I27" r:id="rId3"/>
    <hyperlink ref="I28" r:id="rId4"/>
    <hyperlink ref="I29" r:id="rId5"/>
    <hyperlink ref="I30" r:id="rId6"/>
    <hyperlink ref="I31" r:id="rId7"/>
    <hyperlink ref="I32" r:id="rId8"/>
    <hyperlink ref="I33" r:id="rId9"/>
    <hyperlink ref="I34" r:id="rId10"/>
    <hyperlink ref="I35" r:id="rId11"/>
    <hyperlink ref="I36" r:id="rId12"/>
    <hyperlink ref="I37" r:id="rId13"/>
    <hyperlink ref="I38" r:id="rId14"/>
    <hyperlink ref="I39" r:id="rId15"/>
    <hyperlink ref="I41" r:id="rId16"/>
    <hyperlink ref="I40" r:id="rId17"/>
    <hyperlink ref="I45" r:id="rId18"/>
    <hyperlink ref="I46" r:id="rId19"/>
    <hyperlink ref="I47" r:id="rId20"/>
    <hyperlink ref="I48" r:id="rId21"/>
    <hyperlink ref="I49" r:id="rId22"/>
    <hyperlink ref="I8" r:id="rId23"/>
    <hyperlink ref="I9" r:id="rId24"/>
    <hyperlink ref="I10" r:id="rId25"/>
    <hyperlink ref="I11" r:id="rId26"/>
    <hyperlink ref="I12" r:id="rId27"/>
    <hyperlink ref="I13" r:id="rId28"/>
    <hyperlink ref="I14" r:id="rId29"/>
    <hyperlink ref="I15" r:id="rId30"/>
    <hyperlink ref="I16" r:id="rId31"/>
    <hyperlink ref="I17" r:id="rId32"/>
    <hyperlink ref="I18" r:id="rId33"/>
    <hyperlink ref="I60" r:id="rId34"/>
    <hyperlink ref="I61" r:id="rId35"/>
    <hyperlink ref="I62" r:id="rId36"/>
    <hyperlink ref="I63" r:id="rId37"/>
    <hyperlink ref="I64" r:id="rId38"/>
    <hyperlink ref="I68" r:id="rId39"/>
    <hyperlink ref="I69" r:id="rId40"/>
    <hyperlink ref="I70" r:id="rId41"/>
    <hyperlink ref="I71" r:id="rId42"/>
    <hyperlink ref="I72" r:id="rId43"/>
    <hyperlink ref="I73" r:id="rId44"/>
    <hyperlink ref="I22" r:id="rId45"/>
    <hyperlink ref="I26" r:id="rId46"/>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Lisa</vt:lpstr>
      <vt:lpstr>LinkStructure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Lisa Zhang</dc:creator>
  <cp:lastModifiedBy>Lorenzo Vigentini</cp:lastModifiedBy>
  <dcterms:created xsi:type="dcterms:W3CDTF">2015-06-04T07:16:36Z</dcterms:created>
  <dcterms:modified xsi:type="dcterms:W3CDTF">2015-08-03T09:34:04Z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5835ecd8-2772-4e4b-b219-27e255f7b9dd</vt:lpwstr>
  </property>
</Properties>
</file>