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0" yWindow="0" windowWidth="25600" windowHeight="175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70" i="1" l="1"/>
  <c r="H69" i="1"/>
  <c r="P66" i="1"/>
  <c r="M66" i="1"/>
  <c r="P65" i="1"/>
  <c r="M65" i="1"/>
  <c r="P64" i="1"/>
  <c r="M64" i="1"/>
  <c r="P63" i="1"/>
  <c r="M63" i="1"/>
  <c r="P62" i="1"/>
  <c r="M62" i="1"/>
  <c r="P61" i="1"/>
  <c r="M61" i="1"/>
  <c r="P60" i="1"/>
  <c r="L60" i="1"/>
  <c r="M60" i="1"/>
  <c r="P59" i="1"/>
  <c r="L59" i="1"/>
  <c r="M59" i="1"/>
  <c r="P58" i="1"/>
  <c r="L58" i="1"/>
  <c r="M58" i="1"/>
  <c r="P57" i="1"/>
  <c r="M57" i="1"/>
  <c r="P56" i="1"/>
  <c r="M56" i="1"/>
  <c r="P55" i="1"/>
  <c r="M55" i="1"/>
  <c r="P54" i="1"/>
  <c r="M54" i="1"/>
  <c r="P53" i="1"/>
  <c r="M53" i="1"/>
  <c r="P52" i="1"/>
  <c r="L52" i="1"/>
  <c r="M52" i="1"/>
  <c r="P51" i="1"/>
  <c r="L51" i="1"/>
  <c r="M51" i="1"/>
  <c r="K51" i="1"/>
  <c r="M50" i="1"/>
  <c r="M49" i="1"/>
  <c r="H48" i="1"/>
  <c r="P45" i="1"/>
  <c r="O45" i="1"/>
  <c r="N45" i="1"/>
  <c r="L45" i="1"/>
  <c r="M45" i="1"/>
  <c r="K45" i="1"/>
  <c r="P44" i="1"/>
  <c r="O44" i="1"/>
  <c r="N44" i="1"/>
  <c r="L44" i="1"/>
  <c r="M44" i="1"/>
  <c r="K44" i="1"/>
  <c r="P43" i="1"/>
  <c r="O43" i="1"/>
  <c r="N43" i="1"/>
  <c r="L43" i="1"/>
  <c r="M43" i="1"/>
  <c r="K43" i="1"/>
  <c r="P42" i="1"/>
  <c r="O42" i="1"/>
  <c r="N42" i="1"/>
  <c r="M42" i="1"/>
  <c r="P41" i="1"/>
  <c r="O41" i="1"/>
  <c r="N41" i="1"/>
  <c r="M41" i="1"/>
  <c r="P40" i="1"/>
  <c r="O40" i="1"/>
  <c r="N40" i="1"/>
  <c r="M40" i="1"/>
  <c r="P39" i="1"/>
  <c r="O39" i="1"/>
  <c r="N39" i="1"/>
  <c r="L39" i="1"/>
  <c r="M39" i="1"/>
  <c r="K39" i="1"/>
  <c r="P38" i="1"/>
  <c r="O38" i="1"/>
  <c r="N38" i="1"/>
  <c r="M38" i="1"/>
  <c r="P37" i="1"/>
  <c r="O37" i="1"/>
  <c r="N37" i="1"/>
  <c r="M37" i="1"/>
  <c r="P36" i="1"/>
  <c r="O36" i="1"/>
  <c r="N36" i="1"/>
  <c r="M36" i="1"/>
  <c r="P35" i="1"/>
  <c r="O35" i="1"/>
  <c r="N35" i="1"/>
  <c r="M35" i="1"/>
  <c r="P34" i="1"/>
  <c r="O34" i="1"/>
  <c r="N34" i="1"/>
  <c r="M34" i="1"/>
  <c r="P33" i="1"/>
  <c r="O33" i="1"/>
  <c r="N33" i="1"/>
  <c r="M33" i="1"/>
  <c r="P32" i="1"/>
  <c r="O32" i="1"/>
  <c r="N32" i="1"/>
  <c r="M32" i="1"/>
  <c r="P31" i="1"/>
  <c r="O31" i="1"/>
  <c r="N31" i="1"/>
  <c r="M31" i="1"/>
  <c r="P30" i="1"/>
  <c r="O30" i="1"/>
  <c r="N30" i="1"/>
  <c r="M30" i="1"/>
  <c r="P29" i="1"/>
  <c r="O29" i="1"/>
  <c r="N29" i="1"/>
  <c r="M29" i="1"/>
  <c r="P28" i="1"/>
  <c r="O28" i="1"/>
  <c r="N28" i="1"/>
  <c r="M28" i="1"/>
  <c r="P27" i="1"/>
  <c r="O27" i="1"/>
  <c r="N27" i="1"/>
  <c r="M27" i="1"/>
  <c r="P26" i="1"/>
  <c r="O26" i="1"/>
  <c r="N26" i="1"/>
  <c r="M26" i="1"/>
  <c r="P25" i="1"/>
  <c r="O25" i="1"/>
  <c r="N25" i="1"/>
  <c r="M25" i="1"/>
  <c r="P24" i="1"/>
  <c r="O24" i="1"/>
  <c r="N24" i="1"/>
  <c r="M24" i="1"/>
  <c r="P23" i="1"/>
  <c r="O23" i="1"/>
  <c r="N23" i="1"/>
  <c r="M23" i="1"/>
  <c r="P22" i="1"/>
  <c r="O22" i="1"/>
  <c r="N22" i="1"/>
  <c r="M22" i="1"/>
  <c r="P21" i="1"/>
  <c r="O21" i="1"/>
  <c r="L21" i="1"/>
  <c r="M21" i="1"/>
  <c r="K21" i="1"/>
  <c r="M20" i="1"/>
  <c r="H20" i="1"/>
  <c r="M19" i="1"/>
  <c r="M18" i="1"/>
  <c r="M17" i="1"/>
  <c r="M16" i="1"/>
  <c r="M15" i="1"/>
  <c r="M14" i="1"/>
  <c r="M13" i="1"/>
  <c r="P12" i="1"/>
  <c r="M12" i="1"/>
  <c r="P11" i="1"/>
  <c r="M11" i="1"/>
  <c r="P10" i="1"/>
  <c r="M10" i="1"/>
  <c r="P9" i="1"/>
  <c r="M9" i="1"/>
  <c r="P8" i="1"/>
  <c r="M8" i="1"/>
  <c r="G2" i="1"/>
  <c r="M7" i="1"/>
</calcChain>
</file>

<file path=xl/sharedStrings.xml><?xml version="1.0" encoding="utf-8"?>
<sst xmlns="http://schemas.openxmlformats.org/spreadsheetml/2006/main" count="471" uniqueCount="207">
  <si>
    <t>Course</t>
  </si>
  <si>
    <t>Pmed</t>
  </si>
  <si>
    <t>last edit</t>
  </si>
  <si>
    <t>edited by</t>
  </si>
  <si>
    <t>LV</t>
  </si>
  <si>
    <t>comments</t>
  </si>
  <si>
    <t>none</t>
  </si>
  <si>
    <t>jsonSection</t>
  </si>
  <si>
    <t>type</t>
  </si>
  <si>
    <t>order</t>
  </si>
  <si>
    <t>level</t>
  </si>
  <si>
    <t>category</t>
  </si>
  <si>
    <t>section</t>
  </si>
  <si>
    <t>page</t>
  </si>
  <si>
    <t>tableauView</t>
  </si>
  <si>
    <t>Link</t>
  </si>
  <si>
    <t>description</t>
  </si>
  <si>
    <t>des2</t>
  </si>
  <si>
    <t>jsonCode</t>
  </si>
  <si>
    <t>html_page</t>
  </si>
  <si>
    <t>htmlTag_long</t>
  </si>
  <si>
    <t>HTML</t>
  </si>
  <si>
    <t>PRE</t>
  </si>
  <si>
    <t>heading</t>
  </si>
  <si>
    <t>main</t>
  </si>
  <si>
    <t>report</t>
  </si>
  <si>
    <t>li</t>
  </si>
  <si>
    <t>Overview</t>
  </si>
  <si>
    <t>Overview of Course</t>
  </si>
  <si>
    <t>main_Overview</t>
  </si>
  <si>
    <t>https://10ay.online.tableau.com/t/unswmooc/views/Overview_3/CourseOverview</t>
  </si>
  <si>
    <r>
      <rPr>
        <b/>
        <sz val="12"/>
        <rFont val="Calibri"/>
        <family val="2"/>
        <scheme val="minor"/>
      </rPr>
      <t>Report Categories  - Overview of Course - Overview 1/2</t>
    </r>
    <r>
      <rPr>
        <sz val="12"/>
        <rFont val="Calibri"/>
        <family val="2"/>
        <scheme val="minor"/>
      </rPr>
      <t xml:space="preserve">
This section shows Headcount of students activities in the course.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</si>
  <si>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t>
  </si>
  <si>
    <t>Who are the participants?</t>
  </si>
  <si>
    <t>main_participants</t>
  </si>
  <si>
    <t>https://10ay.online.tableau.com/t/unswmooc/views/Whoaretheparticipants_2/Demographics</t>
  </si>
  <si>
    <r>
      <rPr>
        <b/>
        <sz val="12"/>
        <rFont val="Calibri"/>
        <family val="2"/>
      </rPr>
      <t>Report Categories - Who are the participants?</t>
    </r>
    <r>
      <rPr>
        <sz val="12"/>
        <rFont val="Calibri"/>
        <family val="2"/>
      </rPr>
      <t xml:space="preserve">
This section shows basic demographic information of the registrants,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The top 5 countries have the most survey respondents are listed in the box.</t>
    </r>
  </si>
  <si>
    <t>&lt;h2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t>
  </si>
  <si>
    <t>What did participants do?</t>
  </si>
  <si>
    <t>Overview of Activity</t>
  </si>
  <si>
    <t>main_activity</t>
  </si>
  <si>
    <t>https://10ay.online.tableau.com/t/unswmooc/views/Whatdidparticipantsdo_1/Whatdidparticipantsdo</t>
  </si>
  <si>
    <r>
      <rPr>
        <b/>
        <sz val="12"/>
        <rFont val="Calibri"/>
        <family val="2"/>
      </rPr>
      <t>Report Categories - What did the participants do?</t>
    </r>
    <r>
      <rPr>
        <sz val="12"/>
        <rFont val="Calibri"/>
        <family val="2"/>
      </rPr>
      <t xml:space="preserve">
This section shows what active registrants have done in the course including Use of Video, Forum and Activity (Quiz) submission in the course. Also includes peer assessment performance. 
Blue heatmaps give an overview of participants' activities by week. The color is range from 0% (grey) to 100% (dark Blue). 
</t>
    </r>
  </si>
  <si>
    <t>&lt;h2&gt;Report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t>
  </si>
  <si>
    <t>Assessment</t>
  </si>
  <si>
    <t>Overview of Assessment</t>
  </si>
  <si>
    <t>main_assessment</t>
  </si>
  <si>
    <t>https://10ay.online.tableau.com/t/unswmooc/views/Assessment_4/AssessmentDashboard</t>
  </si>
  <si>
    <r>
      <rPr>
        <b/>
        <sz val="12"/>
        <rFont val="Calibri"/>
        <family val="2"/>
      </rPr>
      <t xml:space="preserve">Report Categories - Overview of Assessment -Grades
</t>
    </r>
    <r>
      <rPr>
        <sz val="12"/>
        <rFont val="Calibri"/>
        <family val="2"/>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
    </r>
  </si>
  <si>
    <t>&lt;h2&gt;Report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t>
  </si>
  <si>
    <t>Research</t>
  </si>
  <si>
    <t>Research Questions</t>
  </si>
  <si>
    <t>main_research</t>
  </si>
  <si>
    <t>https://10ay.online.tableau.com/t/unswmooc/views/ResearchQuestions_2/ResearchQuestions</t>
  </si>
  <si>
    <r>
      <rPr>
        <b/>
        <sz val="12"/>
        <rFont val="Calibri"/>
        <family val="2"/>
      </rPr>
      <t>Report Categories - Research Questions</t>
    </r>
    <r>
      <rPr>
        <sz val="12"/>
        <rFont val="Calibri"/>
        <family val="2"/>
      </rPr>
      <t xml:space="preserve">
This section shows research topics such cluster analysis based on their engagement in the course and more.  This page will be updated.</t>
    </r>
  </si>
  <si>
    <t>&lt;h2&gt;Report Categories - Research Questions&lt;/h2&gt;&lt;p&gt;This section shows research topics such cluster analysis based on their engagement in the course and more. This page will be updated.&amp;nbsp;&lt;/p&gt;</t>
  </si>
  <si>
    <t>domain</t>
  </si>
  <si>
    <t>area</t>
  </si>
  <si>
    <t>Content</t>
  </si>
  <si>
    <t>Content use</t>
  </si>
  <si>
    <t>dom_content</t>
  </si>
  <si>
    <t>https://10ay.online.tableau.com/t/unswmooc/views/Content_3/ContentOverview</t>
  </si>
  <si>
    <r>
      <rPr>
        <b/>
        <sz val="12"/>
        <rFont val="Calibri"/>
        <family val="2"/>
      </rPr>
      <t>Report Domains - Content</t>
    </r>
    <r>
      <rPr>
        <sz val="12"/>
        <rFont val="Calibri"/>
        <family val="2"/>
      </rPr>
      <t xml:space="preserve">
This section shows overall use of course content ( Activities (Quizzes), Forums and Peer Assessment over time of the course. 
Sequence analysis will beupdated. </t>
    </r>
  </si>
  <si>
    <t>&lt;h2&gt;Report Domains - Content&lt;/h2&gt;&lt;p&gt;This section shows overall use of course content ( Activities (Quizzes), Forums and Peer Assessment over time of the course.&amp;nbsp;&lt;br&gt;Sequence analysis will be updated.&amp;nbsp;&lt;/p&gt;</t>
  </si>
  <si>
    <t xml:space="preserve">Videos </t>
  </si>
  <si>
    <t>Overview Lecture videos</t>
  </si>
  <si>
    <t>dom_videos</t>
  </si>
  <si>
    <t>https://10ay.online.tableau.com/t/unswmooc/views/Video_0/VideoUsageOverview</t>
  </si>
  <si>
    <r>
      <rPr>
        <b/>
        <sz val="12"/>
        <rFont val="Calibri"/>
        <family val="2"/>
      </rPr>
      <t>Report Domains - Video</t>
    </r>
    <r>
      <rPr>
        <sz val="12"/>
        <rFont val="Calibri"/>
        <family val="2"/>
      </rPr>
      <t xml:space="preserve">
This section shows all video related analysis sincluding an overview of video use in the course, activity plot can be drilled down to action level (views and downloads). 
Heatmap of video use by module per week and more detailed heatmap of all videos by week. Views and downloads comparison between signature and non-signature groups. </t>
    </r>
  </si>
  <si>
    <t>&lt;h2&gt;Report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t>
  </si>
  <si>
    <t>Forum</t>
  </si>
  <si>
    <t>Forum use</t>
  </si>
  <si>
    <t>dom_forums</t>
  </si>
  <si>
    <t>https://10ay.online.tableau.com/t/unswmooc/views/Forum_3/ForumUsageOverview</t>
  </si>
  <si>
    <r>
      <rPr>
        <b/>
        <sz val="12"/>
        <rFont val="Calibri"/>
        <family val="2"/>
      </rPr>
      <t xml:space="preserve">Report Domains - Forum
</t>
    </r>
    <r>
      <rPr>
        <sz val="12"/>
        <rFont val="Calibri"/>
        <family val="2"/>
      </rPr>
      <t xml:space="preserve">
This section shows Forum use over time in the course and it allows to drill down to forum actions (posts and comments).
Panel two shows an overview forum use in a heatmap and detailed sub-forums by week to show the tends in Forum use. Darker the green means higher use.   </t>
    </r>
  </si>
  <si>
    <t>&lt;h2&gt;Report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t>
  </si>
  <si>
    <t xml:space="preserve">Social media </t>
  </si>
  <si>
    <t>Social Media</t>
  </si>
  <si>
    <t>dom_social</t>
  </si>
  <si>
    <t>https://10ay.online.tableau.com/t/unswmooc/views/SocialMedia_1/SocialMedia</t>
  </si>
  <si>
    <r>
      <rPr>
        <b/>
        <sz val="12"/>
        <rFont val="Calibri"/>
        <family val="2"/>
      </rPr>
      <t>Report Domains - Social Media</t>
    </r>
    <r>
      <rPr>
        <sz val="12"/>
        <rFont val="Calibri"/>
        <family val="2"/>
      </rPr>
      <t xml:space="preserve">
This section shows social media engagement of users.</t>
    </r>
  </si>
  <si>
    <t>&lt;h2&gt;Report Domains - Social Media&lt;/h2&gt;&lt;p&gt;This section shows social media engagement of users.&lt;/p&gt;</t>
  </si>
  <si>
    <t xml:space="preserve">Evaluation </t>
  </si>
  <si>
    <t>Evaluation &amp; surveys</t>
  </si>
  <si>
    <t>dom_evaluation</t>
  </si>
  <si>
    <t>https://10ay.online.tableau.com/t/unswmooc/views/Evaluation_3/SurveyEvaluation</t>
  </si>
  <si>
    <r>
      <t xml:space="preserve">Report Domains - Evaluation
</t>
    </r>
    <r>
      <rPr>
        <sz val="12"/>
        <rFont val="Calibri"/>
        <family val="2"/>
      </rPr>
      <t>This section shows evaluation tools used in the course: Rubric used in peer assessment, pre and post course surveys.</t>
    </r>
  </si>
  <si>
    <t>&lt;h2&gt;Report Domains - Evaluation&lt;/h2&gt;&lt;p&gt;This section shows evaluation tools used in the course: Rubric used in peer assessment, pre and post course surveys.&lt;/p&gt;</t>
  </si>
  <si>
    <t>Activities</t>
  </si>
  <si>
    <t>Assessment &amp; activity</t>
  </si>
  <si>
    <t>dom_activity</t>
  </si>
  <si>
    <t>https://10ay.online.tableau.com/t/unswmooc/views/Activities_2/CourseActivitiesOverview</t>
  </si>
  <si>
    <r>
      <rPr>
        <b/>
        <sz val="12"/>
        <rFont val="Calibri"/>
        <family val="2"/>
      </rPr>
      <t>Report Domains - Activities</t>
    </r>
    <r>
      <rPr>
        <sz val="12"/>
        <rFont val="Calibri"/>
        <family val="2"/>
      </rPr>
      <t xml:space="preserve">
This section shows Activities Use over time in the course. 
The activity domain includes Submission and average scores  of activity (quiz), exam  and peer assessment.</t>
    </r>
  </si>
  <si>
    <t>&lt;h2&gt;Report Domains - Activities&lt;/h2&gt;&lt;p&gt;This section shows Activities Use over time in the course.&amp;nbsp;&lt;br&gt;The activity domain includes Submission and average scores &amp;nbsp;of&amp;nbsp;activity (quiz), exam &amp;nbsp;and peer assessment.&lt;/p&gt;</t>
  </si>
  <si>
    <t>parent</t>
  </si>
  <si>
    <t>home</t>
  </si>
  <si>
    <t>h2</t>
  </si>
  <si>
    <t>Home</t>
  </si>
  <si>
    <t>sdr_home</t>
  </si>
  <si>
    <t>https://googledrive.com/host/0B8KqLaP_s06ITHRfbmgxdm1PSms/Pmed_home.html</t>
  </si>
  <si>
    <t>P2P_home.html</t>
  </si>
  <si>
    <t>sdr</t>
  </si>
  <si>
    <t>sdr_summary_course</t>
  </si>
  <si>
    <t>sub-pages</t>
  </si>
  <si>
    <t>Overview of Activities</t>
  </si>
  <si>
    <t>sdr_summary_activity</t>
  </si>
  <si>
    <t>https://10ay.online.tableau.com/t/unswmooc/views/Overview_3/ActivitiesOverview</t>
  </si>
  <si>
    <r>
      <rPr>
        <b/>
        <sz val="12"/>
        <rFont val="Calibri"/>
        <family val="2"/>
      </rPr>
      <t xml:space="preserve">Report Categories  - Overview of Course - Overview 2/2
</t>
    </r>
    <r>
      <rPr>
        <sz val="12"/>
        <rFont val="Calibri"/>
        <family val="2"/>
      </rPr>
      <t xml:space="preserve">
This section plots overall activities of student engagement in the course. </t>
    </r>
  </si>
  <si>
    <t>&lt;h2&gt;Report Categories &amp;nbsp;- Overview of Course - Overview 2/2&lt;/h2&gt;&lt;p&gt;&lt;br&gt;This section plots overall activities of student engagement in the course.&amp;nbsp;&lt;/p&gt;</t>
  </si>
  <si>
    <t>Participants</t>
  </si>
  <si>
    <t>sdr_participants</t>
  </si>
  <si>
    <t>sdr_participant_activity</t>
  </si>
  <si>
    <t>https://10ay.online.tableau.com/t/unswmooc/views/Whatdidparticipantsdo_1/Whatdidparticipantsdo_Overview</t>
  </si>
  <si>
    <t>pie</t>
  </si>
  <si>
    <t>h3</t>
  </si>
  <si>
    <t>Video use</t>
  </si>
  <si>
    <t>sdr_overview_video</t>
  </si>
  <si>
    <t>Video heatmap</t>
  </si>
  <si>
    <t>sdr_video_heatmap</t>
  </si>
  <si>
    <t>https://10ay.online.tableau.com/t/unswmooc/views/Video_0/MonthlyandDailyUsage</t>
  </si>
  <si>
    <r>
      <rPr>
        <b/>
        <sz val="12"/>
        <rFont val="Calibri"/>
        <family val="2"/>
      </rPr>
      <t>Report Domains - Video - Weekly use of videos</t>
    </r>
    <r>
      <rPr>
        <sz val="12"/>
        <rFont val="Calibri"/>
        <family val="2"/>
      </rPr>
      <t xml:space="preserve">
This section shows the weekly Use of videos (Heatmap). 
The darker the Blue colour, the more use of video for the particular module in that week. </t>
    </r>
  </si>
  <si>
    <t>&lt;h2&gt;Report Domains - Video - Weekly use of videos&lt;/h2&gt;&lt;p&gt;This section shows the weekly Use of videos (Heatmap).&amp;nbsp;&lt;br&gt;The darker the Blue colour, the more use of video for the particular module in that week.&amp;nbsp;&lt;/p&gt;&lt;p&gt;&amp;nbsp;&lt;/p&gt;</t>
  </si>
  <si>
    <t>Videos - Expected vs actual user</t>
  </si>
  <si>
    <t>sdr_video_hm_detail</t>
  </si>
  <si>
    <t>https://10ay.online.tableau.com/t/unswmooc/views/Video_0/Expectedvsincurred_Videos</t>
  </si>
  <si>
    <r>
      <rPr>
        <b/>
        <sz val="12"/>
        <rFont val="Calibri"/>
        <family val="2"/>
      </rPr>
      <t>Report Domains - Video - Weekly use per video</t>
    </r>
    <r>
      <rPr>
        <sz val="12"/>
        <rFont val="Calibri"/>
        <family val="2"/>
      </rPr>
      <t xml:space="preserve">
This section shows the weekly Use per videos (Heatmap). 
The darker the Blue colour, the more use of each video in that week. </t>
    </r>
  </si>
  <si>
    <t>&lt;h2&gt;Report Domains - Video - Weekly use per video&lt;/h2&gt;&lt;p&gt;This section shows the weekly Use per videos (Heatmap).&amp;nbsp;&lt;br&gt;The darker the Blue colour, the more use of each video in that week.&amp;nbsp;&lt;/p&gt;</t>
  </si>
  <si>
    <t>sdr_overview_content</t>
  </si>
  <si>
    <r>
      <rPr>
        <b/>
        <sz val="12"/>
        <rFont val="Calibri"/>
        <family val="2"/>
      </rPr>
      <t>Report Domains - Content</t>
    </r>
    <r>
      <rPr>
        <sz val="12"/>
        <rFont val="Calibri"/>
        <family val="2"/>
      </rPr>
      <t xml:space="preserve">
This section shows overall use of course content:  Activities (Quizzes), Forums and Peer Assessment over time of the course. 
Sequence analysis will beupdated. </t>
    </r>
  </si>
  <si>
    <t>&lt;h2&gt;Report Domains - Content&lt;/h2&gt;&lt;p&gt;This section shows overall use of course content: Activities (Quizzes), Forums and Peer Assessment over time of the course.&amp;nbsp;&lt;br&gt;Sequence analysis will be updated.&amp;nbsp;&lt;/p&gt;</t>
  </si>
  <si>
    <t>Sequence Analysis</t>
  </si>
  <si>
    <t>sdr_content_sequence</t>
  </si>
  <si>
    <t>https://10ay.online.tableau.com/t/unswmooc/views/Content_3/Sequence</t>
  </si>
  <si>
    <r>
      <rPr>
        <b/>
        <sz val="12"/>
        <rFont val="Calibri"/>
        <family val="2"/>
      </rPr>
      <t>Report Domains - Content -Sequence</t>
    </r>
    <r>
      <rPr>
        <sz val="12"/>
        <rFont val="Calibri"/>
        <family val="2"/>
      </rPr>
      <t xml:space="preserve">
This section shows the sequence of participants' engagement. This page will be updated. </t>
    </r>
  </si>
  <si>
    <t>&lt;h2&gt;Report Domains - Content -Sequence&lt;/h2&gt;&lt;p&gt;This section shows the sequence of participants&amp;#39; engagement. This page will be updated.&amp;nbsp;&lt;/p&gt;</t>
  </si>
  <si>
    <t>sdr_overview_forum</t>
  </si>
  <si>
    <t>https://10ay.online.tableau.com/t/unswmooc/views/Forum_3/ForumsUsageOverview</t>
  </si>
  <si>
    <r>
      <rPr>
        <b/>
        <sz val="12"/>
        <rFont val="Calibri"/>
        <family val="2"/>
      </rPr>
      <t>Report Domains - Forum</t>
    </r>
    <r>
      <rPr>
        <sz val="12"/>
        <rFont val="Calibri"/>
        <family val="2"/>
      </rPr>
      <t xml:space="preserve">
This section shows Forum Use (Comments and Posts) over time in the course. </t>
    </r>
  </si>
  <si>
    <t>&lt;h2&gt;Report Domains - Forum&lt;/h2&gt;&lt;p&gt;This section shows Forum Use (Comments and Posts) over time in the course.&amp;nbsp;&lt;/p&gt;&lt;p&gt;&amp;nbsp;&lt;/p&gt;</t>
  </si>
  <si>
    <t>Forums Usage Calendar</t>
  </si>
  <si>
    <t>sdr_forum_heatmap</t>
  </si>
  <si>
    <t>https://10ay.online.tableau.com/t/unswmooc/views/Forum_3/MonthlyandDailyUsage</t>
  </si>
  <si>
    <r>
      <rPr>
        <b/>
        <sz val="12"/>
        <rFont val="Calibri"/>
        <family val="2"/>
      </rPr>
      <t>Report Domains - Forum - Weekly Use</t>
    </r>
    <r>
      <rPr>
        <sz val="12"/>
        <rFont val="Calibri"/>
        <family val="2"/>
      </rPr>
      <t xml:space="preserve">
This section shows the weekly forum activities on two levels : left heatmap is forum activity by top level forum Topic; right heatmap is forum activity by all forum name.
Darker the Blue colour, higher the forum activities. </t>
    </r>
  </si>
  <si>
    <t>&lt;h2&gt;Report Domains - Forum - Weekly Use&lt;/h2&gt;&lt;p&gt;This section shows the weekly forum activities on two levels : left heatmap is forum activity by top level forum Topic; right heatmap is forum activity by all forum name.&lt;br&gt;Darker the Blue colour, higher the forum activities.&amp;nbsp;&lt;/p&gt;</t>
  </si>
  <si>
    <t>sdr_overview_activity</t>
  </si>
  <si>
    <r>
      <rPr>
        <b/>
        <sz val="12"/>
        <rFont val="Calibri"/>
        <family val="2"/>
      </rPr>
      <t>Report Domains - Activities</t>
    </r>
    <r>
      <rPr>
        <sz val="12"/>
        <rFont val="Calibri"/>
        <family val="2"/>
      </rPr>
      <t xml:space="preserve">
This section shows submission of activities (Quizzes) over time in the course. 
</t>
    </r>
  </si>
  <si>
    <t>&lt;h2&gt;Report Domains - Activities&lt;/h2&gt;&lt;p&gt;This section shows submission of activities (Quizzes) over time in the course.&amp;nbsp;&lt;br&gt;&amp;nbsp;&lt;/p&gt;&lt;p&gt;&amp;nbsp;&lt;/p&gt;</t>
  </si>
  <si>
    <t>Grades</t>
  </si>
  <si>
    <t>sdr_grades</t>
  </si>
  <si>
    <t>sdr_overview_assessment</t>
  </si>
  <si>
    <t>https://10ay.online.tableau.com/t/unswmooc/views/Assessment_4/Assessment_Detailed</t>
  </si>
  <si>
    <r>
      <rPr>
        <b/>
        <sz val="12"/>
        <rFont val="Calibri"/>
        <family val="2"/>
      </rPr>
      <t>Report Categories - Overview of Assessment - Assessments</t>
    </r>
    <r>
      <rPr>
        <sz val="12"/>
        <rFont val="Calibri"/>
        <family val="2"/>
      </rPr>
      <t xml:space="preserve">
This section shows the number of participants whom have completed assessment and average score for each assessment. Assessments are Quizzes, Tests and Peer assessments. </t>
    </r>
  </si>
  <si>
    <t>&lt;h2&gt;Report Categories - Overview of Assessment - Assessments&lt;/h2&gt;&lt;p&gt;This section shows the number of participants whom have completed assessment and average score for each assessment. Assessments are Quizzes, Tests and Peer assessments.&amp;nbsp;&lt;/p&gt;</t>
  </si>
  <si>
    <t>Quizzes</t>
  </si>
  <si>
    <t>sdr_assm_quizzes</t>
  </si>
  <si>
    <t>https://10ay.online.tableau.com/t/unswmooc/views/assessment-sidebaronly/Quizzes</t>
  </si>
  <si>
    <r>
      <rPr>
        <b/>
        <sz val="12"/>
        <rFont val="Calibri"/>
        <family val="2"/>
      </rPr>
      <t>Report Categories - Overview of Assessment - Quizzes</t>
    </r>
    <r>
      <rPr>
        <sz val="12"/>
        <rFont val="Calibri"/>
        <family val="2"/>
      </rPr>
      <t xml:space="preserve">
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r>
  </si>
  <si>
    <t>&lt;h2&gt;Report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t>
  </si>
  <si>
    <t>Scenario Activities</t>
  </si>
  <si>
    <t>sdr_assm_exams</t>
  </si>
  <si>
    <t>https://10ay.online.tableau.com/t/unswmooc/views/assessment-sidebaronly/Scenarioactivities</t>
  </si>
  <si>
    <r>
      <rPr>
        <b/>
        <sz val="12"/>
        <rFont val="Calibri"/>
        <family val="2"/>
      </rPr>
      <t>Report Categories - Overview of Assessment - Exams</t>
    </r>
    <r>
      <rPr>
        <sz val="12"/>
        <rFont val="Calibri"/>
        <family val="2"/>
      </rPr>
      <t xml:space="preserve">
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r>
  </si>
  <si>
    <t>&lt;h2&gt;Report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t>
  </si>
  <si>
    <t>Peer Assessment</t>
  </si>
  <si>
    <t>sdr_assm_peer</t>
  </si>
  <si>
    <t>https://10ay.online.tableau.com/t/unswmooc/views/assessment-sidebaronly/Peerassessment</t>
  </si>
  <si>
    <r>
      <rPr>
        <b/>
        <sz val="12"/>
        <rFont val="Calibri"/>
        <family val="2"/>
      </rPr>
      <t>Report Categories - Overview of Assessment - Evaluation - Rubric </t>
    </r>
    <r>
      <rPr>
        <sz val="12"/>
        <rFont val="Calibri"/>
        <family val="2"/>
      </rPr>
      <t xml:space="preserve">
This section shows the score given by evaluators for peer assessments. Score ranges from 0 to 10. 
There are Five sets of  criteria: Risk assessment (Completion and Quality); Communication (Completion and Quality); Description of experimental design (Completion and Quality); Presentation of results (Completion and Quality) and Interpretation and conclusion (Completion and Quality).</t>
    </r>
  </si>
  <si>
    <t>&lt;h2&gt;Report Domains - Evaluation - Rubric&amp;nbsp;&lt;/h2&gt;&lt;p&gt;This section shows the score given by evaluators for peer assessments. Score ranges from 0 to 10.&amp;nbsp;&lt;br&gt;There are Five sets of &amp;nbsp;criteria: Risk assessment (Completion and Quality); Communication (Completion and Quality); Description of experimental design (Completion and Quality); Presentation of results (Completion and Quality) and Interpretation and conclusion (Completion and Quality).&lt;/p&gt;</t>
  </si>
  <si>
    <t>sdr_overview_eval</t>
  </si>
  <si>
    <t>Assessment Rubrics</t>
  </si>
  <si>
    <t>sdr_eval_rubrics</t>
  </si>
  <si>
    <t>https://10ay.online.tableau.com/t/unswmooc/views/Assessment_4/PeerAssessment_Rubric</t>
  </si>
  <si>
    <r>
      <rPr>
        <b/>
        <sz val="12"/>
        <rFont val="Calibri"/>
        <family val="2"/>
      </rPr>
      <t>Report Domains - Evaluation - Rubric </t>
    </r>
    <r>
      <rPr>
        <sz val="12"/>
        <rFont val="Calibri"/>
        <family val="2"/>
      </rPr>
      <t xml:space="preserve">
This section shows the score given by evaluators for peer assessments. Score ranges from 0 to 10. 
There are Five sets of  criteria: Risk assessment (Completion and Quality); Communication (Completion and Quality); Description of experimental design (Completion and Quality); Presentation of results (Completion and Quality) and Interpretation and conclusion (Completion and Quality).</t>
    </r>
  </si>
  <si>
    <t>sdr_overview_social</t>
  </si>
  <si>
    <r>
      <rPr>
        <b/>
        <sz val="12"/>
        <rFont val="Calibri"/>
        <family val="2"/>
      </rPr>
      <t>Report Domains - Social Media</t>
    </r>
    <r>
      <rPr>
        <sz val="12"/>
        <rFont val="Calibri"/>
        <family val="2"/>
      </rPr>
      <t xml:space="preserve">
This section shows social media engagement of users. This page will be updated.</t>
    </r>
  </si>
  <si>
    <t>&lt;h2&gt;Report Domains - Social Media&lt;/h2&gt;&lt;p&gt;This section shows social media engagement of users. This page will be updated.&lt;/p&gt;</t>
  </si>
  <si>
    <t>sdr_overview_research</t>
  </si>
  <si>
    <t>https://10ay.online.tableau.com/t/unswmooc/views/ResearchQuestions_3/ResearchQuestions</t>
  </si>
  <si>
    <t>Clustering</t>
  </si>
  <si>
    <t>sdr_research_cluster</t>
  </si>
  <si>
    <t>Classification</t>
  </si>
  <si>
    <t>sdr_research_classify</t>
  </si>
  <si>
    <t>Regression</t>
  </si>
  <si>
    <t>sdr_research_regres</t>
  </si>
  <si>
    <t>topMenu</t>
  </si>
  <si>
    <t>ul</t>
  </si>
  <si>
    <t>top_home</t>
  </si>
  <si>
    <t>structure</t>
  </si>
  <si>
    <t>ul_li</t>
  </si>
  <si>
    <t>menu</t>
  </si>
  <si>
    <t>Report Category</t>
  </si>
  <si>
    <t>top_menu_cat</t>
  </si>
  <si>
    <t>#</t>
  </si>
  <si>
    <t>top_Overview</t>
  </si>
  <si>
    <t>top_participants</t>
  </si>
  <si>
    <t>top_activity</t>
  </si>
  <si>
    <t>top_assessment</t>
  </si>
  <si>
    <t>top_research</t>
  </si>
  <si>
    <t>top_research_1</t>
  </si>
  <si>
    <t>top_research_2</t>
  </si>
  <si>
    <t>Report Domains</t>
  </si>
  <si>
    <t>top_menu_dom</t>
  </si>
  <si>
    <t>top_content</t>
  </si>
  <si>
    <t>top_videos</t>
  </si>
  <si>
    <t>top_forums</t>
  </si>
  <si>
    <t>top_social</t>
  </si>
  <si>
    <t>top_evaluation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</si>
</sst>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12"/>
      <color rgb="FF3F3F76"/>
      <name val="Calibri"/>
      <family val="2"/>
      <scheme val="minor"/>
    </font>
    <font>
      <sz val="12"/>
      <color rgb="FFFF0000"/>
      <name val="Calibri"/>
      <family val="2"/>
      <scheme val="minor"/>
    </font>
    <font>
      <b/>
      <sz val="12"/>
      <color theme="1"/>
      <name val="Calibri"/>
      <family val="2"/>
      <scheme val="minor"/>
    </font>
    <font>
      <sz val="15"/>
      <color theme="1"/>
      <name val="Calibri"/>
    </font>
    <font>
      <b/>
      <sz val="12"/>
      <color theme="1"/>
      <name val="Calibri"/>
      <family val="2"/>
    </font>
    <font>
      <sz val="12"/>
      <color theme="1"/>
      <name val="Calibri"/>
      <family val="2"/>
    </font>
    <font>
      <sz val="12"/>
      <name val="Calibri"/>
      <family val="2"/>
    </font>
    <font>
      <sz val="12"/>
      <color rgb="FFFF0000"/>
      <name val="Calibri"/>
      <family val="2"/>
    </font>
    <font>
      <b/>
      <sz val="12"/>
      <name val="Calibri"/>
      <family val="2"/>
      <scheme val="minor"/>
    </font>
    <font>
      <b/>
      <sz val="12"/>
      <color rgb="FFFF0000"/>
      <name val="Calibri"/>
      <family val="2"/>
      <scheme val="minor"/>
    </font>
    <font>
      <b/>
      <sz val="12"/>
      <name val="Calibri"/>
      <family val="2"/>
    </font>
    <font>
      <b/>
      <sz val="12"/>
      <color rgb="FF008000"/>
      <name val="Calibri"/>
    </font>
    <font>
      <b/>
      <sz val="12"/>
      <color rgb="FFFF0000"/>
      <name val="Calibri"/>
      <family val="2"/>
    </font>
    <font>
      <u/>
      <sz val="12"/>
      <color theme="10"/>
      <name val="Calibri"/>
      <family val="2"/>
      <scheme val="minor"/>
    </font>
    <font>
      <sz val="12"/>
      <name val="Calibri"/>
      <family val="2"/>
      <scheme val="minor"/>
    </font>
    <font>
      <sz val="12"/>
      <color theme="10"/>
      <name val="Calibri"/>
      <family val="2"/>
      <scheme val="minor"/>
    </font>
  </fonts>
  <fills count="4">
    <fill>
      <patternFill patternType="none"/>
    </fill>
    <fill>
      <patternFill patternType="gray125"/>
    </fill>
    <fill>
      <patternFill patternType="solid">
        <fgColor rgb="FFFFCC99"/>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4">
    <xf numFmtId="0" fontId="0" fillId="0" borderId="0"/>
    <xf numFmtId="0" fontId="1" fillId="2" borderId="1" applyNumberFormat="0" applyAlignment="0" applyProtection="0"/>
    <xf numFmtId="0" fontId="6" fillId="0" borderId="0"/>
    <xf numFmtId="0" fontId="14" fillId="0" borderId="0" applyNumberFormat="0" applyFill="0" applyBorder="0" applyAlignment="0" applyProtection="0"/>
  </cellStyleXfs>
  <cellXfs count="58">
    <xf numFmtId="0" fontId="0" fillId="0" borderId="0" xfId="0"/>
    <xf numFmtId="0" fontId="4" fillId="0" borderId="0" xfId="0" applyFont="1"/>
    <xf numFmtId="0" fontId="5" fillId="0" borderId="0" xfId="0" applyFont="1" applyAlignment="1">
      <alignment horizontal="left"/>
    </xf>
    <xf numFmtId="0" fontId="0" fillId="0" borderId="0" xfId="2" applyFont="1" applyAlignment="1">
      <alignment wrapText="1"/>
    </xf>
    <xf numFmtId="0" fontId="7" fillId="0" borderId="0" xfId="2" applyFont="1" applyAlignment="1">
      <alignment horizontal="left" vertical="top" wrapText="1"/>
    </xf>
    <xf numFmtId="0" fontId="7" fillId="0" borderId="0" xfId="2" applyFont="1" applyAlignment="1">
      <alignment wrapText="1"/>
    </xf>
    <xf numFmtId="0" fontId="8" fillId="0" borderId="0" xfId="2" applyFont="1"/>
    <xf numFmtId="0" fontId="5" fillId="0" borderId="0" xfId="2" applyFont="1"/>
    <xf numFmtId="14" fontId="5" fillId="0" borderId="0" xfId="0" applyNumberFormat="1" applyFont="1" applyAlignment="1">
      <alignment horizontal="left"/>
    </xf>
    <xf numFmtId="0" fontId="3" fillId="0" borderId="2" xfId="0" applyFont="1" applyBorder="1"/>
    <xf numFmtId="0" fontId="3" fillId="0" borderId="2" xfId="0" applyFont="1" applyBorder="1" applyAlignment="1">
      <alignment wrapText="1"/>
    </xf>
    <xf numFmtId="0" fontId="9" fillId="0" borderId="2" xfId="0" applyFont="1" applyBorder="1" applyAlignment="1">
      <alignment wrapText="1"/>
    </xf>
    <xf numFmtId="0" fontId="10" fillId="0" borderId="2" xfId="0" applyFont="1" applyBorder="1"/>
    <xf numFmtId="0" fontId="5" fillId="0" borderId="0" xfId="2" applyFont="1" applyBorder="1" applyAlignment="1">
      <alignment horizontal="left" vertical="top"/>
    </xf>
    <xf numFmtId="0" fontId="5" fillId="0" borderId="0" xfId="2" applyFont="1" applyBorder="1" applyAlignment="1">
      <alignment horizontal="left" vertical="top" wrapText="1"/>
    </xf>
    <xf numFmtId="0" fontId="11" fillId="0" borderId="0" xfId="2" applyFont="1" applyBorder="1" applyAlignment="1">
      <alignment horizontal="left" vertical="top" wrapText="1"/>
    </xf>
    <xf numFmtId="0" fontId="12" fillId="0" borderId="0" xfId="2" applyFont="1" applyBorder="1" applyAlignment="1">
      <alignment horizontal="left" vertical="top" wrapText="1"/>
    </xf>
    <xf numFmtId="0" fontId="13" fillId="0" borderId="0" xfId="2" applyFont="1" applyBorder="1" applyAlignment="1">
      <alignment horizontal="left" vertical="top"/>
    </xf>
    <xf numFmtId="0" fontId="14" fillId="0" borderId="0" xfId="3"/>
    <xf numFmtId="0" fontId="15" fillId="0" borderId="0" xfId="3" applyFont="1" applyAlignment="1">
      <alignment wrapText="1"/>
    </xf>
    <xf numFmtId="0" fontId="15" fillId="0" borderId="0" xfId="3" applyFont="1"/>
    <xf numFmtId="0" fontId="7" fillId="0" borderId="0" xfId="3" applyFont="1"/>
    <xf numFmtId="0" fontId="2" fillId="0" borderId="0" xfId="0" applyFont="1"/>
    <xf numFmtId="0" fontId="3" fillId="0" borderId="0" xfId="0" applyFont="1"/>
    <xf numFmtId="0" fontId="7" fillId="0" borderId="0" xfId="3" applyFont="1" applyAlignment="1">
      <alignment wrapText="1"/>
    </xf>
    <xf numFmtId="0" fontId="11" fillId="0" borderId="0" xfId="3" applyFont="1" applyAlignment="1">
      <alignment wrapText="1"/>
    </xf>
    <xf numFmtId="0" fontId="12" fillId="0" borderId="0" xfId="3" applyFont="1" applyAlignment="1">
      <alignment horizontal="left" vertical="top"/>
    </xf>
    <xf numFmtId="0" fontId="0" fillId="0" borderId="3" xfId="0" applyBorder="1"/>
    <xf numFmtId="0" fontId="14" fillId="0" borderId="3" xfId="3" applyBorder="1"/>
    <xf numFmtId="0" fontId="15" fillId="0" borderId="3" xfId="3" applyFont="1" applyBorder="1"/>
    <xf numFmtId="0" fontId="7" fillId="0" borderId="3" xfId="3" applyFont="1" applyBorder="1" applyAlignment="1">
      <alignment horizontal="left" vertical="top"/>
    </xf>
    <xf numFmtId="0" fontId="2" fillId="0" borderId="3" xfId="0" applyFont="1" applyBorder="1"/>
    <xf numFmtId="0" fontId="3" fillId="0" borderId="3" xfId="0" applyFont="1" applyBorder="1"/>
    <xf numFmtId="0" fontId="7" fillId="0" borderId="0" xfId="3" applyFont="1" applyAlignment="1">
      <alignment horizontal="left" vertical="top"/>
    </xf>
    <xf numFmtId="0" fontId="7" fillId="0" borderId="0" xfId="3" applyFont="1" applyAlignment="1">
      <alignment vertical="top" wrapText="1"/>
    </xf>
    <xf numFmtId="0" fontId="14" fillId="0" borderId="1" xfId="3" applyFill="1" applyBorder="1"/>
    <xf numFmtId="0" fontId="14" fillId="0" borderId="0" xfId="3" applyFill="1"/>
    <xf numFmtId="0" fontId="0" fillId="3" borderId="0" xfId="0" applyFill="1"/>
    <xf numFmtId="0" fontId="7" fillId="3" borderId="0" xfId="3" applyFont="1" applyFill="1" applyAlignment="1">
      <alignment wrapText="1"/>
    </xf>
    <xf numFmtId="0" fontId="7" fillId="3" borderId="0" xfId="3" applyFont="1" applyFill="1"/>
    <xf numFmtId="0" fontId="7" fillId="3" borderId="0" xfId="3" applyFont="1" applyFill="1" applyAlignment="1">
      <alignment horizontal="left" vertical="top"/>
    </xf>
    <xf numFmtId="0" fontId="15" fillId="3" borderId="0" xfId="3" applyFont="1" applyFill="1"/>
    <xf numFmtId="0" fontId="2" fillId="3" borderId="0" xfId="0" applyFont="1" applyFill="1"/>
    <xf numFmtId="0" fontId="3" fillId="3" borderId="0" xfId="0" applyFont="1" applyFill="1"/>
    <xf numFmtId="0" fontId="1" fillId="2" borderId="1" xfId="1"/>
    <xf numFmtId="0" fontId="16" fillId="0" borderId="0" xfId="3" applyFont="1" applyAlignment="1">
      <alignment wrapText="1"/>
    </xf>
    <xf numFmtId="0" fontId="0" fillId="0" borderId="4" xfId="0" applyBorder="1"/>
    <xf numFmtId="0" fontId="16" fillId="0" borderId="4" xfId="3" applyFont="1" applyBorder="1" applyAlignment="1">
      <alignment wrapText="1"/>
    </xf>
    <xf numFmtId="0" fontId="15" fillId="0" borderId="4" xfId="3" applyFont="1" applyBorder="1" applyAlignment="1">
      <alignment wrapText="1"/>
    </xf>
    <xf numFmtId="0" fontId="15" fillId="0" borderId="4" xfId="3" applyFont="1" applyBorder="1"/>
    <xf numFmtId="0" fontId="2" fillId="0" borderId="4" xfId="0" applyFont="1" applyBorder="1"/>
    <xf numFmtId="0" fontId="3" fillId="0" borderId="4" xfId="0" applyFont="1" applyBorder="1"/>
    <xf numFmtId="0" fontId="12" fillId="0" borderId="4" xfId="3" applyFont="1" applyBorder="1" applyAlignment="1">
      <alignment horizontal="left" vertical="top"/>
    </xf>
    <xf numFmtId="0" fontId="0" fillId="0" borderId="0" xfId="0" applyFont="1" applyAlignment="1">
      <alignment wrapText="1"/>
    </xf>
    <xf numFmtId="0" fontId="15" fillId="0" borderId="0" xfId="0" applyFont="1" applyAlignment="1">
      <alignment wrapText="1"/>
    </xf>
    <xf numFmtId="0" fontId="0" fillId="0" borderId="0" xfId="0" applyNumberFormat="1"/>
    <xf numFmtId="0" fontId="7" fillId="0" borderId="0" xfId="3" applyFont="1" applyAlignment="1">
      <alignment horizontal="left" vertical="top" wrapText="1"/>
    </xf>
    <xf numFmtId="0" fontId="12" fillId="0" borderId="0" xfId="2" applyFont="1" applyAlignment="1">
      <alignment horizontal="left" vertical="top" wrapText="1"/>
    </xf>
  </cellXfs>
  <cellStyles count="4">
    <cellStyle name="Hyperlink" xfId="3" builtinId="8"/>
    <cellStyle name="Input" xfId="1" builtinId="20"/>
    <cellStyle name="Normal" xfId="0" builtinId="0"/>
    <cellStyle name="Text" xfId="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10ay.online.tableau.com/t/unswmooc/views/SocialMedia_1/SocialMedia" TargetMode="External"/><Relationship Id="rId20" Type="http://schemas.openxmlformats.org/officeDocument/2006/relationships/hyperlink" Target="https://10ay.online.tableau.com/t/unswmooc/views/assessment-sidebaronly/Quizzes" TargetMode="External"/><Relationship Id="rId21" Type="http://schemas.openxmlformats.org/officeDocument/2006/relationships/hyperlink" Target="https://10ay.online.tableau.com/t/unswmooc/views/assessment-sidebaronly/Scenarioactivities" TargetMode="External"/><Relationship Id="rId22" Type="http://schemas.openxmlformats.org/officeDocument/2006/relationships/hyperlink" Target="https://10ay.online.tableau.com/t/unswmooc/views/assessment-sidebaronly/Peerassessment" TargetMode="External"/><Relationship Id="rId10" Type="http://schemas.openxmlformats.org/officeDocument/2006/relationships/hyperlink" Target="https://10ay.online.tableau.com/t/unswmooc/views/ResearchQuestions_3/ResearchQuestions" TargetMode="External"/><Relationship Id="rId11" Type="http://schemas.openxmlformats.org/officeDocument/2006/relationships/hyperlink" Target="https://10ay.online.tableau.com/t/unswmooc/views/Whatdidparticipantsdo_1/Whatdidparticipantsdo_Overview" TargetMode="External"/><Relationship Id="rId12" Type="http://schemas.openxmlformats.org/officeDocument/2006/relationships/hyperlink" Target="https://10ay.online.tableau.com/t/unswmooc/views/Video_0/MonthlyandDailyUsage" TargetMode="External"/><Relationship Id="rId13" Type="http://schemas.openxmlformats.org/officeDocument/2006/relationships/hyperlink" Target="https://10ay.online.tableau.com/t/unswmooc/views/Video_0/Expectedvsincurred_Videos" TargetMode="External"/><Relationship Id="rId14" Type="http://schemas.openxmlformats.org/officeDocument/2006/relationships/hyperlink" Target="https://10ay.online.tableau.com/t/unswmooc/views/Forum_3/ForumsUsageOverview" TargetMode="External"/><Relationship Id="rId15" Type="http://schemas.openxmlformats.org/officeDocument/2006/relationships/hyperlink" Target="https://10ay.online.tableau.com/t/unswmooc/views/Forum_3/MonthlyandDailyUsage" TargetMode="External"/><Relationship Id="rId16" Type="http://schemas.openxmlformats.org/officeDocument/2006/relationships/hyperlink" Target="https://10ay.online.tableau.com/t/unswmooc/views/Content_3/ContentOverview" TargetMode="External"/><Relationship Id="rId17" Type="http://schemas.openxmlformats.org/officeDocument/2006/relationships/hyperlink" Target="https://10ay.online.tableau.com/t/unswmooc/views/Assessment_4/Assessment_Detailed" TargetMode="External"/><Relationship Id="rId18" Type="http://schemas.openxmlformats.org/officeDocument/2006/relationships/hyperlink" Target="https://10ay.online.tableau.com/t/unswmooc/views/Assessment_4/PeerAssessment_Rubric" TargetMode="External"/><Relationship Id="rId19" Type="http://schemas.openxmlformats.org/officeDocument/2006/relationships/hyperlink" Target="https://10ay.online.tableau.com/t/unswmooc/views/Overview_3/ActivitiesOverview" TargetMode="External"/><Relationship Id="rId1" Type="http://schemas.openxmlformats.org/officeDocument/2006/relationships/hyperlink" Target="https://10ay.online.tableau.com/t/unswmooc/views/Overview_3/CourseOverview" TargetMode="External"/><Relationship Id="rId2" Type="http://schemas.openxmlformats.org/officeDocument/2006/relationships/hyperlink" Target="https://10ay.online.tableau.com/t/unswmooc/views/Whoaretheparticipants_2/Demographics" TargetMode="External"/><Relationship Id="rId3" Type="http://schemas.openxmlformats.org/officeDocument/2006/relationships/hyperlink" Target="https://googledrive.com/host/0B8KqLaP_s06ITHRfbmgxdm1PSms/Pmed_home.html" TargetMode="External"/><Relationship Id="rId4" Type="http://schemas.openxmlformats.org/officeDocument/2006/relationships/hyperlink" Target="https://10ay.online.tableau.com/t/unswmooc/views/Video_0/VideoUsageOverview" TargetMode="External"/><Relationship Id="rId5" Type="http://schemas.openxmlformats.org/officeDocument/2006/relationships/hyperlink" Target="https://10ay.online.tableau.com/t/unswmooc/views/Content_3/ContentOverview" TargetMode="External"/><Relationship Id="rId6" Type="http://schemas.openxmlformats.org/officeDocument/2006/relationships/hyperlink" Target="https://10ay.online.tableau.com/t/unswmooc/views/Content_3/Sequence" TargetMode="External"/><Relationship Id="rId7" Type="http://schemas.openxmlformats.org/officeDocument/2006/relationships/hyperlink" Target="https://10ay.online.tableau.com/t/unswmooc/views/Assessment_4/AssessmentDashboard" TargetMode="External"/><Relationship Id="rId8" Type="http://schemas.openxmlformats.org/officeDocument/2006/relationships/hyperlink" Target="https://10ay.online.tableau.com/t/unswmooc/views/Evaluation_3/SurveyEvalu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abSelected="1" workbookViewId="0">
      <selection sqref="A1:XFD1048576"/>
    </sheetView>
  </sheetViews>
  <sheetFormatPr baseColWidth="10" defaultColWidth="11" defaultRowHeight="15" x14ac:dyDescent="0"/>
  <cols>
    <col min="2" max="2" width="8.6640625" customWidth="1"/>
    <col min="3" max="3" width="9.5" bestFit="1" customWidth="1"/>
    <col min="4" max="4" width="5.83203125" bestFit="1" customWidth="1"/>
    <col min="5" max="5" width="10.1640625" customWidth="1"/>
    <col min="6" max="6" width="7.33203125" customWidth="1"/>
    <col min="7" max="7" width="18.6640625" customWidth="1"/>
    <col min="8" max="8" width="16.5" customWidth="1"/>
    <col min="9" max="9" width="5.1640625" customWidth="1"/>
    <col min="10" max="10" width="76.1640625" style="53" hidden="1" customWidth="1"/>
    <col min="11" max="12" width="26.83203125" style="54" hidden="1" customWidth="1"/>
    <col min="13" max="13" width="45.6640625" style="54" hidden="1" customWidth="1"/>
    <col min="14" max="14" width="18.33203125" style="54" customWidth="1"/>
    <col min="15" max="15" width="13.83203125" style="22" customWidth="1"/>
    <col min="16" max="16" width="11" style="23"/>
  </cols>
  <sheetData>
    <row r="1" spans="1:16" ht="19">
      <c r="F1" s="1" t="s">
        <v>0</v>
      </c>
      <c r="G1" s="2" t="s">
        <v>1</v>
      </c>
      <c r="J1" s="3"/>
      <c r="K1" s="4"/>
      <c r="L1" s="5"/>
      <c r="M1" s="4"/>
      <c r="N1" s="5"/>
      <c r="O1" s="6"/>
      <c r="P1" s="7"/>
    </row>
    <row r="2" spans="1:16" ht="19">
      <c r="F2" s="1" t="s">
        <v>2</v>
      </c>
      <c r="G2" s="8">
        <f ca="1">(TODAY())</f>
        <v>42300</v>
      </c>
      <c r="J2" s="3"/>
      <c r="K2" s="4"/>
      <c r="L2" s="5"/>
      <c r="M2" s="4"/>
      <c r="N2" s="5"/>
      <c r="O2" s="6"/>
      <c r="P2" s="7"/>
    </row>
    <row r="3" spans="1:16" ht="19">
      <c r="F3" s="1" t="s">
        <v>3</v>
      </c>
      <c r="G3" s="2" t="s">
        <v>4</v>
      </c>
      <c r="J3" s="3"/>
      <c r="K3" s="4"/>
      <c r="L3" s="5"/>
      <c r="M3" s="4"/>
      <c r="N3" s="5"/>
      <c r="O3" s="6"/>
      <c r="P3" s="7"/>
    </row>
    <row r="4" spans="1:16" ht="19">
      <c r="F4" s="1" t="s">
        <v>5</v>
      </c>
      <c r="G4" s="2" t="s">
        <v>6</v>
      </c>
      <c r="J4" s="3"/>
      <c r="K4" s="4"/>
      <c r="L4" s="5"/>
      <c r="M4" s="4"/>
      <c r="N4" s="5"/>
      <c r="O4" s="6"/>
      <c r="P4" s="7"/>
    </row>
    <row r="5" spans="1:16" ht="19">
      <c r="F5" s="1"/>
      <c r="G5" s="2"/>
      <c r="J5" s="3"/>
      <c r="K5" s="4"/>
      <c r="L5" s="5"/>
      <c r="M5" s="4"/>
      <c r="N5" s="5"/>
      <c r="O5" s="6"/>
      <c r="P5" s="7"/>
    </row>
    <row r="6" spans="1:16" s="9" customFormat="1">
      <c r="B6" s="9" t="s">
        <v>7</v>
      </c>
      <c r="C6" s="9" t="s">
        <v>8</v>
      </c>
      <c r="D6" s="9" t="s">
        <v>9</v>
      </c>
      <c r="E6" s="9" t="s">
        <v>10</v>
      </c>
      <c r="F6" s="9" t="s">
        <v>11</v>
      </c>
      <c r="G6" s="9" t="s">
        <v>12</v>
      </c>
      <c r="H6" s="9" t="s">
        <v>13</v>
      </c>
      <c r="I6" s="9" t="s">
        <v>14</v>
      </c>
      <c r="J6" s="10" t="s">
        <v>15</v>
      </c>
      <c r="K6" s="11" t="s">
        <v>16</v>
      </c>
      <c r="L6" s="11" t="s">
        <v>17</v>
      </c>
      <c r="M6" s="11" t="s">
        <v>18</v>
      </c>
      <c r="N6" s="11" t="s">
        <v>19</v>
      </c>
      <c r="O6" s="12" t="s">
        <v>20</v>
      </c>
      <c r="P6" s="9" t="s">
        <v>21</v>
      </c>
    </row>
    <row r="7" spans="1:16" s="13" customFormat="1" ht="20" customHeight="1">
      <c r="B7" s="13" t="s">
        <v>22</v>
      </c>
      <c r="C7" s="13" t="s">
        <v>23</v>
      </c>
      <c r="J7" s="14"/>
      <c r="K7" s="15"/>
      <c r="L7" s="15"/>
      <c r="M7" s="16" t="str">
        <f ca="1">"{'course':'"&amp;G1&amp;"',
  'last_edit':'"&amp;G2&amp;"',
  'edited_by':'"&amp;G3&amp;"',
  'comments':'"&amp;G4&amp;"',
  'mooc': {
    'main': ["</f>
        <v>{'course':'Pmed',_x000D_  'last_edit':'42300',_x000D_  'edited_by':'LV',_x000D_  'comments':'none',_x000D_  'mooc': {_x000D_    'main': [</v>
      </c>
      <c r="N7" s="15"/>
      <c r="O7" s="17"/>
    </row>
    <row r="8" spans="1:16" ht="15" customHeight="1">
      <c r="A8">
        <v>1</v>
      </c>
      <c r="B8" t="s">
        <v>24</v>
      </c>
      <c r="C8" t="s">
        <v>25</v>
      </c>
      <c r="D8">
        <v>1</v>
      </c>
      <c r="E8" t="s">
        <v>26</v>
      </c>
      <c r="F8" t="s">
        <v>27</v>
      </c>
      <c r="G8" t="s">
        <v>28</v>
      </c>
      <c r="H8" t="s">
        <v>29</v>
      </c>
      <c r="I8">
        <v>1</v>
      </c>
      <c r="J8" s="18" t="s">
        <v>30</v>
      </c>
      <c r="K8" s="19" t="s">
        <v>31</v>
      </c>
      <c r="L8" s="20" t="s">
        <v>32</v>
      </c>
      <c r="M8" s="21" t="str">
        <f>"{'"&amp;$C$6&amp;"': '"&amp;C8&amp;"',"&amp;CHAR(10)&amp;"'"&amp;$D$6&amp;"': '"&amp;D8&amp;"',"&amp;CHAR(10)&amp;"'"&amp;$E$6&amp;"': '"&amp;E8&amp;"',"&amp;CHAR(10)&amp;"'"&amp;$F$6&amp;"': '"&amp;F8&amp;"',"&amp;CHAR(10)&amp;"'"&amp;$G$6&amp;"': '"&amp;G8&amp;"',"&amp;CHAR(10)&amp;"'"&amp;$H$6&amp;"': '"&amp;H8&amp;"',"&amp;CHAR(10)&amp;"'"&amp;$I$6&amp;"': "&amp;I8&amp;","&amp;CHAR(10)&amp;"'"&amp;$J$6&amp;"': '"&amp;J8&amp;"',"&amp;CHAR(10)&amp;"'"&amp;$K$6&amp;"': {'tag':'div','id':'introText','html':'"&amp;L8&amp;"'}"&amp;CHAR(10)&amp;"},"</f>
        <v>{'type': 'report',
'order': '1',
'level': 'li',
'category': 'Overview',
'section': 'Overview of Course',
'page': 'main_Overview',
'tableauView': 1,
'Link': 'https://10ay.online.tableau.com/t/unswmooc/views/Overview_3/CourseOverview',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N8" s="20"/>
      <c r="P8" s="23" t="str">
        <f>"&lt;li&gt;&lt;a href='#' id='"&amp;H8&amp;"'&gt;"&amp;G8&amp;"&lt;/a&gt;&lt;/li&gt;"</f>
        <v>&lt;li&gt;&lt;a href='#' id='main_Overview'&gt;Overview of Course&lt;/a&gt;&lt;/li&gt;</v>
      </c>
    </row>
    <row r="9" spans="1:16" ht="15" customHeight="1">
      <c r="A9">
        <v>2</v>
      </c>
      <c r="B9" t="s">
        <v>24</v>
      </c>
      <c r="C9" t="s">
        <v>25</v>
      </c>
      <c r="D9">
        <v>2</v>
      </c>
      <c r="E9" t="s">
        <v>26</v>
      </c>
      <c r="F9" t="s">
        <v>33</v>
      </c>
      <c r="G9" t="s">
        <v>33</v>
      </c>
      <c r="H9" t="s">
        <v>34</v>
      </c>
      <c r="I9">
        <v>1</v>
      </c>
      <c r="J9" s="18" t="s">
        <v>35</v>
      </c>
      <c r="K9" s="24" t="s">
        <v>36</v>
      </c>
      <c r="L9" s="21" t="s">
        <v>37</v>
      </c>
      <c r="M9" s="21" t="str">
        <f t="shared" ref="M9:M17" si="0">"{'"&amp;$C$6&amp;"': '"&amp;C9&amp;"',"&amp;CHAR(10)&amp;"'"&amp;$D$6&amp;"': '"&amp;D9&amp;"',"&amp;CHAR(10)&amp;"'"&amp;$E$6&amp;"': '"&amp;E9&amp;"',"&amp;CHAR(10)&amp;"'"&amp;$F$6&amp;"': '"&amp;F9&amp;"',"&amp;CHAR(10)&amp;"'"&amp;$G$6&amp;"': '"&amp;G9&amp;"',"&amp;CHAR(10)&amp;"'"&amp;$H$6&amp;"': '"&amp;H9&amp;"',"&amp;CHAR(10)&amp;"'"&amp;$I$6&amp;"': "&amp;I9&amp;","&amp;CHAR(10)&amp;"'"&amp;$J$6&amp;"': '"&amp;J9&amp;"',"&amp;CHAR(10)&amp;"'"&amp;$K$6&amp;"': {'tag':'div','id':'introText','html':'"&amp;L9&amp;"'}"&amp;CHAR(10)&amp;"},"</f>
        <v>{'type': 'report',
'order': '2',
'level': 'li',
'category': 'Who are the participants?',
'section': 'Who are the participants?',
'page': 'main_participants',
'tableauView': 1,
'Link': 'https://10ay.online.tableau.com/t/unswmooc/views/Whoaretheparticipants_2/Demographics',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N9" s="20"/>
      <c r="P9" s="23" t="str">
        <f>"&lt;li&gt;&lt;a href='#' id='"&amp;H9&amp;"'&gt;"&amp;G9&amp;"&lt;/a&gt;&lt;/li&gt;"</f>
        <v>&lt;li&gt;&lt;a href='#' id='main_participants'&gt;Who are the participants?&lt;/a&gt;&lt;/li&gt;</v>
      </c>
    </row>
    <row r="10" spans="1:16" ht="15" customHeight="1">
      <c r="A10">
        <v>3</v>
      </c>
      <c r="B10" t="s">
        <v>24</v>
      </c>
      <c r="C10" t="s">
        <v>25</v>
      </c>
      <c r="D10">
        <v>3</v>
      </c>
      <c r="E10" t="s">
        <v>26</v>
      </c>
      <c r="F10" t="s">
        <v>38</v>
      </c>
      <c r="G10" t="s">
        <v>39</v>
      </c>
      <c r="H10" t="s">
        <v>40</v>
      </c>
      <c r="I10">
        <v>1</v>
      </c>
      <c r="J10" s="18" t="s">
        <v>41</v>
      </c>
      <c r="K10" s="24" t="s">
        <v>42</v>
      </c>
      <c r="L10" s="21" t="s">
        <v>43</v>
      </c>
      <c r="M10" s="21" t="str">
        <f t="shared" si="0"/>
        <v>{'type': 'report',
'order': '3',
'level': 'li',
'category': 'What did participants do?',
'section': 'Overview of Activity',
'page': 'main_activity',
'tableauView': 1,
'Link': 'https://10ay.online.tableau.com/t/unswmooc/views/Whatdidparticipantsdo_1/Whatdidparticipantsdo',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N10" s="20"/>
      <c r="P10" s="23" t="str">
        <f>"&lt;li&gt;&lt;a href='#' id='"&amp;H10&amp;"'&gt;"&amp;G10&amp;"&lt;/a&gt;&lt;/li&gt;"</f>
        <v>&lt;li&gt;&lt;a href='#' id='main_activity'&gt;Overview of Activity&lt;/a&gt;&lt;/li&gt;</v>
      </c>
    </row>
    <row r="11" spans="1:16" ht="15" customHeight="1">
      <c r="A11">
        <v>4</v>
      </c>
      <c r="B11" t="s">
        <v>24</v>
      </c>
      <c r="C11" t="s">
        <v>25</v>
      </c>
      <c r="D11">
        <v>4</v>
      </c>
      <c r="E11" t="s">
        <v>26</v>
      </c>
      <c r="F11" t="s">
        <v>44</v>
      </c>
      <c r="G11" t="s">
        <v>45</v>
      </c>
      <c r="H11" t="s">
        <v>46</v>
      </c>
      <c r="I11">
        <v>1</v>
      </c>
      <c r="J11" s="18" t="s">
        <v>47</v>
      </c>
      <c r="K11" s="24" t="s">
        <v>48</v>
      </c>
      <c r="L11" s="21" t="s">
        <v>49</v>
      </c>
      <c r="M11" s="21" t="str">
        <f t="shared" si="0"/>
        <v>{'type': 'report',
'order': '4',
'level': 'li',
'category': 'Assessment',
'section': 'Overview of Assessment',
'page': 'main_assessment',
'tableauView': 1,
'Link': 'https://10ay.online.tableau.com/t/unswmooc/views/Assessment_4/AssessmentDashboard',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N11" s="20"/>
      <c r="P11" s="23" t="str">
        <f>"&lt;li&gt;&lt;a href='#' id='"&amp;H11&amp;"'&gt;"&amp;G11&amp;"&lt;/a&gt;&lt;/li&gt;"</f>
        <v>&lt;li&gt;&lt;a href='#' id='main_assessment'&gt;Overview of Assessment&lt;/a&gt;&lt;/li&gt;</v>
      </c>
    </row>
    <row r="12" spans="1:16" ht="15" customHeight="1">
      <c r="A12">
        <v>5</v>
      </c>
      <c r="B12" t="s">
        <v>24</v>
      </c>
      <c r="C12" t="s">
        <v>25</v>
      </c>
      <c r="D12">
        <v>5</v>
      </c>
      <c r="E12" t="s">
        <v>26</v>
      </c>
      <c r="F12" t="s">
        <v>50</v>
      </c>
      <c r="G12" t="s">
        <v>51</v>
      </c>
      <c r="H12" t="s">
        <v>52</v>
      </c>
      <c r="I12">
        <v>1</v>
      </c>
      <c r="J12" s="18" t="s">
        <v>53</v>
      </c>
      <c r="K12" s="24" t="s">
        <v>54</v>
      </c>
      <c r="L12" s="21" t="s">
        <v>55</v>
      </c>
      <c r="M12" s="21" t="str">
        <f t="shared" si="0"/>
        <v>{'type': 'report',
'order': '5',
'level': 'li',
'category': 'Research',
'section': 'Research Questions',
'page': 'main_research',
'tableauView': 1,
'Link': 'https://10ay.online.tableau.com/t/unswmooc/views/ResearchQuestions_2/ResearchQuestions',
'description': {'tag':'div','id':'introText','html':'&lt;h2&gt;Report Categories - Research Questions&lt;/h2&gt;&lt;p&gt;This section shows research topics such cluster analysis based on their engagement in the course and more. This page will be updated.&amp;nbsp;&lt;/p&gt;'}
},</v>
      </c>
      <c r="N12" s="20"/>
      <c r="P12" s="23" t="str">
        <f>"&lt;li&gt;&lt;a href='#' id='"&amp;H12&amp;"'&gt;"&amp;G12&amp;"&lt;/a&gt;&lt;/li&gt;"</f>
        <v>&lt;li&gt;&lt;a href='#' id='main_research'&gt;Research Questions&lt;/a&gt;&lt;/li&gt;</v>
      </c>
    </row>
    <row r="13" spans="1:16" ht="15" customHeight="1">
      <c r="A13">
        <v>6</v>
      </c>
      <c r="B13" t="s">
        <v>24</v>
      </c>
      <c r="C13" t="s">
        <v>56</v>
      </c>
      <c r="D13">
        <v>2</v>
      </c>
      <c r="E13" t="s">
        <v>57</v>
      </c>
      <c r="F13" t="s">
        <v>58</v>
      </c>
      <c r="G13" t="s">
        <v>59</v>
      </c>
      <c r="H13" t="s">
        <v>60</v>
      </c>
      <c r="I13">
        <v>1</v>
      </c>
      <c r="J13" s="18" t="s">
        <v>61</v>
      </c>
      <c r="K13" s="24" t="s">
        <v>62</v>
      </c>
      <c r="L13" s="21" t="s">
        <v>63</v>
      </c>
      <c r="M13" s="21" t="str">
        <f t="shared" si="0"/>
        <v>{'type': 'domain',
'order': '2',
'level': 'area',
'category': 'Content',
'section': 'Content use',
'page': 'dom_content',
'tableauView': 1,
'Link': 'https://10ay.online.tableau.com/t/unswmooc/views/Content_3/ContentOverview',
'description': {'tag':'div','id':'introText','html':'&lt;h2&gt;Report Domains - Content&lt;/h2&gt;&lt;p&gt;This section shows overall use of course content ( Activities (Quizzes), Forums and Peer Assessment over time of the course.&amp;nbsp;&lt;br&gt;Sequence analysis will be updated.&amp;nbsp;&lt;/p&gt;'}
},</v>
      </c>
      <c r="N13" s="20"/>
    </row>
    <row r="14" spans="1:16" ht="15" customHeight="1">
      <c r="A14">
        <v>7</v>
      </c>
      <c r="B14" t="s">
        <v>24</v>
      </c>
      <c r="C14" t="s">
        <v>56</v>
      </c>
      <c r="D14">
        <v>1</v>
      </c>
      <c r="E14" t="s">
        <v>57</v>
      </c>
      <c r="F14" t="s">
        <v>64</v>
      </c>
      <c r="G14" t="s">
        <v>65</v>
      </c>
      <c r="H14" t="s">
        <v>66</v>
      </c>
      <c r="I14">
        <v>1</v>
      </c>
      <c r="J14" s="18" t="s">
        <v>67</v>
      </c>
      <c r="K14" s="24" t="s">
        <v>68</v>
      </c>
      <c r="L14" s="21" t="s">
        <v>69</v>
      </c>
      <c r="M14" s="21" t="str">
        <f t="shared" si="0"/>
        <v>{'type': 'domain',
'order': '1',
'level': 'area',
'category': 'Videos ',
'section': 'Overview Lecture videos',
'page': 'dom_videos',
'tableauView': 1,
'Link': 'https://10ay.online.tableau.com/t/unswmooc/views/Video_0/VideoUsageOverview',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N14" s="20"/>
    </row>
    <row r="15" spans="1:16" ht="15" customHeight="1">
      <c r="A15">
        <v>8</v>
      </c>
      <c r="B15" t="s">
        <v>24</v>
      </c>
      <c r="C15" t="s">
        <v>56</v>
      </c>
      <c r="D15">
        <v>4</v>
      </c>
      <c r="E15" t="s">
        <v>57</v>
      </c>
      <c r="F15" t="s">
        <v>70</v>
      </c>
      <c r="G15" t="s">
        <v>71</v>
      </c>
      <c r="H15" t="s">
        <v>72</v>
      </c>
      <c r="I15">
        <v>1</v>
      </c>
      <c r="J15" s="18" t="s">
        <v>73</v>
      </c>
      <c r="K15" s="24" t="s">
        <v>74</v>
      </c>
      <c r="L15" s="21" t="s">
        <v>75</v>
      </c>
      <c r="M15" s="21" t="str">
        <f t="shared" si="0"/>
        <v>{'type': 'domain',
'order': '4',
'level': 'area',
'category': 'Forum',
'section': 'Forum use',
'page': 'dom_forums',
'tableauView': 1,
'Link': 'https://10ay.online.tableau.com/t/unswmooc/views/Forum_3/ForumUsageOverview',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N15" s="20"/>
    </row>
    <row r="16" spans="1:16" ht="15" customHeight="1">
      <c r="A16">
        <v>9</v>
      </c>
      <c r="B16" t="s">
        <v>24</v>
      </c>
      <c r="C16" t="s">
        <v>56</v>
      </c>
      <c r="D16">
        <v>6</v>
      </c>
      <c r="E16" t="s">
        <v>57</v>
      </c>
      <c r="F16" t="s">
        <v>76</v>
      </c>
      <c r="G16" t="s">
        <v>77</v>
      </c>
      <c r="H16" t="s">
        <v>78</v>
      </c>
      <c r="I16">
        <v>1</v>
      </c>
      <c r="J16" s="18" t="s">
        <v>79</v>
      </c>
      <c r="K16" s="24" t="s">
        <v>80</v>
      </c>
      <c r="L16" s="21" t="s">
        <v>81</v>
      </c>
      <c r="M16" s="21" t="str">
        <f t="shared" si="0"/>
        <v>{'type': 'domain',
'order': '6',
'level': 'area',
'category': 'Social media ',
'section': 'Social Media',
'page': 'dom_social',
'tableauView': 1,
'Link': 'https://10ay.online.tableau.com/t/unswmooc/views/SocialMedia_1/SocialMedia',
'description': {'tag':'div','id':'introText','html':'&lt;h2&gt;Report Domains - Social Media&lt;/h2&gt;&lt;p&gt;This section shows social media engagement of users.&lt;/p&gt;'}
},</v>
      </c>
      <c r="N16" s="20"/>
    </row>
    <row r="17" spans="1:16" ht="15" customHeight="1">
      <c r="A17">
        <v>10</v>
      </c>
      <c r="B17" t="s">
        <v>24</v>
      </c>
      <c r="C17" t="s">
        <v>56</v>
      </c>
      <c r="D17">
        <v>5</v>
      </c>
      <c r="E17" t="s">
        <v>57</v>
      </c>
      <c r="F17" t="s">
        <v>82</v>
      </c>
      <c r="G17" t="s">
        <v>83</v>
      </c>
      <c r="H17" t="s">
        <v>84</v>
      </c>
      <c r="I17">
        <v>1</v>
      </c>
      <c r="J17" s="18" t="s">
        <v>85</v>
      </c>
      <c r="K17" s="25" t="s">
        <v>86</v>
      </c>
      <c r="L17" s="21" t="s">
        <v>87</v>
      </c>
      <c r="M17" s="21" t="str">
        <f t="shared" si="0"/>
        <v>{'type': 'domain',
'order': '5',
'level': 'area',
'category': 'Evaluation ',
'section': 'Evaluation &amp; surveys',
'page': 'dom_evaluation',
'tableauView': 1,
'Link': 'https://10ay.online.tableau.com/t/unswmooc/views/Evaluation_3/SurveyEvaluation',
'description': {'tag':'div','id':'introText','html':'&lt;h2&gt;Report Domains - Evaluation&lt;/h2&gt;&lt;p&gt;This section shows evaluation tools used in the course: Rubric used in peer assessment, pre and post course surveys.&lt;/p&gt;'}
},</v>
      </c>
      <c r="N17" s="20"/>
    </row>
    <row r="18" spans="1:16" ht="15" customHeight="1">
      <c r="A18">
        <v>11</v>
      </c>
      <c r="B18" t="s">
        <v>24</v>
      </c>
      <c r="C18" t="s">
        <v>56</v>
      </c>
      <c r="D18">
        <v>3</v>
      </c>
      <c r="E18" t="s">
        <v>57</v>
      </c>
      <c r="F18" t="s">
        <v>88</v>
      </c>
      <c r="G18" t="s">
        <v>89</v>
      </c>
      <c r="H18" t="s">
        <v>90</v>
      </c>
      <c r="I18">
        <v>1</v>
      </c>
      <c r="J18" s="18" t="s">
        <v>91</v>
      </c>
      <c r="K18" s="24" t="s">
        <v>92</v>
      </c>
      <c r="L18" s="21" t="s">
        <v>93</v>
      </c>
      <c r="M18" s="21" t="str">
        <f>"{'"&amp;$C$6&amp;"': '"&amp;C18&amp;"',"&amp;CHAR(10)&amp;"'"&amp;$D$6&amp;"': '"&amp;D18&amp;"',"&amp;CHAR(10)&amp;"'"&amp;$E$6&amp;"': '"&amp;E18&amp;"',"&amp;CHAR(10)&amp;"'"&amp;$F$6&amp;"': '"&amp;F18&amp;"',"&amp;CHAR(10)&amp;"'"&amp;$G$6&amp;"': '"&amp;G18&amp;"',"&amp;CHAR(10)&amp;"'"&amp;$H$6&amp;"': '"&amp;H18&amp;"',"&amp;CHAR(10)&amp;"'"&amp;$I$6&amp;"': "&amp;I18&amp;","&amp;CHAR(10)&amp;"'"&amp;$J$6&amp;"': '"&amp;J18&amp;"',"&amp;CHAR(10)&amp;"'"&amp;$K$6&amp;"': {'tag':'div','id':'introText','html':'"&amp;L18&amp;"'}"&amp;CHAR(10)&amp;"}"</f>
        <v>{'type': 'domain',
'order': '3',
'level': 'area',
'category': 'Activities',
'section': 'Assessment &amp; activity',
'page': 'dom_activity',
'tableauView': 1,
'Link': 'https://10ay.online.tableau.com/t/unswmooc/views/Activities_2/CourseActivitiesOverview',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N18" s="20"/>
    </row>
    <row r="19" spans="1:16" ht="15" customHeight="1">
      <c r="J19" s="18"/>
      <c r="K19" s="24"/>
      <c r="L19" s="21"/>
      <c r="M19" s="26" t="str">
        <f>CHAR(10)&amp;"],"&amp;CHAR(10)</f>
        <v xml:space="preserve">
],
</v>
      </c>
      <c r="N19" s="20"/>
    </row>
    <row r="20" spans="1:16" ht="15" customHeight="1">
      <c r="H20" t="str">
        <f>"'"&amp;H8&amp;"', '"&amp;H9&amp;"', '"&amp;H10&amp;"', '"&amp;H11&amp;"', '"&amp;H12&amp;"', '"&amp;H13&amp;"', '"&amp;H14&amp;"', '"&amp;H15&amp;"', '"&amp;H16&amp;"', '"&amp;H17&amp;"', '"&amp;H18&amp;"'"</f>
        <v>'main_Overview', 'main_participants', 'main_activity', 'main_assessment', 'main_research', 'dom_content', 'dom_videos', 'dom_forums', 'dom_social', 'dom_evaluation', 'dom_activity'</v>
      </c>
      <c r="J20" s="18"/>
      <c r="K20" s="24"/>
      <c r="L20" s="21"/>
      <c r="M20" s="26" t="str">
        <f>"'sidemenu':[ "&amp;CHAR(10)</f>
        <v xml:space="preserve">'sidemenu':[ 
</v>
      </c>
      <c r="N20" s="20"/>
    </row>
    <row r="21" spans="1:16" s="27" customFormat="1">
      <c r="A21">
        <v>1</v>
      </c>
      <c r="B21" s="27" t="s">
        <v>94</v>
      </c>
      <c r="C21" s="27" t="s">
        <v>95</v>
      </c>
      <c r="D21" s="27">
        <v>0</v>
      </c>
      <c r="E21" s="27" t="s">
        <v>96</v>
      </c>
      <c r="F21" s="27" t="s">
        <v>97</v>
      </c>
      <c r="G21" s="27" t="s">
        <v>97</v>
      </c>
      <c r="H21" s="27" t="s">
        <v>98</v>
      </c>
      <c r="I21" s="27">
        <v>0</v>
      </c>
      <c r="J21" s="28" t="s">
        <v>99</v>
      </c>
      <c r="K21" s="29" t="str">
        <f>H21</f>
        <v>sdr_home</v>
      </c>
      <c r="L21" s="29" t="str">
        <f>"&lt;p&gt;"&amp;H21&amp;"&lt;/p&gt;"</f>
        <v>&lt;p&gt;sdr_home&lt;/p&gt;</v>
      </c>
      <c r="M21" s="30" t="str">
        <f>"{'"&amp;$C$6&amp;"': '"&amp;C21&amp;"',"&amp;CHAR(10)&amp;"'"&amp;$D$6&amp;"': '"&amp;D21&amp;"',"&amp;CHAR(10)&amp;"'"&amp;$E$6&amp;"': '"&amp;E21&amp;"',"&amp;CHAR(10)&amp;"'"&amp;$F$6&amp;"': '"&amp;F21&amp;"',"&amp;CHAR(10)&amp;"'"&amp;$G$6&amp;"': '"&amp;G21&amp;"',"&amp;CHAR(10)&amp;"'"&amp;$H$6&amp;"': '"&amp;H21&amp;"',"&amp;CHAR(10)&amp;"'"&amp;$I$6&amp;"': "&amp;I21&amp;","&amp;CHAR(10)&amp;"'"&amp;$J$6&amp;"': '"&amp;J21&amp;"',"&amp;CHAR(10)&amp;"'"&amp;$K$6&amp;"': {'tag':'div','id':'introText','html':'"&amp;L21&amp;"'}"&amp;CHAR(10)&amp;"},"</f>
        <v>{'type': 'home',
'order': '0',
'level': 'h2',
'category': 'Home',
'section': 'Home',
'page': 'sdr_home',
'tableauView': 0,
'Link': 'https://googledrive.com/host/0B8KqLaP_s06ITHRfbmgxdm1PSms/Pmed_home.html',
'description': {'tag':'div','id':'introText','html':'&lt;p&gt;sdr_home&lt;/p&gt;'}
},</v>
      </c>
      <c r="N21" s="29" t="s">
        <v>100</v>
      </c>
      <c r="O21" s="31" t="str">
        <f t="shared" ref="O21:O45" si="1">"&lt;li&gt;&lt;a href='"&amp;J21&amp;"'&gt;"&amp;G21&amp;"&lt;/a&gt;&lt;/li&gt;"</f>
        <v>&lt;li&gt;&lt;a href='https://googledrive.com/host/0B8KqLaP_s06ITHRfbmgxdm1PSms/Pmed_home.html'&gt;Home&lt;/a&gt;&lt;/li&gt;</v>
      </c>
      <c r="P21" s="32" t="str">
        <f>"&lt;li&gt;&lt;a href='#' id='"&amp;H21&amp;"'&gt;"&amp;G21&amp;"&lt;/a&gt;&lt;/li&gt;"</f>
        <v>&lt;li&gt;&lt;a href='#' id='sdr_home'&gt;Home&lt;/a&gt;&lt;/li&gt;</v>
      </c>
    </row>
    <row r="22" spans="1:16" ht="15" customHeight="1">
      <c r="A22">
        <v>2</v>
      </c>
      <c r="B22" t="s">
        <v>101</v>
      </c>
      <c r="C22" t="s">
        <v>25</v>
      </c>
      <c r="D22">
        <v>1</v>
      </c>
      <c r="E22" t="s">
        <v>26</v>
      </c>
      <c r="F22" t="s">
        <v>27</v>
      </c>
      <c r="G22" t="s">
        <v>28</v>
      </c>
      <c r="H22" t="s">
        <v>102</v>
      </c>
      <c r="I22">
        <v>1</v>
      </c>
      <c r="J22" s="18" t="s">
        <v>30</v>
      </c>
      <c r="K22" s="19" t="s">
        <v>31</v>
      </c>
      <c r="L22" s="20" t="s">
        <v>32</v>
      </c>
      <c r="M22" s="33" t="str">
        <f t="shared" ref="M22:M45" si="2">"{'"&amp;$C$6&amp;"': '"&amp;C22&amp;"',"&amp;CHAR(10)&amp;"'"&amp;$D$6&amp;"': '"&amp;D22&amp;"',"&amp;CHAR(10)&amp;"'"&amp;$E$6&amp;"': '"&amp;E22&amp;"',"&amp;CHAR(10)&amp;"'"&amp;$F$6&amp;"': '"&amp;F22&amp;"',"&amp;CHAR(10)&amp;"'"&amp;$G$6&amp;"': '"&amp;G22&amp;"',"&amp;CHAR(10)&amp;"'"&amp;$H$6&amp;"': '"&amp;H22&amp;"',"&amp;CHAR(10)&amp;"'"&amp;$I$6&amp;"': "&amp;I22&amp;","&amp;CHAR(10)&amp;"'"&amp;$J$6&amp;"': '"&amp;J22&amp;"',"&amp;CHAR(10)&amp;"'"&amp;$K$6&amp;"': {'tag':'div','id':'introText','html':'"&amp;L22&amp;"'}"&amp;CHAR(10)&amp;"},"</f>
        <v>{'type': 'report',
'order': '1',
'level': 'li',
'category': 'Overview',
'section': 'Overview of Course',
'page': 'sdr_summary_course',
'tableauView': 1,
'Link': 'https://10ay.online.tableau.com/t/unswmooc/views/Overview_3/CourseOverview',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N22" s="20" t="str">
        <f>H22&amp;".html"</f>
        <v>sdr_summary_course.html</v>
      </c>
      <c r="O22" s="22" t="str">
        <f t="shared" si="1"/>
        <v>&lt;li&gt;&lt;a href='https://10ay.online.tableau.com/t/unswmooc/views/Overview_3/CourseOverview'&gt;Overview of Course&lt;/a&gt;&lt;/li&gt;</v>
      </c>
      <c r="P22" s="23" t="str">
        <f t="shared" ref="P22:P45" si="3">"&lt;li&gt;&lt;a href='#' id='"&amp;H22&amp;"'&gt;"&amp;G22&amp;"&lt;/a&gt;&lt;/li&gt;"</f>
        <v>&lt;li&gt;&lt;a href='#' id='sdr_summary_course'&gt;Overview of Course&lt;/a&gt;&lt;/li&gt;</v>
      </c>
    </row>
    <row r="23" spans="1:16" ht="19" customHeight="1">
      <c r="A23">
        <v>3</v>
      </c>
      <c r="B23" t="s">
        <v>101</v>
      </c>
      <c r="C23" t="s">
        <v>103</v>
      </c>
      <c r="D23">
        <v>1</v>
      </c>
      <c r="E23" t="s">
        <v>26</v>
      </c>
      <c r="F23" t="s">
        <v>27</v>
      </c>
      <c r="G23" t="s">
        <v>104</v>
      </c>
      <c r="H23" t="s">
        <v>105</v>
      </c>
      <c r="I23">
        <v>1</v>
      </c>
      <c r="J23" s="18" t="s">
        <v>106</v>
      </c>
      <c r="K23" s="34" t="s">
        <v>107</v>
      </c>
      <c r="L23" s="21" t="s">
        <v>108</v>
      </c>
      <c r="M23" s="33" t="str">
        <f t="shared" si="2"/>
        <v>{'type': 'sub-pages',
'order': '1',
'level': 'li',
'category': 'Overview',
'section': 'Overview of Activities',
'page': 'sdr_summary_activity',
'tableauView': 1,
'Link': 'https://10ay.online.tableau.com/t/unswmooc/views/Overview_3/ActivitiesOverview',
'description': {'tag':'div','id':'introText','html':'&lt;h2&gt;Report Categories &amp;nbsp;- Overview of Course - Overview 2/2&lt;/h2&gt;&lt;p&gt;&lt;br&gt;This section plots overall activities of student engagement in the course.&amp;nbsp;&lt;/p&gt;'}
},</v>
      </c>
      <c r="N23" s="20" t="str">
        <f t="shared" ref="N23:N45" si="4">H23&amp;".html"</f>
        <v>sdr_summary_activity.html</v>
      </c>
      <c r="O23" s="22" t="str">
        <f t="shared" si="1"/>
        <v>&lt;li&gt;&lt;a href='https://10ay.online.tableau.com/t/unswmooc/views/Overview_3/ActivitiesOverview'&gt;Overview of Activities&lt;/a&gt;&lt;/li&gt;</v>
      </c>
      <c r="P23" s="23" t="str">
        <f t="shared" si="3"/>
        <v>&lt;li&gt;&lt;a href='#' id='sdr_summary_activity'&gt;Overview of Activities&lt;/a&gt;&lt;/li&gt;</v>
      </c>
    </row>
    <row r="24" spans="1:16" ht="15" customHeight="1">
      <c r="A24">
        <v>4</v>
      </c>
      <c r="B24" t="s">
        <v>101</v>
      </c>
      <c r="C24" t="s">
        <v>25</v>
      </c>
      <c r="D24">
        <v>2</v>
      </c>
      <c r="E24" t="s">
        <v>26</v>
      </c>
      <c r="F24" t="s">
        <v>109</v>
      </c>
      <c r="G24" t="s">
        <v>33</v>
      </c>
      <c r="H24" t="s">
        <v>110</v>
      </c>
      <c r="I24">
        <v>1</v>
      </c>
      <c r="J24" s="18" t="s">
        <v>35</v>
      </c>
      <c r="K24" s="24" t="s">
        <v>36</v>
      </c>
      <c r="L24" s="21" t="s">
        <v>37</v>
      </c>
      <c r="M24" s="33" t="str">
        <f t="shared" si="2"/>
        <v>{'type': 'report',
'order': '2',
'level': 'li',
'category': 'Participants',
'section': 'Who are the participants?',
'page': 'sdr_participants',
'tableauView': 1,
'Link': 'https://10ay.online.tableau.com/t/unswmooc/views/Whoaretheparticipants_2/Demographics',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N24" s="20" t="str">
        <f t="shared" si="4"/>
        <v>sdr_participants.html</v>
      </c>
      <c r="O24" s="22" t="str">
        <f t="shared" si="1"/>
        <v>&lt;li&gt;&lt;a href='https://10ay.online.tableau.com/t/unswmooc/views/Whoaretheparticipants_2/Demographics'&gt;Who are the participants?&lt;/a&gt;&lt;/li&gt;</v>
      </c>
      <c r="P24" s="23" t="str">
        <f t="shared" si="3"/>
        <v>&lt;li&gt;&lt;a href='#' id='sdr_participants'&gt;Who are the participants?&lt;/a&gt;&lt;/li&gt;</v>
      </c>
    </row>
    <row r="25" spans="1:16" ht="15" customHeight="1">
      <c r="A25">
        <v>6</v>
      </c>
      <c r="B25" t="s">
        <v>101</v>
      </c>
      <c r="C25" t="s">
        <v>25</v>
      </c>
      <c r="D25">
        <v>3</v>
      </c>
      <c r="E25" t="s">
        <v>96</v>
      </c>
      <c r="F25" t="s">
        <v>88</v>
      </c>
      <c r="G25" t="s">
        <v>38</v>
      </c>
      <c r="H25" t="s">
        <v>111</v>
      </c>
      <c r="I25">
        <v>1</v>
      </c>
      <c r="J25" s="18" t="s">
        <v>112</v>
      </c>
      <c r="K25" s="24" t="s">
        <v>42</v>
      </c>
      <c r="L25" s="21" t="s">
        <v>43</v>
      </c>
      <c r="M25" s="33" t="str">
        <f t="shared" si="2"/>
        <v>{'type': 'report',
'order': '3',
'level': 'h2',
'category': 'Activities',
'section': 'What did participants do?',
'page': 'sdr_participant_activity',
'tableauView': 1,
'Link': 'https://10ay.online.tableau.com/t/unswmooc/views/Whatdidparticipantsdo_1/Whatdidparticipantsdo_Overview',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N25" s="20" t="str">
        <f t="shared" si="4"/>
        <v>sdr_participant_activity.html</v>
      </c>
      <c r="O25" s="22" t="str">
        <f t="shared" si="1"/>
        <v>&lt;li&gt;&lt;a href='https://10ay.online.tableau.com/t/unswmooc/views/Whatdidparticipantsdo_1/Whatdidparticipantsdo_Overview'&gt;What did participants do?&lt;/a&gt;&lt;/li&gt;</v>
      </c>
      <c r="P25" s="23" t="str">
        <f t="shared" si="3"/>
        <v>&lt;li&gt;&lt;a href='#' id='sdr_participant_activity'&gt;What did participants do?&lt;/a&gt;&lt;/li&gt;</v>
      </c>
    </row>
    <row r="26" spans="1:16" ht="15" customHeight="1">
      <c r="A26">
        <v>7</v>
      </c>
      <c r="B26" t="s">
        <v>101</v>
      </c>
      <c r="C26" t="s">
        <v>113</v>
      </c>
      <c r="D26">
        <v>4</v>
      </c>
      <c r="E26" t="s">
        <v>114</v>
      </c>
      <c r="F26" t="s">
        <v>64</v>
      </c>
      <c r="G26" t="s">
        <v>115</v>
      </c>
      <c r="H26" t="s">
        <v>116</v>
      </c>
      <c r="I26">
        <v>1</v>
      </c>
      <c r="J26" s="18" t="s">
        <v>67</v>
      </c>
      <c r="K26" s="24" t="s">
        <v>68</v>
      </c>
      <c r="L26" s="21" t="s">
        <v>69</v>
      </c>
      <c r="M26" s="33" t="str">
        <f t="shared" si="2"/>
        <v>{'type': 'pie',
'order': '4',
'level': 'h3',
'category': 'Videos ',
'section': 'Video use',
'page': 'sdr_overview_video',
'tableauView': 1,
'Link': 'https://10ay.online.tableau.com/t/unswmooc/views/Video_0/VideoUsageOverview',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N26" s="20" t="str">
        <f t="shared" si="4"/>
        <v>sdr_overview_video.html</v>
      </c>
      <c r="O26" s="22" t="str">
        <f t="shared" si="1"/>
        <v>&lt;li&gt;&lt;a href='https://10ay.online.tableau.com/t/unswmooc/views/Video_0/VideoUsageOverview'&gt;Video use&lt;/a&gt;&lt;/li&gt;</v>
      </c>
      <c r="P26" s="23" t="str">
        <f t="shared" si="3"/>
        <v>&lt;li&gt;&lt;a href='#' id='sdr_overview_video'&gt;Video use&lt;/a&gt;&lt;/li&gt;</v>
      </c>
    </row>
    <row r="27" spans="1:16" ht="15" customHeight="1">
      <c r="A27">
        <v>8</v>
      </c>
      <c r="B27" t="s">
        <v>101</v>
      </c>
      <c r="C27" t="s">
        <v>103</v>
      </c>
      <c r="D27">
        <v>4</v>
      </c>
      <c r="E27" t="s">
        <v>26</v>
      </c>
      <c r="F27" t="s">
        <v>64</v>
      </c>
      <c r="G27" t="s">
        <v>117</v>
      </c>
      <c r="H27" t="s">
        <v>118</v>
      </c>
      <c r="I27">
        <v>1</v>
      </c>
      <c r="J27" s="18" t="s">
        <v>119</v>
      </c>
      <c r="K27" s="24" t="s">
        <v>120</v>
      </c>
      <c r="L27" s="21" t="s">
        <v>121</v>
      </c>
      <c r="M27" s="33" t="str">
        <f t="shared" si="2"/>
        <v>{'type': 'sub-pages',
'order': '4',
'level': 'li',
'category': 'Videos ',
'section': 'Video heatmap',
'page': 'sdr_video_heatmap',
'tableauView': 1,
'Link': 'https://10ay.online.tableau.com/t/unswmooc/views/Video_0/MonthlyandDailyUsage',
'description': {'tag':'div','id':'introText','html':'&lt;h2&gt;Report Domains - Video - Weekly use of videos&lt;/h2&gt;&lt;p&gt;This section shows the weekly Use of videos (Heatmap).&amp;nbsp;&lt;br&gt;The darker the Blue colour, the more use of video for the particular module in that week.&amp;nbsp;&lt;/p&gt;&lt;p&gt;&amp;nbsp;&lt;/p&gt;'}
},</v>
      </c>
      <c r="N27" s="20" t="str">
        <f t="shared" si="4"/>
        <v>sdr_video_heatmap.html</v>
      </c>
      <c r="O27" s="22" t="str">
        <f t="shared" si="1"/>
        <v>&lt;li&gt;&lt;a href='https://10ay.online.tableau.com/t/unswmooc/views/Video_0/MonthlyandDailyUsage'&gt;Video heatmap&lt;/a&gt;&lt;/li&gt;</v>
      </c>
      <c r="P27" s="23" t="str">
        <f t="shared" si="3"/>
        <v>&lt;li&gt;&lt;a href='#' id='sdr_video_heatmap'&gt;Video heatmap&lt;/a&gt;&lt;/li&gt;</v>
      </c>
    </row>
    <row r="28" spans="1:16" ht="15" customHeight="1">
      <c r="A28">
        <v>9</v>
      </c>
      <c r="B28" t="s">
        <v>101</v>
      </c>
      <c r="C28" t="s">
        <v>103</v>
      </c>
      <c r="D28">
        <v>4</v>
      </c>
      <c r="E28" t="s">
        <v>26</v>
      </c>
      <c r="F28" t="s">
        <v>64</v>
      </c>
      <c r="G28" s="22" t="s">
        <v>122</v>
      </c>
      <c r="H28" t="s">
        <v>123</v>
      </c>
      <c r="I28">
        <v>0</v>
      </c>
      <c r="J28" s="35" t="s">
        <v>124</v>
      </c>
      <c r="K28" s="24" t="s">
        <v>125</v>
      </c>
      <c r="L28" s="21" t="s">
        <v>126</v>
      </c>
      <c r="M28" s="33" t="str">
        <f t="shared" si="2"/>
        <v>{'type': 'sub-pages',
'order': '4',
'level': 'li',
'category': 'Videos ',
'section': 'Videos - Expected vs actual user',
'page': 'sdr_video_hm_detail',
'tableauView': 0,
'Link': 'https://10ay.online.tableau.com/t/unswmooc/views/Video_0/Expectedvsincurred_Videos',
'description': {'tag':'div','id':'introText','html':'&lt;h2&gt;Report Domains - Video - Weekly use per video&lt;/h2&gt;&lt;p&gt;This section shows the weekly Use per videos (Heatmap).&amp;nbsp;&lt;br&gt;The darker the Blue colour, the more use of each video in that week.&amp;nbsp;&lt;/p&gt;'}
},</v>
      </c>
      <c r="N28" s="20" t="str">
        <f t="shared" si="4"/>
        <v>sdr_video_hm_detail.html</v>
      </c>
      <c r="O28" s="22" t="str">
        <f t="shared" si="1"/>
        <v>&lt;li&gt;&lt;a href='https://10ay.online.tableau.com/t/unswmooc/views/Video_0/Expectedvsincurred_Videos'&gt;Videos - Expected vs actual user&lt;/a&gt;&lt;/li&gt;</v>
      </c>
      <c r="P28" s="23" t="str">
        <f t="shared" si="3"/>
        <v>&lt;li&gt;&lt;a href='#' id='sdr_video_hm_detail'&gt;Videos - Expected vs actual user&lt;/a&gt;&lt;/li&gt;</v>
      </c>
    </row>
    <row r="29" spans="1:16" ht="15" customHeight="1">
      <c r="A29">
        <v>12</v>
      </c>
      <c r="B29" t="s">
        <v>101</v>
      </c>
      <c r="C29" t="s">
        <v>113</v>
      </c>
      <c r="D29">
        <v>5</v>
      </c>
      <c r="E29" t="s">
        <v>114</v>
      </c>
      <c r="F29" t="s">
        <v>58</v>
      </c>
      <c r="G29" t="s">
        <v>59</v>
      </c>
      <c r="H29" t="s">
        <v>127</v>
      </c>
      <c r="I29">
        <v>1</v>
      </c>
      <c r="J29" s="18" t="s">
        <v>61</v>
      </c>
      <c r="K29" s="24" t="s">
        <v>128</v>
      </c>
      <c r="L29" s="21" t="s">
        <v>129</v>
      </c>
      <c r="M29" s="33" t="str">
        <f t="shared" si="2"/>
        <v>{'type': 'pie',
'order': '5',
'level': 'h3',
'category': 'Content',
'section': 'Content use',
'page': 'sdr_overview_content',
'tableauView': 1,
'Link': 'https://10ay.online.tableau.com/t/unswmooc/views/Content_3/ContentOverview',
'description': {'tag':'div','id':'introText','html':'&lt;h2&gt;Report Domains - Content&lt;/h2&gt;&lt;p&gt;This section shows overall use of course content: Activities (Quizzes), Forums and Peer Assessment over time of the course.&amp;nbsp;&lt;br&gt;Sequence analysis will be updated.&amp;nbsp;&lt;/p&gt;'}
},</v>
      </c>
      <c r="N29" s="20" t="str">
        <f t="shared" si="4"/>
        <v>sdr_overview_content.html</v>
      </c>
      <c r="O29" s="22" t="str">
        <f t="shared" si="1"/>
        <v>&lt;li&gt;&lt;a href='https://10ay.online.tableau.com/t/unswmooc/views/Content_3/ContentOverview'&gt;Content use&lt;/a&gt;&lt;/li&gt;</v>
      </c>
      <c r="P29" s="23" t="str">
        <f t="shared" si="3"/>
        <v>&lt;li&gt;&lt;a href='#' id='sdr_overview_content'&gt;Content use&lt;/a&gt;&lt;/li&gt;</v>
      </c>
    </row>
    <row r="30" spans="1:16" ht="15" customHeight="1">
      <c r="A30">
        <v>13</v>
      </c>
      <c r="B30" t="s">
        <v>101</v>
      </c>
      <c r="C30" t="s">
        <v>103</v>
      </c>
      <c r="D30">
        <v>5</v>
      </c>
      <c r="E30" t="s">
        <v>26</v>
      </c>
      <c r="F30" t="s">
        <v>58</v>
      </c>
      <c r="G30" t="s">
        <v>130</v>
      </c>
      <c r="H30" t="s">
        <v>131</v>
      </c>
      <c r="I30">
        <v>1</v>
      </c>
      <c r="J30" s="18" t="s">
        <v>132</v>
      </c>
      <c r="K30" s="24" t="s">
        <v>133</v>
      </c>
      <c r="L30" s="21" t="s">
        <v>134</v>
      </c>
      <c r="M30" s="33" t="str">
        <f t="shared" si="2"/>
        <v>{'type': 'sub-pages',
'order': '5',
'level': 'li',
'category': 'Content',
'section': 'Sequence Analysis',
'page': 'sdr_content_sequence',
'tableauView': 1,
'Link': 'https://10ay.online.tableau.com/t/unswmooc/views/Content_3/Sequence',
'description': {'tag':'div','id':'introText','html':'&lt;h2&gt;Report Domains - Content -Sequence&lt;/h2&gt;&lt;p&gt;This section shows the sequence of participants&amp;#39; engagement. This page will be updated.&amp;nbsp;&lt;/p&gt;'}
},</v>
      </c>
      <c r="N30" s="20" t="str">
        <f t="shared" si="4"/>
        <v>sdr_content_sequence.html</v>
      </c>
      <c r="O30" s="22" t="str">
        <f t="shared" si="1"/>
        <v>&lt;li&gt;&lt;a href='https://10ay.online.tableau.com/t/unswmooc/views/Content_3/Sequence'&gt;Sequence Analysis&lt;/a&gt;&lt;/li&gt;</v>
      </c>
      <c r="P30" s="23" t="str">
        <f t="shared" si="3"/>
        <v>&lt;li&gt;&lt;a href='#' id='sdr_content_sequence'&gt;Sequence Analysis&lt;/a&gt;&lt;/li&gt;</v>
      </c>
    </row>
    <row r="31" spans="1:16" ht="15" customHeight="1">
      <c r="A31">
        <v>14</v>
      </c>
      <c r="B31" t="s">
        <v>101</v>
      </c>
      <c r="C31" t="s">
        <v>113</v>
      </c>
      <c r="D31">
        <v>6</v>
      </c>
      <c r="E31" t="s">
        <v>114</v>
      </c>
      <c r="F31" t="s">
        <v>70</v>
      </c>
      <c r="G31" t="s">
        <v>71</v>
      </c>
      <c r="H31" t="s">
        <v>135</v>
      </c>
      <c r="I31">
        <v>1</v>
      </c>
      <c r="J31" s="18" t="s">
        <v>136</v>
      </c>
      <c r="K31" s="24" t="s">
        <v>137</v>
      </c>
      <c r="L31" s="21" t="s">
        <v>138</v>
      </c>
      <c r="M31" s="33" t="str">
        <f t="shared" si="2"/>
        <v>{'type': 'pie',
'order': '6',
'level': 'h3',
'category': 'Forum',
'section': 'Forum use',
'page': 'sdr_overview_forum',
'tableauView': 1,
'Link': 'https://10ay.online.tableau.com/t/unswmooc/views/Forum_3/ForumsUsageOverview',
'description': {'tag':'div','id':'introText','html':'&lt;h2&gt;Report Domains - Forum&lt;/h2&gt;&lt;p&gt;This section shows Forum Use (Comments and Posts) over time in the course.&amp;nbsp;&lt;/p&gt;&lt;p&gt;&amp;nbsp;&lt;/p&gt;'}
},</v>
      </c>
      <c r="N31" s="20" t="str">
        <f t="shared" si="4"/>
        <v>sdr_overview_forum.html</v>
      </c>
      <c r="O31" s="22" t="str">
        <f t="shared" si="1"/>
        <v>&lt;li&gt;&lt;a href='https://10ay.online.tableau.com/t/unswmooc/views/Forum_3/ForumsUsageOverview'&gt;Forum use&lt;/a&gt;&lt;/li&gt;</v>
      </c>
      <c r="P31" s="23" t="str">
        <f t="shared" si="3"/>
        <v>&lt;li&gt;&lt;a href='#' id='sdr_overview_forum'&gt;Forum use&lt;/a&gt;&lt;/li&gt;</v>
      </c>
    </row>
    <row r="32" spans="1:16" ht="15" customHeight="1">
      <c r="A32">
        <v>15</v>
      </c>
      <c r="B32" t="s">
        <v>101</v>
      </c>
      <c r="C32" t="s">
        <v>103</v>
      </c>
      <c r="D32">
        <v>6</v>
      </c>
      <c r="E32" t="s">
        <v>26</v>
      </c>
      <c r="F32" t="s">
        <v>70</v>
      </c>
      <c r="G32" t="s">
        <v>139</v>
      </c>
      <c r="H32" t="s">
        <v>140</v>
      </c>
      <c r="I32">
        <v>1</v>
      </c>
      <c r="J32" s="18" t="s">
        <v>141</v>
      </c>
      <c r="K32" s="24" t="s">
        <v>142</v>
      </c>
      <c r="L32" s="21" t="s">
        <v>143</v>
      </c>
      <c r="M32" s="33" t="str">
        <f t="shared" si="2"/>
        <v>{'type': 'sub-pages',
'order': '6',
'level': 'li',
'category': 'Forum',
'section': 'Forums Usage Calendar',
'page': 'sdr_forum_heatmap',
'tableauView': 1,
'Link': 'https://10ay.online.tableau.com/t/unswmooc/views/Forum_3/MonthlyandDailyUsage',
'description': {'tag':'div','id':'introText','html':'&lt;h2&gt;Report Domains - Forum - Weekly Use&lt;/h2&gt;&lt;p&gt;This section shows the weekly forum activities on two levels : left heatmap is forum activity by top level forum Topic; right heatmap is forum activity by all forum name.&lt;br&gt;Darker the Blue colour, higher the forum activities.&amp;nbsp;&lt;/p&gt;'}
},</v>
      </c>
      <c r="N32" s="20" t="str">
        <f t="shared" si="4"/>
        <v>sdr_forum_heatmap.html</v>
      </c>
      <c r="O32" s="22" t="str">
        <f t="shared" si="1"/>
        <v>&lt;li&gt;&lt;a href='https://10ay.online.tableau.com/t/unswmooc/views/Forum_3/MonthlyandDailyUsage'&gt;Forums Usage Calendar&lt;/a&gt;&lt;/li&gt;</v>
      </c>
      <c r="P32" s="23" t="str">
        <f t="shared" si="3"/>
        <v>&lt;li&gt;&lt;a href='#' id='sdr_forum_heatmap'&gt;Forums Usage Calendar&lt;/a&gt;&lt;/li&gt;</v>
      </c>
    </row>
    <row r="33" spans="1:16" ht="15" customHeight="1">
      <c r="A33">
        <v>16</v>
      </c>
      <c r="B33" t="s">
        <v>101</v>
      </c>
      <c r="C33" t="s">
        <v>113</v>
      </c>
      <c r="D33">
        <v>7</v>
      </c>
      <c r="E33" t="s">
        <v>114</v>
      </c>
      <c r="F33" t="s">
        <v>88</v>
      </c>
      <c r="G33" t="s">
        <v>88</v>
      </c>
      <c r="H33" t="s">
        <v>144</v>
      </c>
      <c r="I33">
        <v>1</v>
      </c>
      <c r="J33" s="18" t="s">
        <v>61</v>
      </c>
      <c r="K33" s="24" t="s">
        <v>145</v>
      </c>
      <c r="L33" s="21" t="s">
        <v>146</v>
      </c>
      <c r="M33" s="33" t="str">
        <f t="shared" si="2"/>
        <v>{'type': 'pie',
'order': '7',
'level': 'h3',
'category': 'Activities',
'section': 'Activities',
'page': 'sdr_overview_activity',
'tableauView': 1,
'Link': 'https://10ay.online.tableau.com/t/unswmooc/views/Content_3/ContentOverview',
'description': {'tag':'div','id':'introText','html':'&lt;h2&gt;Report Domains - Activities&lt;/h2&gt;&lt;p&gt;This section shows submission of activities (Quizzes) over time in the course.&amp;nbsp;&lt;br&gt;&amp;nbsp;&lt;/p&gt;&lt;p&gt;&amp;nbsp;&lt;/p&gt;'}
},</v>
      </c>
      <c r="N33" s="20" t="str">
        <f t="shared" si="4"/>
        <v>sdr_overview_activity.html</v>
      </c>
      <c r="O33" s="22" t="str">
        <f t="shared" si="1"/>
        <v>&lt;li&gt;&lt;a href='https://10ay.online.tableau.com/t/unswmooc/views/Content_3/ContentOverview'&gt;Activities&lt;/a&gt;&lt;/li&gt;</v>
      </c>
      <c r="P33" s="23" t="str">
        <f t="shared" si="3"/>
        <v>&lt;li&gt;&lt;a href='#' id='sdr_overview_activity'&gt;Activities&lt;/a&gt;&lt;/li&gt;</v>
      </c>
    </row>
    <row r="34" spans="1:16" ht="15" customHeight="1">
      <c r="A34">
        <v>17</v>
      </c>
      <c r="B34" t="s">
        <v>101</v>
      </c>
      <c r="C34" t="s">
        <v>25</v>
      </c>
      <c r="D34">
        <v>8</v>
      </c>
      <c r="E34" t="s">
        <v>96</v>
      </c>
      <c r="F34" t="s">
        <v>44</v>
      </c>
      <c r="G34" t="s">
        <v>147</v>
      </c>
      <c r="H34" t="s">
        <v>148</v>
      </c>
      <c r="I34">
        <v>1</v>
      </c>
      <c r="J34" s="18" t="s">
        <v>47</v>
      </c>
      <c r="K34" s="24" t="s">
        <v>48</v>
      </c>
      <c r="L34" s="21" t="s">
        <v>49</v>
      </c>
      <c r="M34" s="33" t="str">
        <f t="shared" si="2"/>
        <v>{'type': 'report',
'order': '8',
'level': 'h2',
'category': 'Assessment',
'section': 'Grades',
'page': 'sdr_grades',
'tableauView': 1,
'Link': 'https://10ay.online.tableau.com/t/unswmooc/views/Assessment_4/AssessmentDashboard',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N34" s="20" t="str">
        <f t="shared" si="4"/>
        <v>sdr_grades.html</v>
      </c>
      <c r="O34" s="22" t="str">
        <f t="shared" si="1"/>
        <v>&lt;li&gt;&lt;a href='https://10ay.online.tableau.com/t/unswmooc/views/Assessment_4/AssessmentDashboard'&gt;Grades&lt;/a&gt;&lt;/li&gt;</v>
      </c>
      <c r="P34" s="23" t="str">
        <f t="shared" si="3"/>
        <v>&lt;li&gt;&lt;a href='#' id='sdr_grades'&gt;Grades&lt;/a&gt;&lt;/li&gt;</v>
      </c>
    </row>
    <row r="35" spans="1:16" ht="15" customHeight="1">
      <c r="A35">
        <v>18</v>
      </c>
      <c r="B35" t="s">
        <v>101</v>
      </c>
      <c r="C35" t="s">
        <v>103</v>
      </c>
      <c r="D35">
        <v>8</v>
      </c>
      <c r="E35" t="s">
        <v>26</v>
      </c>
      <c r="F35" t="s">
        <v>44</v>
      </c>
      <c r="G35" t="s">
        <v>45</v>
      </c>
      <c r="H35" t="s">
        <v>149</v>
      </c>
      <c r="I35">
        <v>0</v>
      </c>
      <c r="J35" s="36" t="s">
        <v>150</v>
      </c>
      <c r="K35" s="24" t="s">
        <v>151</v>
      </c>
      <c r="L35" s="21" t="s">
        <v>152</v>
      </c>
      <c r="M35" s="33" t="str">
        <f t="shared" si="2"/>
        <v>{'type': 'sub-pages',
'order': '8',
'level': 'li',
'category': 'Assessment',
'section': 'Overview of Assessment',
'page': 'sdr_overview_assessment',
'tableauView': 0,
'Link': 'https://10ay.online.tableau.com/t/unswmooc/views/Assessment_4/Assessment_Detailed',
'description': {'tag':'div','id':'introText','html':'&lt;h2&gt;Report Categories - Overview of Assessment - Assessments&lt;/h2&gt;&lt;p&gt;This section shows the number of participants whom have completed assessment and average score for each assessment. Assessments are Quizzes, Tests and Peer assessments.&amp;nbsp;&lt;/p&gt;'}
},</v>
      </c>
      <c r="N35" s="20" t="str">
        <f t="shared" si="4"/>
        <v>sdr_overview_assessment.html</v>
      </c>
      <c r="O35" s="22" t="str">
        <f t="shared" si="1"/>
        <v>&lt;li&gt;&lt;a href='https://10ay.online.tableau.com/t/unswmooc/views/Assessment_4/Assessment_Detailed'&gt;Overview of Assessment&lt;/a&gt;&lt;/li&gt;</v>
      </c>
      <c r="P35" s="23" t="str">
        <f t="shared" si="3"/>
        <v>&lt;li&gt;&lt;a href='#' id='sdr_overview_assessment'&gt;Overview of Assessment&lt;/a&gt;&lt;/li&gt;</v>
      </c>
    </row>
    <row r="36" spans="1:16" ht="15" customHeight="1">
      <c r="A36">
        <v>19</v>
      </c>
      <c r="B36" t="s">
        <v>101</v>
      </c>
      <c r="C36" t="s">
        <v>103</v>
      </c>
      <c r="D36">
        <v>8</v>
      </c>
      <c r="E36" t="s">
        <v>26</v>
      </c>
      <c r="F36" t="s">
        <v>44</v>
      </c>
      <c r="G36" t="s">
        <v>153</v>
      </c>
      <c r="H36" t="s">
        <v>154</v>
      </c>
      <c r="I36">
        <v>0</v>
      </c>
      <c r="J36" s="35" t="s">
        <v>155</v>
      </c>
      <c r="K36" s="24" t="s">
        <v>156</v>
      </c>
      <c r="L36" s="21" t="s">
        <v>157</v>
      </c>
      <c r="M36" s="33" t="str">
        <f t="shared" si="2"/>
        <v>{'type': 'sub-pages',
'order': '8',
'level': 'li',
'category': 'Assessment',
'section': 'Quizzes',
'page': 'sdr_assm_quizzes',
'tableauView': 0,
'Link': 'https://10ay.online.tableau.com/t/unswmooc/views/assessment-sidebaronly/Quizzes',
'description': {'tag':'div','id':'introText','html':'&lt;h2&gt;Report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
},</v>
      </c>
      <c r="N36" s="20" t="str">
        <f t="shared" si="4"/>
        <v>sdr_assm_quizzes.html</v>
      </c>
      <c r="O36" s="22" t="str">
        <f t="shared" si="1"/>
        <v>&lt;li&gt;&lt;a href='https://10ay.online.tableau.com/t/unswmooc/views/assessment-sidebaronly/Quizzes'&gt;Quizzes&lt;/a&gt;&lt;/li&gt;</v>
      </c>
      <c r="P36" s="23" t="str">
        <f t="shared" si="3"/>
        <v>&lt;li&gt;&lt;a href='#' id='sdr_assm_quizzes'&gt;Quizzes&lt;/a&gt;&lt;/li&gt;</v>
      </c>
    </row>
    <row r="37" spans="1:16" s="37" customFormat="1" ht="15" customHeight="1">
      <c r="A37" s="37">
        <v>20</v>
      </c>
      <c r="B37" s="37" t="s">
        <v>101</v>
      </c>
      <c r="C37" s="37" t="s">
        <v>103</v>
      </c>
      <c r="D37" s="37">
        <v>8</v>
      </c>
      <c r="E37" s="37" t="s">
        <v>26</v>
      </c>
      <c r="F37" s="37" t="s">
        <v>44</v>
      </c>
      <c r="G37" t="s">
        <v>158</v>
      </c>
      <c r="H37" s="37" t="s">
        <v>159</v>
      </c>
      <c r="I37" s="37">
        <v>0</v>
      </c>
      <c r="J37" s="35" t="s">
        <v>160</v>
      </c>
      <c r="K37" s="38" t="s">
        <v>161</v>
      </c>
      <c r="L37" s="39" t="s">
        <v>162</v>
      </c>
      <c r="M37" s="40" t="str">
        <f t="shared" si="2"/>
        <v>{'type': 'sub-pages',
'order': '8',
'level': 'li',
'category': 'Assessment',
'section': 'Scenario Activities',
'page': 'sdr_assm_exams',
'tableauView': 0,
'Link': 'https://10ay.online.tableau.com/t/unswmooc/views/assessment-sidebaronly/Scenarioactivities',
'description': {'tag':'div','id':'introText','html':'&lt;h2&gt;Report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
},</v>
      </c>
      <c r="N37" s="41" t="str">
        <f t="shared" si="4"/>
        <v>sdr_assm_exams.html</v>
      </c>
      <c r="O37" s="42" t="str">
        <f>"&lt;li&gt;&lt;a href='"&amp;J38&amp;"'&gt;"&amp;G37&amp;"&lt;/a&gt;&lt;/li&gt;"</f>
        <v>&lt;li&gt;&lt;a href='https://10ay.online.tableau.com/t/unswmooc/views/assessment-sidebaronly/Peerassessment'&gt;Scenario Activities&lt;/a&gt;&lt;/li&gt;</v>
      </c>
      <c r="P37" s="43" t="str">
        <f t="shared" si="3"/>
        <v>&lt;li&gt;&lt;a href='#' id='sdr_assm_exams'&gt;Scenario Activities&lt;/a&gt;&lt;/li&gt;</v>
      </c>
    </row>
    <row r="38" spans="1:16" ht="15" customHeight="1">
      <c r="A38">
        <v>21</v>
      </c>
      <c r="B38" t="s">
        <v>101</v>
      </c>
      <c r="C38" t="s">
        <v>103</v>
      </c>
      <c r="D38">
        <v>8</v>
      </c>
      <c r="E38" t="s">
        <v>26</v>
      </c>
      <c r="F38" t="s">
        <v>44</v>
      </c>
      <c r="G38" t="s">
        <v>163</v>
      </c>
      <c r="H38" t="s">
        <v>164</v>
      </c>
      <c r="I38">
        <v>0</v>
      </c>
      <c r="J38" s="35" t="s">
        <v>165</v>
      </c>
      <c r="K38" s="24" t="s">
        <v>166</v>
      </c>
      <c r="L38" s="21" t="s">
        <v>167</v>
      </c>
      <c r="M38" s="33" t="str">
        <f t="shared" si="2"/>
        <v>{'type': 'sub-pages',
'order': '8',
'level': 'li',
'category': 'Assessment',
'section': 'Peer Assessment',
'page': 'sdr_assm_peer',
'tableauView': 0,
'Link': 'https://10ay.online.tableau.com/t/unswmooc/views/assessment-sidebaronly/Peerassessment',
'description': {'tag':'div','id':'introText','html':'&lt;h2&gt;Report Domains - Evaluation - Rubric&amp;nbsp;&lt;/h2&gt;&lt;p&gt;This section shows the score given by evaluators for peer assessments. Score ranges from 0 to 10.&amp;nbsp;&lt;br&gt;There are Five sets of &amp;nbsp;criteria: Risk assessment (Completion and Quality); Communication (Completion and Quality); Description of experimental design (Completion and Quality); Presentation of results (Completion and Quality) and Interpretation and conclusion (Completion and Quality).&lt;/p&gt;'}
},</v>
      </c>
      <c r="N38" s="20" t="str">
        <f t="shared" si="4"/>
        <v>sdr_assm_peer.html</v>
      </c>
      <c r="O38" s="22" t="str">
        <f t="shared" si="1"/>
        <v>&lt;li&gt;&lt;a href='https://10ay.online.tableau.com/t/unswmooc/views/assessment-sidebaronly/Peerassessment'&gt;Peer Assessment&lt;/a&gt;&lt;/li&gt;</v>
      </c>
      <c r="P38" s="23" t="str">
        <f t="shared" si="3"/>
        <v>&lt;li&gt;&lt;a href='#' id='sdr_assm_peer'&gt;Peer Assessment&lt;/a&gt;&lt;/li&gt;</v>
      </c>
    </row>
    <row r="39" spans="1:16" ht="15" customHeight="1">
      <c r="A39">
        <v>22</v>
      </c>
      <c r="B39" t="s">
        <v>101</v>
      </c>
      <c r="C39" t="s">
        <v>113</v>
      </c>
      <c r="D39">
        <v>9</v>
      </c>
      <c r="E39" t="s">
        <v>114</v>
      </c>
      <c r="F39" t="s">
        <v>82</v>
      </c>
      <c r="G39" t="s">
        <v>82</v>
      </c>
      <c r="H39" t="s">
        <v>168</v>
      </c>
      <c r="I39">
        <v>0</v>
      </c>
      <c r="J39" s="44" t="s">
        <v>85</v>
      </c>
      <c r="K39" s="20" t="str">
        <f t="shared" ref="K39:K45" si="5">H39</f>
        <v>sdr_overview_eval</v>
      </c>
      <c r="L39" s="20" t="str">
        <f t="shared" ref="L39:L45" si="6">"&lt;p&gt;"&amp;H39&amp;"&lt;/p&gt;"</f>
        <v>&lt;p&gt;sdr_overview_eval&lt;/p&gt;</v>
      </c>
      <c r="M39" s="33" t="str">
        <f t="shared" si="2"/>
        <v>{'type': 'pie',
'order': '9',
'level': 'h3',
'category': 'Evaluation ',
'section': 'Evaluation ',
'page': 'sdr_overview_eval',
'tableauView': 0,
'Link': 'https://10ay.online.tableau.com/t/unswmooc/views/Evaluation_3/SurveyEvaluation',
'description': {'tag':'div','id':'introText','html':'&lt;p&gt;sdr_overview_eval&lt;/p&gt;'}
},</v>
      </c>
      <c r="N39" s="20" t="str">
        <f t="shared" si="4"/>
        <v>sdr_overview_eval.html</v>
      </c>
      <c r="O39" s="22" t="str">
        <f t="shared" si="1"/>
        <v>&lt;li&gt;&lt;a href='https://10ay.online.tableau.com/t/unswmooc/views/Evaluation_3/SurveyEvaluation'&gt;Evaluation &lt;/a&gt;&lt;/li&gt;</v>
      </c>
      <c r="P39" s="23" t="str">
        <f t="shared" si="3"/>
        <v>&lt;li&gt;&lt;a href='#' id='sdr_overview_eval'&gt;Evaluation &lt;/a&gt;&lt;/li&gt;</v>
      </c>
    </row>
    <row r="40" spans="1:16" ht="15" customHeight="1">
      <c r="A40">
        <v>25</v>
      </c>
      <c r="B40" t="s">
        <v>101</v>
      </c>
      <c r="C40" t="s">
        <v>103</v>
      </c>
      <c r="D40">
        <v>9</v>
      </c>
      <c r="E40" t="s">
        <v>26</v>
      </c>
      <c r="F40" t="s">
        <v>82</v>
      </c>
      <c r="G40" t="s">
        <v>169</v>
      </c>
      <c r="H40" t="s">
        <v>170</v>
      </c>
      <c r="I40">
        <v>0</v>
      </c>
      <c r="J40" s="36" t="s">
        <v>171</v>
      </c>
      <c r="K40" s="24" t="s">
        <v>172</v>
      </c>
      <c r="L40" s="21" t="s">
        <v>167</v>
      </c>
      <c r="M40" s="33" t="str">
        <f t="shared" si="2"/>
        <v>{'type': 'sub-pages',
'order': '9',
'level': 'li',
'category': 'Evaluation ',
'section': 'Assessment Rubrics',
'page': 'sdr_eval_rubrics',
'tableauView': 0,
'Link': 'https://10ay.online.tableau.com/t/unswmooc/views/Assessment_4/PeerAssessment_Rubric',
'description': {'tag':'div','id':'introText','html':'&lt;h2&gt;Report Domains - Evaluation - Rubric&amp;nbsp;&lt;/h2&gt;&lt;p&gt;This section shows the score given by evaluators for peer assessments. Score ranges from 0 to 10.&amp;nbsp;&lt;br&gt;There are Five sets of &amp;nbsp;criteria: Risk assessment (Completion and Quality); Communication (Completion and Quality); Description of experimental design (Completion and Quality); Presentation of results (Completion and Quality) and Interpretation and conclusion (Completion and Quality).&lt;/p&gt;'}
},</v>
      </c>
      <c r="N40" s="20" t="str">
        <f t="shared" si="4"/>
        <v>sdr_eval_rubrics.html</v>
      </c>
      <c r="O40" s="22" t="str">
        <f t="shared" si="1"/>
        <v>&lt;li&gt;&lt;a href='https://10ay.online.tableau.com/t/unswmooc/views/Assessment_4/PeerAssessment_Rubric'&gt;Assessment Rubrics&lt;/a&gt;&lt;/li&gt;</v>
      </c>
      <c r="P40" s="23" t="str">
        <f t="shared" si="3"/>
        <v>&lt;li&gt;&lt;a href='#' id='sdr_eval_rubrics'&gt;Assessment Rubrics&lt;/a&gt;&lt;/li&gt;</v>
      </c>
    </row>
    <row r="41" spans="1:16" ht="15" customHeight="1">
      <c r="A41">
        <v>28</v>
      </c>
      <c r="B41" t="s">
        <v>101</v>
      </c>
      <c r="C41" t="s">
        <v>113</v>
      </c>
      <c r="D41">
        <v>10</v>
      </c>
      <c r="E41" t="s">
        <v>114</v>
      </c>
      <c r="F41" t="s">
        <v>76</v>
      </c>
      <c r="G41" t="s">
        <v>76</v>
      </c>
      <c r="H41" t="s">
        <v>173</v>
      </c>
      <c r="I41">
        <v>1</v>
      </c>
      <c r="J41" s="18" t="s">
        <v>79</v>
      </c>
      <c r="K41" s="24" t="s">
        <v>174</v>
      </c>
      <c r="L41" s="21" t="s">
        <v>175</v>
      </c>
      <c r="M41" s="33" t="str">
        <f t="shared" si="2"/>
        <v>{'type': 'pie',
'order': '10',
'level': 'h3',
'category': 'Social media ',
'section': 'Social media ',
'page': 'sdr_overview_social',
'tableauView': 1,
'Link': 'https://10ay.online.tableau.com/t/unswmooc/views/SocialMedia_1/SocialMedia',
'description': {'tag':'div','id':'introText','html':'&lt;h2&gt;Report Domains - Social Media&lt;/h2&gt;&lt;p&gt;This section shows social media engagement of users. This page will be updated.&lt;/p&gt;'}
},</v>
      </c>
      <c r="N41" s="20" t="str">
        <f t="shared" si="4"/>
        <v>sdr_overview_social.html</v>
      </c>
      <c r="O41" s="22" t="str">
        <f t="shared" si="1"/>
        <v>&lt;li&gt;&lt;a href='https://10ay.online.tableau.com/t/unswmooc/views/SocialMedia_1/SocialMedia'&gt;Social media &lt;/a&gt;&lt;/li&gt;</v>
      </c>
      <c r="P41" s="23" t="str">
        <f t="shared" si="3"/>
        <v>&lt;li&gt;&lt;a href='#' id='sdr_overview_social'&gt;Social media &lt;/a&gt;&lt;/li&gt;</v>
      </c>
    </row>
    <row r="42" spans="1:16" ht="15" customHeight="1">
      <c r="A42">
        <v>29</v>
      </c>
      <c r="B42" t="s">
        <v>101</v>
      </c>
      <c r="C42" t="s">
        <v>25</v>
      </c>
      <c r="D42">
        <v>11</v>
      </c>
      <c r="E42" t="s">
        <v>96</v>
      </c>
      <c r="F42" t="s">
        <v>50</v>
      </c>
      <c r="G42" t="s">
        <v>51</v>
      </c>
      <c r="H42" t="s">
        <v>176</v>
      </c>
      <c r="I42">
        <v>1</v>
      </c>
      <c r="J42" s="18" t="s">
        <v>177</v>
      </c>
      <c r="K42" s="24" t="s">
        <v>54</v>
      </c>
      <c r="L42" s="21" t="s">
        <v>55</v>
      </c>
      <c r="M42" s="33" t="str">
        <f t="shared" si="2"/>
        <v>{'type': 'report',
'order': '11',
'level': 'h2',
'category': 'Research',
'section': 'Research Questions',
'page': 'sdr_overview_research',
'tableauView': 1,
'Link': 'https://10ay.online.tableau.com/t/unswmooc/views/ResearchQuestions_3/ResearchQuestions',
'description': {'tag':'div','id':'introText','html':'&lt;h2&gt;Report Categories - Research Questions&lt;/h2&gt;&lt;p&gt;This section shows research topics such cluster analysis based on their engagement in the course and more. This page will be updated.&amp;nbsp;&lt;/p&gt;'}
},</v>
      </c>
      <c r="N42" s="20" t="str">
        <f t="shared" si="4"/>
        <v>sdr_overview_research.html</v>
      </c>
      <c r="O42" s="22" t="str">
        <f t="shared" si="1"/>
        <v>&lt;li&gt;&lt;a href='https://10ay.online.tableau.com/t/unswmooc/views/ResearchQuestions_3/ResearchQuestions'&gt;Research Questions&lt;/a&gt;&lt;/li&gt;</v>
      </c>
      <c r="P42" s="23" t="str">
        <f t="shared" si="3"/>
        <v>&lt;li&gt;&lt;a href='#' id='sdr_overview_research'&gt;Research Questions&lt;/a&gt;&lt;/li&gt;</v>
      </c>
    </row>
    <row r="43" spans="1:16" ht="15" customHeight="1">
      <c r="A43">
        <v>30</v>
      </c>
      <c r="B43" t="s">
        <v>101</v>
      </c>
      <c r="C43" t="s">
        <v>25</v>
      </c>
      <c r="D43">
        <v>11</v>
      </c>
      <c r="E43" t="s">
        <v>96</v>
      </c>
      <c r="F43" t="s">
        <v>50</v>
      </c>
      <c r="G43" t="s">
        <v>178</v>
      </c>
      <c r="H43" t="s">
        <v>179</v>
      </c>
      <c r="I43">
        <v>0</v>
      </c>
      <c r="J43" s="45"/>
      <c r="K43" s="20" t="str">
        <f t="shared" si="5"/>
        <v>sdr_research_cluster</v>
      </c>
      <c r="L43" s="20" t="str">
        <f t="shared" si="6"/>
        <v>&lt;p&gt;sdr_research_cluster&lt;/p&gt;</v>
      </c>
      <c r="M43" s="33" t="str">
        <f t="shared" si="2"/>
        <v>{'type': 'report',
'order': '11',
'level': 'h2',
'category': 'Research',
'section': 'Clustering',
'page': 'sdr_research_cluster',
'tableauView': 0,
'Link': '',
'description': {'tag':'div','id':'introText','html':'&lt;p&gt;sdr_research_cluster&lt;/p&gt;'}
},</v>
      </c>
      <c r="N43" s="20" t="str">
        <f t="shared" si="4"/>
        <v>sdr_research_cluster.html</v>
      </c>
      <c r="O43" s="22" t="str">
        <f t="shared" si="1"/>
        <v>&lt;li&gt;&lt;a href=''&gt;Clustering&lt;/a&gt;&lt;/li&gt;</v>
      </c>
      <c r="P43" s="23" t="str">
        <f t="shared" si="3"/>
        <v>&lt;li&gt;&lt;a href='#' id='sdr_research_cluster'&gt;Clustering&lt;/a&gt;&lt;/li&gt;</v>
      </c>
    </row>
    <row r="44" spans="1:16" ht="15" customHeight="1">
      <c r="A44">
        <v>31</v>
      </c>
      <c r="B44" t="s">
        <v>101</v>
      </c>
      <c r="C44" t="s">
        <v>25</v>
      </c>
      <c r="D44">
        <v>11</v>
      </c>
      <c r="E44" t="s">
        <v>96</v>
      </c>
      <c r="F44" t="s">
        <v>50</v>
      </c>
      <c r="G44" t="s">
        <v>180</v>
      </c>
      <c r="H44" t="s">
        <v>181</v>
      </c>
      <c r="I44">
        <v>0</v>
      </c>
      <c r="J44" s="45"/>
      <c r="K44" s="20" t="str">
        <f t="shared" si="5"/>
        <v>sdr_research_classify</v>
      </c>
      <c r="L44" s="20" t="str">
        <f t="shared" si="6"/>
        <v>&lt;p&gt;sdr_research_classify&lt;/p&gt;</v>
      </c>
      <c r="M44" s="33" t="str">
        <f t="shared" si="2"/>
        <v>{'type': 'report',
'order': '11',
'level': 'h2',
'category': 'Research',
'section': 'Classification',
'page': 'sdr_research_classify',
'tableauView': 0,
'Link': '',
'description': {'tag':'div','id':'introText','html':'&lt;p&gt;sdr_research_classify&lt;/p&gt;'}
},</v>
      </c>
      <c r="N44" s="20" t="str">
        <f t="shared" si="4"/>
        <v>sdr_research_classify.html</v>
      </c>
      <c r="O44" s="22" t="str">
        <f t="shared" si="1"/>
        <v>&lt;li&gt;&lt;a href=''&gt;Classification&lt;/a&gt;&lt;/li&gt;</v>
      </c>
      <c r="P44" s="23" t="str">
        <f t="shared" si="3"/>
        <v>&lt;li&gt;&lt;a href='#' id='sdr_research_classify'&gt;Classification&lt;/a&gt;&lt;/li&gt;</v>
      </c>
    </row>
    <row r="45" spans="1:16" ht="15" customHeight="1">
      <c r="A45">
        <v>32</v>
      </c>
      <c r="B45" t="s">
        <v>101</v>
      </c>
      <c r="C45" t="s">
        <v>25</v>
      </c>
      <c r="D45">
        <v>11</v>
      </c>
      <c r="E45" t="s">
        <v>96</v>
      </c>
      <c r="F45" t="s">
        <v>50</v>
      </c>
      <c r="G45" t="s">
        <v>182</v>
      </c>
      <c r="H45" t="s">
        <v>183</v>
      </c>
      <c r="I45">
        <v>0</v>
      </c>
      <c r="J45" s="45"/>
      <c r="K45" s="20" t="str">
        <f t="shared" si="5"/>
        <v>sdr_research_regres</v>
      </c>
      <c r="L45" s="20" t="str">
        <f t="shared" si="6"/>
        <v>&lt;p&gt;sdr_research_regres&lt;/p&gt;</v>
      </c>
      <c r="M45" s="33" t="str">
        <f t="shared" si="2"/>
        <v>{'type': 'report',
'order': '11',
'level': 'h2',
'category': 'Research',
'section': 'Regression',
'page': 'sdr_research_regres',
'tableauView': 0,
'Link': '',
'description': {'tag':'div','id':'introText','html':'&lt;p&gt;sdr_research_regres&lt;/p&gt;'}
},</v>
      </c>
      <c r="N45" s="20" t="str">
        <f t="shared" si="4"/>
        <v>sdr_research_regres.html</v>
      </c>
      <c r="O45" s="22" t="str">
        <f t="shared" si="1"/>
        <v>&lt;li&gt;&lt;a href=''&gt;Regression&lt;/a&gt;&lt;/li&gt;</v>
      </c>
      <c r="P45" s="23" t="str">
        <f t="shared" si="3"/>
        <v>&lt;li&gt;&lt;a href='#' id='sdr_research_regres'&gt;Regression&lt;/a&gt;&lt;/li&gt;</v>
      </c>
    </row>
    <row r="46" spans="1:16" ht="15" customHeight="1">
      <c r="J46" s="45"/>
      <c r="K46" s="19"/>
      <c r="L46" s="19"/>
      <c r="M46" s="33"/>
      <c r="N46" s="20"/>
    </row>
    <row r="47" spans="1:16" ht="15" customHeight="1">
      <c r="J47" s="45"/>
      <c r="K47" s="19"/>
      <c r="L47" s="19"/>
      <c r="M47" s="33"/>
      <c r="N47" s="20"/>
    </row>
    <row r="48" spans="1:16" s="46" customFormat="1" ht="15" customHeight="1">
      <c r="H48" t="str">
        <f>"'"&amp;H21&amp;"', '"&amp;H22&amp;"', '"&amp;H23&amp;"', '"&amp;H24&amp;"', '"&amp;H25&amp;"', '"&amp;H26&amp;"', '"&amp;H27&amp;"', '"&amp;H28&amp;"', '"&amp;H29&amp;"', '"&amp;H30&amp;"', '"&amp;H31&amp;"', '"&amp;H32&amp;"', '"&amp;H33&amp;"', '"&amp;H34&amp;"', '"&amp;H35&amp;"', '"&amp;H36&amp;"', '"&amp;H37&amp;"', '"&amp;H38&amp;"', '"&amp;H39&amp;"', '"&amp;H40&amp;"', '"&amp;H41&amp;"', '"&amp;H42&amp;"', '"&amp;H43&amp;"', '"&amp;H44&amp;"', '"&amp;H45&amp;"''"</f>
        <v>'sdr_home', 'sdr_summary_course', 'sdr_summary_activity', 'sdr_participants', 'sdr_participant_activity', 'sdr_overview_video', 'sdr_video_heatmap', 'sdr_video_hm_detail', 'sdr_overview_content', 'sdr_content_sequence', 'sdr_overview_forum', 'sdr_forum_heatmap', 'sdr_overview_activity', 'sdr_grades', 'sdr_overview_assessment', 'sdr_assm_quizzes', 'sdr_assm_exams', 'sdr_assm_peer', 'sdr_overview_eval', 'sdr_eval_rubrics', 'sdr_overview_social', 'sdr_overview_research', 'sdr_research_cluster', 'sdr_research_classify', 'sdr_research_regres''</v>
      </c>
      <c r="J48" s="47"/>
      <c r="K48" s="48"/>
      <c r="L48" s="48"/>
      <c r="M48" s="48"/>
      <c r="N48" s="49"/>
      <c r="O48" s="50"/>
      <c r="P48" s="51"/>
    </row>
    <row r="49" spans="1:16" ht="15" customHeight="1">
      <c r="J49" s="45"/>
      <c r="K49" s="19"/>
      <c r="L49" s="19"/>
      <c r="M49" s="26" t="str">
        <f>CHAR(10)&amp;"],"&amp;CHAR(10)</f>
        <v xml:space="preserve">
],
</v>
      </c>
      <c r="N49" s="20"/>
    </row>
    <row r="50" spans="1:16" s="46" customFormat="1" ht="15" customHeight="1">
      <c r="J50" s="47"/>
      <c r="K50" s="48"/>
      <c r="L50" s="48"/>
      <c r="M50" s="52" t="str">
        <f>"'topmenu':[ "&amp;CHAR(10)</f>
        <v xml:space="preserve">'topmenu':[ 
</v>
      </c>
      <c r="N50" s="49"/>
      <c r="O50" s="50"/>
      <c r="P50" s="51"/>
    </row>
    <row r="51" spans="1:16" ht="15" customHeight="1">
      <c r="A51">
        <v>1</v>
      </c>
      <c r="B51" t="s">
        <v>184</v>
      </c>
      <c r="C51" t="s">
        <v>95</v>
      </c>
      <c r="D51">
        <v>0</v>
      </c>
      <c r="E51" t="s">
        <v>185</v>
      </c>
      <c r="F51" t="s">
        <v>97</v>
      </c>
      <c r="G51" t="s">
        <v>97</v>
      </c>
      <c r="H51" t="s">
        <v>186</v>
      </c>
      <c r="I51">
        <v>0</v>
      </c>
      <c r="J51" s="18" t="s">
        <v>99</v>
      </c>
      <c r="K51" s="20" t="str">
        <f>H51</f>
        <v>top_home</v>
      </c>
      <c r="L51" s="20" t="str">
        <f t="shared" ref="L51:L60" si="7">"&lt;p&gt;"&amp;H51&amp;"&lt;/p&gt;"</f>
        <v>&lt;p&gt;top_home&lt;/p&gt;</v>
      </c>
      <c r="M51" s="33" t="str">
        <f t="shared" ref="M51:M65" si="8">"{'"&amp;$C$6&amp;"': '"&amp;C51&amp;"',"&amp;CHAR(10)&amp;"'"&amp;$D$6&amp;"': '"&amp;D51&amp;"',"&amp;CHAR(10)&amp;"'"&amp;$E$6&amp;"': '"&amp;E51&amp;"',"&amp;CHAR(10)&amp;"'"&amp;$F$6&amp;"': '"&amp;F51&amp;"',"&amp;CHAR(10)&amp;"'"&amp;$G$6&amp;"': '"&amp;G51&amp;"',"&amp;CHAR(10)&amp;"'"&amp;$H$6&amp;"': '"&amp;H51&amp;"',"&amp;CHAR(10)&amp;"'"&amp;$I$6&amp;"': "&amp;I51&amp;","&amp;CHAR(10)&amp;"'"&amp;$J$6&amp;"': '"&amp;J51&amp;"',"&amp;CHAR(10)&amp;"'"&amp;$K$6&amp;"': {'tag':'div','id':'introText','html':'"&amp;L51&amp;"'}"&amp;CHAR(10)&amp;"},"</f>
        <v>{'type': 'home',
'order': '0',
'level': 'ul',
'category': 'Home',
'section': 'Home',
'page': 'top_home',
'tableauView': 0,
'Link': 'https://googledrive.com/host/0B8KqLaP_s06ITHRfbmgxdm1PSms/Pmed_home.html',
'description': {'tag':'div','id':'introText','html':'&lt;p&gt;top_home&lt;/p&gt;'}
},</v>
      </c>
      <c r="N51" s="20"/>
      <c r="P51" s="23" t="str">
        <f t="shared" ref="P51:P66" si="9">IF(E51="ul","&lt;li class='active'&gt;",IF(E51="ul_li","&lt;li class='active has-sub'&gt;","&lt;li&gt;"))&amp;"&lt;a href='#' id='"&amp;H51&amp;"'&gt;"&amp;G51&amp;"&lt;/a&gt;&lt;/li&gt;"&amp;IF(E51="ul_li","&lt;ul&gt;","")&amp;IF(AND((E51="li"),(C52="structure")),"&lt;/ul&gt;&lt;/li&gt;","")</f>
        <v>&lt;li class='active'&gt;&lt;a href='#' id='top_home'&gt;Home&lt;/a&gt;&lt;/li&gt;</v>
      </c>
    </row>
    <row r="52" spans="1:16" ht="15" customHeight="1">
      <c r="A52">
        <v>2</v>
      </c>
      <c r="B52" t="s">
        <v>184</v>
      </c>
      <c r="C52" t="s">
        <v>187</v>
      </c>
      <c r="D52">
        <v>1</v>
      </c>
      <c r="E52" t="s">
        <v>188</v>
      </c>
      <c r="F52" t="s">
        <v>189</v>
      </c>
      <c r="G52" t="s">
        <v>190</v>
      </c>
      <c r="H52" t="s">
        <v>191</v>
      </c>
      <c r="I52">
        <v>0</v>
      </c>
      <c r="J52" s="45" t="s">
        <v>192</v>
      </c>
      <c r="K52" s="19"/>
      <c r="L52" s="20" t="str">
        <f t="shared" si="7"/>
        <v>&lt;p&gt;top_menu_cat&lt;/p&gt;</v>
      </c>
      <c r="M52" s="33" t="str">
        <f t="shared" si="8"/>
        <v>{'type': 'structure',
'order': '1',
'level': 'ul_li',
'category': 'menu',
'section': 'Report Category',
'page': 'top_menu_cat',
'tableauView': 0,
'Link': '#',
'description': {'tag':'div','id':'introText','html':'&lt;p&gt;top_menu_cat&lt;/p&gt;'}
},</v>
      </c>
      <c r="N52" s="20"/>
      <c r="P52" s="23" t="str">
        <f t="shared" si="9"/>
        <v>&lt;li class='active has-sub'&gt;&lt;a href='#' id='top_menu_cat'&gt;Report Category&lt;/a&gt;&lt;/li&gt;&lt;ul&gt;</v>
      </c>
    </row>
    <row r="53" spans="1:16" ht="15" customHeight="1">
      <c r="A53">
        <v>3</v>
      </c>
      <c r="B53" t="s">
        <v>184</v>
      </c>
      <c r="C53" t="s">
        <v>25</v>
      </c>
      <c r="D53">
        <v>2</v>
      </c>
      <c r="E53" t="s">
        <v>26</v>
      </c>
      <c r="F53" t="s">
        <v>27</v>
      </c>
      <c r="G53" t="s">
        <v>28</v>
      </c>
      <c r="H53" t="s">
        <v>193</v>
      </c>
      <c r="I53">
        <v>1</v>
      </c>
      <c r="J53" s="18" t="s">
        <v>30</v>
      </c>
      <c r="K53" s="19" t="s">
        <v>31</v>
      </c>
      <c r="L53" s="20" t="s">
        <v>32</v>
      </c>
      <c r="M53" s="33" t="str">
        <f t="shared" si="8"/>
        <v>{'type': 'report',
'order': '2',
'level': 'li',
'category': 'Overview',
'section': 'Overview of Course',
'page': 'top_Overview',
'tableauView': 1,
'Link': 'https://10ay.online.tableau.com/t/unswmooc/views/Overview_3/CourseOverview',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N53" s="20"/>
      <c r="P53" s="23" t="str">
        <f t="shared" si="9"/>
        <v>&lt;li&gt;&lt;a href='#' id='top_Overview'&gt;Overview of Course&lt;/a&gt;&lt;/li&gt;</v>
      </c>
    </row>
    <row r="54" spans="1:16" ht="15" customHeight="1">
      <c r="A54">
        <v>4</v>
      </c>
      <c r="B54" t="s">
        <v>184</v>
      </c>
      <c r="C54" t="s">
        <v>25</v>
      </c>
      <c r="D54">
        <v>3</v>
      </c>
      <c r="E54" t="s">
        <v>26</v>
      </c>
      <c r="F54" t="s">
        <v>33</v>
      </c>
      <c r="G54" t="s">
        <v>33</v>
      </c>
      <c r="H54" t="s">
        <v>194</v>
      </c>
      <c r="I54">
        <v>1</v>
      </c>
      <c r="J54" s="18" t="s">
        <v>35</v>
      </c>
      <c r="K54" s="24" t="s">
        <v>36</v>
      </c>
      <c r="L54" s="21" t="s">
        <v>37</v>
      </c>
      <c r="M54" s="33" t="str">
        <f t="shared" si="8"/>
        <v>{'type': 'report',
'order': '3',
'level': 'li',
'category': 'Who are the participants?',
'section': 'Who are the participants?',
'page': 'top_participants',
'tableauView': 1,
'Link': 'https://10ay.online.tableau.com/t/unswmooc/views/Whoaretheparticipants_2/Demographics',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N54" s="20"/>
      <c r="P54" s="23" t="str">
        <f t="shared" si="9"/>
        <v>&lt;li&gt;&lt;a href='#' id='top_participants'&gt;Who are the participants?&lt;/a&gt;&lt;/li&gt;</v>
      </c>
    </row>
    <row r="55" spans="1:16" ht="15" customHeight="1">
      <c r="A55">
        <v>5</v>
      </c>
      <c r="B55" t="s">
        <v>184</v>
      </c>
      <c r="C55" t="s">
        <v>25</v>
      </c>
      <c r="D55">
        <v>4</v>
      </c>
      <c r="E55" t="s">
        <v>26</v>
      </c>
      <c r="F55" t="s">
        <v>38</v>
      </c>
      <c r="G55" t="s">
        <v>39</v>
      </c>
      <c r="H55" t="s">
        <v>195</v>
      </c>
      <c r="I55">
        <v>1</v>
      </c>
      <c r="J55" s="18" t="s">
        <v>41</v>
      </c>
      <c r="K55" s="24" t="s">
        <v>42</v>
      </c>
      <c r="L55" s="21" t="s">
        <v>43</v>
      </c>
      <c r="M55" s="33" t="str">
        <f t="shared" si="8"/>
        <v>{'type': 'report',
'order': '4',
'level': 'li',
'category': 'What did participants do?',
'section': 'Overview of Activity',
'page': 'top_activity',
'tableauView': 1,
'Link': 'https://10ay.online.tableau.com/t/unswmooc/views/Whatdidparticipantsdo_1/Whatdidparticipantsdo',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N55" s="20"/>
      <c r="P55" s="23" t="str">
        <f t="shared" si="9"/>
        <v>&lt;li&gt;&lt;a href='#' id='top_activity'&gt;Overview of Activity&lt;/a&gt;&lt;/li&gt;</v>
      </c>
    </row>
    <row r="56" spans="1:16" ht="15" customHeight="1">
      <c r="A56">
        <v>6</v>
      </c>
      <c r="B56" t="s">
        <v>184</v>
      </c>
      <c r="C56" t="s">
        <v>25</v>
      </c>
      <c r="D56">
        <v>5</v>
      </c>
      <c r="E56" t="s">
        <v>26</v>
      </c>
      <c r="F56" t="s">
        <v>44</v>
      </c>
      <c r="G56" t="s">
        <v>45</v>
      </c>
      <c r="H56" t="s">
        <v>196</v>
      </c>
      <c r="I56">
        <v>1</v>
      </c>
      <c r="J56" s="18" t="s">
        <v>47</v>
      </c>
      <c r="K56" s="24" t="s">
        <v>48</v>
      </c>
      <c r="L56" s="21" t="s">
        <v>49</v>
      </c>
      <c r="M56" s="33" t="str">
        <f t="shared" si="8"/>
        <v>{'type': 'report',
'order': '5',
'level': 'li',
'category': 'Assessment',
'section': 'Overview of Assessment',
'page': 'top_assessment',
'tableauView': 1,
'Link': 'https://10ay.online.tableau.com/t/unswmooc/views/Assessment_4/AssessmentDashboard',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N56" s="20"/>
      <c r="P56" s="23" t="str">
        <f t="shared" si="9"/>
        <v>&lt;li&gt;&lt;a href='#' id='top_assessment'&gt;Overview of Assessment&lt;/a&gt;&lt;/li&gt;</v>
      </c>
    </row>
    <row r="57" spans="1:16" ht="15" customHeight="1">
      <c r="A57">
        <v>7</v>
      </c>
      <c r="B57" t="s">
        <v>184</v>
      </c>
      <c r="C57" t="s">
        <v>25</v>
      </c>
      <c r="D57">
        <v>6</v>
      </c>
      <c r="E57" t="s">
        <v>188</v>
      </c>
      <c r="F57" t="s">
        <v>50</v>
      </c>
      <c r="G57" t="s">
        <v>51</v>
      </c>
      <c r="H57" t="s">
        <v>197</v>
      </c>
      <c r="I57">
        <v>1</v>
      </c>
      <c r="J57" s="18" t="s">
        <v>53</v>
      </c>
      <c r="K57" s="24" t="s">
        <v>54</v>
      </c>
      <c r="L57" s="21" t="s">
        <v>55</v>
      </c>
      <c r="M57" s="33" t="str">
        <f t="shared" si="8"/>
        <v>{'type': 'report',
'order': '6',
'level': 'ul_li',
'category': 'Research',
'section': 'Research Questions',
'page': 'top_research',
'tableauView': 1,
'Link': 'https://10ay.online.tableau.com/t/unswmooc/views/ResearchQuestions_2/ResearchQuestions',
'description': {'tag':'div','id':'introText','html':'&lt;h2&gt;Report Categories - Research Questions&lt;/h2&gt;&lt;p&gt;This section shows research topics such cluster analysis based on their engagement in the course and more. This page will be updated.&amp;nbsp;&lt;/p&gt;'}
},</v>
      </c>
      <c r="N57" s="20"/>
      <c r="P57" s="23" t="str">
        <f t="shared" si="9"/>
        <v>&lt;li class='active has-sub'&gt;&lt;a href='#' id='top_research'&gt;Research Questions&lt;/a&gt;&lt;/li&gt;&lt;ul&gt;</v>
      </c>
    </row>
    <row r="58" spans="1:16" ht="15" customHeight="1">
      <c r="A58">
        <v>8</v>
      </c>
      <c r="B58" t="s">
        <v>184</v>
      </c>
      <c r="C58" t="s">
        <v>25</v>
      </c>
      <c r="D58">
        <v>6</v>
      </c>
      <c r="E58" t="s">
        <v>26</v>
      </c>
      <c r="F58" t="s">
        <v>50</v>
      </c>
      <c r="G58" t="s">
        <v>51</v>
      </c>
      <c r="H58" t="s">
        <v>198</v>
      </c>
      <c r="I58">
        <v>0</v>
      </c>
      <c r="J58" s="45" t="s">
        <v>192</v>
      </c>
      <c r="K58" s="19"/>
      <c r="L58" s="20" t="str">
        <f t="shared" si="7"/>
        <v>&lt;p&gt;top_research_1&lt;/p&gt;</v>
      </c>
      <c r="M58" s="33" t="str">
        <f t="shared" si="8"/>
        <v>{'type': 'report',
'order': '6',
'level': 'li',
'category': 'Research',
'section': 'Research Questions',
'page': 'top_research_1',
'tableauView': 0,
'Link': '#',
'description': {'tag':'div','id':'introText','html':'&lt;p&gt;top_research_1&lt;/p&gt;'}
},</v>
      </c>
      <c r="N58" s="20"/>
      <c r="P58" s="23" t="str">
        <f t="shared" si="9"/>
        <v>&lt;li&gt;&lt;a href='#' id='top_research_1'&gt;Research Questions&lt;/a&gt;&lt;/li&gt;</v>
      </c>
    </row>
    <row r="59" spans="1:16" ht="15" customHeight="1">
      <c r="A59">
        <v>9</v>
      </c>
      <c r="B59" t="s">
        <v>184</v>
      </c>
      <c r="C59" t="s">
        <v>25</v>
      </c>
      <c r="D59">
        <v>6</v>
      </c>
      <c r="E59" t="s">
        <v>26</v>
      </c>
      <c r="F59" t="s">
        <v>50</v>
      </c>
      <c r="G59" t="s">
        <v>51</v>
      </c>
      <c r="H59" t="s">
        <v>199</v>
      </c>
      <c r="I59">
        <v>0</v>
      </c>
      <c r="J59" s="45" t="s">
        <v>192</v>
      </c>
      <c r="K59" s="19"/>
      <c r="L59" s="20" t="str">
        <f t="shared" si="7"/>
        <v>&lt;p&gt;top_research_2&lt;/p&gt;</v>
      </c>
      <c r="M59" s="33" t="str">
        <f t="shared" si="8"/>
        <v>{'type': 'report',
'order': '6',
'level': 'li',
'category': 'Research',
'section': 'Research Questions',
'page': 'top_research_2',
'tableauView': 0,
'Link': '#',
'description': {'tag':'div','id':'introText','html':'&lt;p&gt;top_research_2&lt;/p&gt;'}
},</v>
      </c>
      <c r="N59" s="20"/>
      <c r="P59" s="23" t="str">
        <f t="shared" si="9"/>
        <v>&lt;li&gt;&lt;a href='#' id='top_research_2'&gt;Research Questions&lt;/a&gt;&lt;/li&gt;&lt;/ul&gt;&lt;/li&gt;</v>
      </c>
    </row>
    <row r="60" spans="1:16" ht="15" customHeight="1">
      <c r="A60">
        <v>10</v>
      </c>
      <c r="B60" t="s">
        <v>184</v>
      </c>
      <c r="C60" t="s">
        <v>187</v>
      </c>
      <c r="D60">
        <v>7</v>
      </c>
      <c r="E60" t="s">
        <v>188</v>
      </c>
      <c r="F60" t="s">
        <v>189</v>
      </c>
      <c r="G60" t="s">
        <v>200</v>
      </c>
      <c r="H60" t="s">
        <v>201</v>
      </c>
      <c r="I60">
        <v>0</v>
      </c>
      <c r="J60" s="45" t="s">
        <v>192</v>
      </c>
      <c r="K60" s="19"/>
      <c r="L60" s="20" t="str">
        <f t="shared" si="7"/>
        <v>&lt;p&gt;top_menu_dom&lt;/p&gt;</v>
      </c>
      <c r="M60" s="33" t="str">
        <f t="shared" si="8"/>
        <v>{'type': 'structure',
'order': '7',
'level': 'ul_li',
'category': 'menu',
'section': 'Report Domains',
'page': 'top_menu_dom',
'tableauView': 0,
'Link': '#',
'description': {'tag':'div','id':'introText','html':'&lt;p&gt;top_menu_dom&lt;/p&gt;'}
},</v>
      </c>
      <c r="N60" s="20"/>
      <c r="P60" s="23" t="str">
        <f t="shared" si="9"/>
        <v>&lt;li class='active has-sub'&gt;&lt;a href='#' id='top_menu_dom'&gt;Report Domains&lt;/a&gt;&lt;/li&gt;&lt;ul&gt;</v>
      </c>
    </row>
    <row r="61" spans="1:16" ht="15" customHeight="1">
      <c r="A61">
        <v>11</v>
      </c>
      <c r="B61" t="s">
        <v>184</v>
      </c>
      <c r="C61" t="s">
        <v>56</v>
      </c>
      <c r="D61">
        <v>8</v>
      </c>
      <c r="E61" t="s">
        <v>26</v>
      </c>
      <c r="F61" t="s">
        <v>58</v>
      </c>
      <c r="G61" t="s">
        <v>59</v>
      </c>
      <c r="H61" t="s">
        <v>202</v>
      </c>
      <c r="I61">
        <v>1</v>
      </c>
      <c r="J61" s="18" t="s">
        <v>61</v>
      </c>
      <c r="K61" s="24" t="s">
        <v>62</v>
      </c>
      <c r="L61" s="21" t="s">
        <v>63</v>
      </c>
      <c r="M61" s="33" t="str">
        <f t="shared" si="8"/>
        <v>{'type': 'domain',
'order': '8',
'level': 'li',
'category': 'Content',
'section': 'Content use',
'page': 'top_content',
'tableauView': 1,
'Link': 'https://10ay.online.tableau.com/t/unswmooc/views/Content_3/ContentOverview',
'description': {'tag':'div','id':'introText','html':'&lt;h2&gt;Report Domains - Content&lt;/h2&gt;&lt;p&gt;This section shows overall use of course content ( Activities (Quizzes), Forums and Peer Assessment over time of the course.&amp;nbsp;&lt;br&gt;Sequence analysis will be updated.&amp;nbsp;&lt;/p&gt;'}
},</v>
      </c>
      <c r="N61" s="20"/>
      <c r="P61" s="23" t="str">
        <f t="shared" si="9"/>
        <v>&lt;li&gt;&lt;a href='#' id='top_content'&gt;Content use&lt;/a&gt;&lt;/li&gt;</v>
      </c>
    </row>
    <row r="62" spans="1:16" ht="15" customHeight="1">
      <c r="A62">
        <v>12</v>
      </c>
      <c r="B62" t="s">
        <v>184</v>
      </c>
      <c r="C62" t="s">
        <v>56</v>
      </c>
      <c r="D62">
        <v>9</v>
      </c>
      <c r="E62" t="s">
        <v>26</v>
      </c>
      <c r="F62" t="s">
        <v>64</v>
      </c>
      <c r="G62" t="s">
        <v>65</v>
      </c>
      <c r="H62" t="s">
        <v>203</v>
      </c>
      <c r="I62">
        <v>1</v>
      </c>
      <c r="J62" s="18" t="s">
        <v>67</v>
      </c>
      <c r="K62" s="24" t="s">
        <v>68</v>
      </c>
      <c r="L62" s="21" t="s">
        <v>69</v>
      </c>
      <c r="M62" s="33" t="str">
        <f t="shared" si="8"/>
        <v>{'type': 'domain',
'order': '9',
'level': 'li',
'category': 'Videos ',
'section': 'Overview Lecture videos',
'page': 'top_videos',
'tableauView': 1,
'Link': 'https://10ay.online.tableau.com/t/unswmooc/views/Video_0/VideoUsageOverview',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N62" s="20"/>
      <c r="P62" s="23" t="str">
        <f t="shared" si="9"/>
        <v>&lt;li&gt;&lt;a href='#' id='top_videos'&gt;Overview Lecture videos&lt;/a&gt;&lt;/li&gt;</v>
      </c>
    </row>
    <row r="63" spans="1:16" ht="15" customHeight="1">
      <c r="A63">
        <v>13</v>
      </c>
      <c r="B63" t="s">
        <v>184</v>
      </c>
      <c r="C63" t="s">
        <v>56</v>
      </c>
      <c r="D63">
        <v>10</v>
      </c>
      <c r="E63" t="s">
        <v>26</v>
      </c>
      <c r="F63" t="s">
        <v>70</v>
      </c>
      <c r="G63" t="s">
        <v>71</v>
      </c>
      <c r="H63" t="s">
        <v>204</v>
      </c>
      <c r="I63">
        <v>1</v>
      </c>
      <c r="J63" s="18" t="s">
        <v>73</v>
      </c>
      <c r="K63" s="24" t="s">
        <v>74</v>
      </c>
      <c r="L63" s="21" t="s">
        <v>75</v>
      </c>
      <c r="M63" s="33" t="str">
        <f t="shared" si="8"/>
        <v>{'type': 'domain',
'order': '10',
'level': 'li',
'category': 'Forum',
'section': 'Forum use',
'page': 'top_forums',
'tableauView': 1,
'Link': 'https://10ay.online.tableau.com/t/unswmooc/views/Forum_3/ForumUsageOverview',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N63" s="20"/>
      <c r="P63" s="23" t="str">
        <f t="shared" si="9"/>
        <v>&lt;li&gt;&lt;a href='#' id='top_forums'&gt;Forum use&lt;/a&gt;&lt;/li&gt;</v>
      </c>
    </row>
    <row r="64" spans="1:16" ht="15" customHeight="1">
      <c r="A64">
        <v>14</v>
      </c>
      <c r="B64" t="s">
        <v>184</v>
      </c>
      <c r="C64" t="s">
        <v>56</v>
      </c>
      <c r="D64">
        <v>11</v>
      </c>
      <c r="E64" t="s">
        <v>26</v>
      </c>
      <c r="F64" t="s">
        <v>76</v>
      </c>
      <c r="G64" t="s">
        <v>77</v>
      </c>
      <c r="H64" t="s">
        <v>205</v>
      </c>
      <c r="I64">
        <v>1</v>
      </c>
      <c r="J64" s="18" t="s">
        <v>79</v>
      </c>
      <c r="K64" s="24" t="s">
        <v>80</v>
      </c>
      <c r="L64" s="21" t="s">
        <v>81</v>
      </c>
      <c r="M64" s="33" t="str">
        <f t="shared" si="8"/>
        <v>{'type': 'domain',
'order': '11',
'level': 'li',
'category': 'Social media ',
'section': 'Social Media',
'page': 'top_social',
'tableauView': 1,
'Link': 'https://10ay.online.tableau.com/t/unswmooc/views/SocialMedia_1/SocialMedia',
'description': {'tag':'div','id':'introText','html':'&lt;h2&gt;Report Domains - Social Media&lt;/h2&gt;&lt;p&gt;This section shows social media engagement of users.&lt;/p&gt;'}
},</v>
      </c>
      <c r="N64" s="20"/>
      <c r="P64" s="23" t="str">
        <f t="shared" si="9"/>
        <v>&lt;li&gt;&lt;a href='#' id='top_social'&gt;Social Media&lt;/a&gt;&lt;/li&gt;</v>
      </c>
    </row>
    <row r="65" spans="1:16" ht="15" customHeight="1">
      <c r="A65">
        <v>15</v>
      </c>
      <c r="B65" t="s">
        <v>184</v>
      </c>
      <c r="C65" t="s">
        <v>56</v>
      </c>
      <c r="D65">
        <v>12</v>
      </c>
      <c r="E65" t="s">
        <v>26</v>
      </c>
      <c r="F65" t="s">
        <v>82</v>
      </c>
      <c r="G65" t="s">
        <v>83</v>
      </c>
      <c r="H65" t="s">
        <v>206</v>
      </c>
      <c r="I65">
        <v>1</v>
      </c>
      <c r="J65" s="18" t="s">
        <v>85</v>
      </c>
      <c r="K65" s="25" t="s">
        <v>86</v>
      </c>
      <c r="L65" s="21" t="s">
        <v>87</v>
      </c>
      <c r="M65" s="33" t="str">
        <f t="shared" si="8"/>
        <v>{'type': 'domain',
'order': '12',
'level': 'li',
'category': 'Evaluation ',
'section': 'Evaluation &amp; surveys',
'page': 'top_evaluation',
'tableauView': 1,
'Link': 'https://10ay.online.tableau.com/t/unswmooc/views/Evaluation_3/SurveyEvaluation',
'description': {'tag':'div','id':'introText','html':'&lt;h2&gt;Report Domains - Evaluation&lt;/h2&gt;&lt;p&gt;This section shows evaluation tools used in the course: Rubric used in peer assessment, pre and post course surveys.&lt;/p&gt;'}
},</v>
      </c>
      <c r="N65" s="20"/>
      <c r="P65" s="23" t="str">
        <f t="shared" si="9"/>
        <v>&lt;li&gt;&lt;a href='#' id='top_evaluation'&gt;Evaluation &amp; surveys&lt;/a&gt;&lt;/li&gt;</v>
      </c>
    </row>
    <row r="66" spans="1:16" ht="15" customHeight="1">
      <c r="A66">
        <v>16</v>
      </c>
      <c r="B66" t="s">
        <v>184</v>
      </c>
      <c r="C66" t="s">
        <v>56</v>
      </c>
      <c r="D66">
        <v>13</v>
      </c>
      <c r="E66" t="s">
        <v>26</v>
      </c>
      <c r="F66" t="s">
        <v>88</v>
      </c>
      <c r="G66" t="s">
        <v>89</v>
      </c>
      <c r="H66" t="s">
        <v>195</v>
      </c>
      <c r="I66">
        <v>1</v>
      </c>
      <c r="J66" s="18" t="s">
        <v>91</v>
      </c>
      <c r="K66" s="24" t="s">
        <v>92</v>
      </c>
      <c r="L66" s="21" t="s">
        <v>93</v>
      </c>
      <c r="M66" s="33" t="str">
        <f>"{'"&amp;$C$6&amp;"': '"&amp;C66&amp;"',"&amp;CHAR(10)&amp;"'"&amp;$D$6&amp;"': '"&amp;D66&amp;"',"&amp;CHAR(10)&amp;"'"&amp;$E$6&amp;"': '"&amp;E66&amp;"',"&amp;CHAR(10)&amp;"'"&amp;$F$6&amp;"': '"&amp;F66&amp;"',"&amp;CHAR(10)&amp;"'"&amp;$G$6&amp;"': '"&amp;G66&amp;"',"&amp;CHAR(10)&amp;"'"&amp;$H$6&amp;"': '"&amp;H66&amp;"',"&amp;CHAR(10)&amp;"'"&amp;$I$6&amp;"': "&amp;I66&amp;","&amp;CHAR(10)&amp;"'"&amp;$J$6&amp;"': '"&amp;J66&amp;"',"&amp;CHAR(10)&amp;"'"&amp;$K$6&amp;"': {'tag':'div','id':'introText','html':'"&amp;L66&amp;"'}"&amp;CHAR(10)&amp;"}"</f>
        <v>{'type': 'domain',
'order': '13',
'level': 'li',
'category': 'Activities',
'section': 'Assessment &amp; activity',
'page': 'top_activity',
'tableauView': 1,
'Link': 'https://10ay.online.tableau.com/t/unswmooc/views/Activities_2/CourseActivitiesOverview',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N66" s="20"/>
      <c r="P66" s="23" t="str">
        <f t="shared" si="9"/>
        <v>&lt;li&gt;&lt;a href='#' id='top_activity'&gt;Assessment &amp; activity&lt;/a&gt;&lt;/li&gt;&lt;/ul&gt;&lt;/li&gt;</v>
      </c>
    </row>
    <row r="67" spans="1:16">
      <c r="C67" t="s">
        <v>187</v>
      </c>
      <c r="M67" s="4"/>
    </row>
    <row r="68" spans="1:16">
      <c r="M68" s="4"/>
    </row>
    <row r="69" spans="1:16">
      <c r="H69" s="55" t="str">
        <f>H51&amp;", "&amp;H52&amp;", "&amp;H53&amp;", "&amp;H54&amp;", "&amp;H55&amp;", "&amp;H56&amp;", "&amp;H57&amp;", "&amp;H58&amp;", "&amp;H59&amp;", "&amp;H60&amp;", "&amp;H61&amp;", "&amp;H62&amp;", "&amp;H63&amp;", "&amp;H64&amp;", "&amp;H65&amp;", "&amp;H66</f>
        <v>top_home, top_menu_cat, top_Overview, top_participants, top_activity, top_assessment, top_research, top_research_1, top_research_2, top_menu_dom, top_content, top_videos, top_forums, top_social, top_evaluation, top_activity</v>
      </c>
      <c r="J69" s="45"/>
      <c r="K69" s="19"/>
      <c r="L69" s="19"/>
      <c r="M69" s="56"/>
      <c r="N69" s="20"/>
    </row>
    <row r="70" spans="1:16" ht="135">
      <c r="M70" s="57" t="str">
        <f>CHAR(10)&amp;"],"&amp;CHAR(10)&amp;"    'other': [
      {'category': 'sport',
        'color': 'red',
        'price': 19.95,
        'order': 'c1'  
      }
    ]
  }
}"</f>
        <v xml:space="preserve">
],
    'other': [_x000D_      {'category': 'sport',_x000D_        'color': 'red',_x000D_        'price': 19.95,_x000D_        'order': 'c1'  _x000D_      }_x000D_    ]_x000D_  }_x000D_}</v>
      </c>
    </row>
  </sheetData>
  <hyperlinks>
    <hyperlink ref="J22" r:id="rId1"/>
    <hyperlink ref="J24" r:id="rId2"/>
    <hyperlink ref="J21" r:id="rId3"/>
    <hyperlink ref="J26" r:id="rId4"/>
    <hyperlink ref="J29" r:id="rId5"/>
    <hyperlink ref="J30" r:id="rId6"/>
    <hyperlink ref="J34" r:id="rId7"/>
    <hyperlink ref="J39" r:id="rId8"/>
    <hyperlink ref="J41" r:id="rId9"/>
    <hyperlink ref="J42" r:id="rId10"/>
    <hyperlink ref="J25" r:id="rId11"/>
    <hyperlink ref="J27" r:id="rId12"/>
    <hyperlink ref="J28" r:id="rId13"/>
    <hyperlink ref="J31" r:id="rId14"/>
    <hyperlink ref="J32" r:id="rId15"/>
    <hyperlink ref="J33" r:id="rId16"/>
    <hyperlink ref="J35" r:id="rId17"/>
    <hyperlink ref="J40" r:id="rId18"/>
    <hyperlink ref="J23" r:id="rId19"/>
    <hyperlink ref="J36" r:id="rId20"/>
    <hyperlink ref="J37" r:id="rId21"/>
    <hyperlink ref="J38" r:id="rId22"/>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dc:creator>
  <cp:lastModifiedBy>lorenzo</cp:lastModifiedBy>
  <dcterms:created xsi:type="dcterms:W3CDTF">2015-10-23T11:25:06Z</dcterms:created>
  <dcterms:modified xsi:type="dcterms:W3CDTF">2015-10-23T11:25:27Z</dcterms:modified>
</cp:coreProperties>
</file>