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2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rainsa2019.sharepoint.com/sites/Bedryfsbediening/Shared Documents/Produksie/NOK oesskattingsyfers/NOK-CEC/Gewasse/NOK Sojabone/"/>
    </mc:Choice>
  </mc:AlternateContent>
  <xr:revisionPtr revIDLastSave="463" documentId="13_ncr:1_{99C39DEA-26CE-46B0-B69F-31CD0E0AB4DB}" xr6:coauthVersionLast="47" xr6:coauthVersionMax="47" xr10:uidLastSave="{D3B3CBBF-7500-407B-94E0-EFA606A42939}"/>
  <bookViews>
    <workbookView xWindow="-108" yWindow="-108" windowWidth="23256" windowHeight="12456" xr2:uid="{00000000-000D-0000-FFFF-FFFF00000000}"/>
  </bookViews>
  <sheets>
    <sheet name="Data- Sojabone" sheetId="1" r:id="rId1"/>
    <sheet name="Graph.-Area prod yield" sheetId="8" r:id="rId2"/>
    <sheet name="Graph.-Area prod yield eenvoudi" sheetId="21" r:id="rId3"/>
    <sheet name="% Share" sheetId="20" r:id="rId4"/>
    <sheet name="Vrystaat Sojabone" sheetId="18" r:id="rId5"/>
    <sheet name="Skattings 2016" sheetId="9" state="hidden" r:id="rId6"/>
    <sheet name="Chart2" sheetId="10" state="hidden" r:id="rId7"/>
    <sheet name="Yield" sheetId="16" r:id="rId8"/>
    <sheet name="Yield 3 year average" sheetId="17" r:id="rId9"/>
    <sheet name="Graph-Area prod " sheetId="15" state="hidden" r:id="rId10"/>
    <sheet name="Oppervlakte 2001-12" sheetId="13" state="hidden" r:id="rId11"/>
    <sheet name="Graph-Total area" sheetId="2" state="hidden" r:id="rId12"/>
    <sheet name="Graph-Total productio" sheetId="3" state="hidden" r:id="rId13"/>
    <sheet name="Graph-Total yield" sheetId="4" state="hidden" r:id="rId14"/>
    <sheet name="Graph-Area per province" sheetId="5" state="hidden" r:id="rId15"/>
    <sheet name="NW aanplantings" sheetId="14" state="hidden" r:id="rId16"/>
    <sheet name="Graph-Production per province" sheetId="6" state="hidden" r:id="rId17"/>
    <sheet name="Graph-Area prod yield" sheetId="7" state="hidden" r:id="rId18"/>
    <sheet name="Sclerotinia skade" sheetId="11" state="hidden" r:id="rId19"/>
  </sheets>
  <definedNames>
    <definedName name="_Regression_Int" localSheetId="0" hidden="1">1</definedName>
    <definedName name="_xlnm.Print_Area" localSheetId="0">'Data- Sojabone'!$A$1:$Y$66</definedName>
    <definedName name="_xlnm.Print_Area" localSheetId="5">'Skattings 2016'!$A$1:$K$63</definedName>
    <definedName name="Print_Area_MI">'Data- Sojabone'!$A$10:$K$47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4" i="1" l="1"/>
  <c r="AM24" i="1"/>
  <c r="AN24" i="1"/>
  <c r="AO24" i="1"/>
  <c r="AI65" i="1" l="1"/>
  <c r="X67" i="1"/>
  <c r="AL44" i="1"/>
  <c r="AM44" i="1"/>
  <c r="AN44" i="1"/>
  <c r="AM65" i="1"/>
  <c r="AN65" i="1"/>
  <c r="AL120" i="1"/>
  <c r="AK94" i="1"/>
  <c r="AK95" i="1"/>
  <c r="AK96" i="1"/>
  <c r="AK97" i="1"/>
  <c r="AK98" i="1"/>
  <c r="AK99" i="1"/>
  <c r="AK100" i="1"/>
  <c r="AK101" i="1"/>
  <c r="AK102" i="1"/>
  <c r="AK103" i="1"/>
  <c r="AK56" i="1"/>
  <c r="AK57" i="1"/>
  <c r="AK58" i="1"/>
  <c r="AK59" i="1"/>
  <c r="AK60" i="1"/>
  <c r="AK61" i="1"/>
  <c r="AK62" i="1"/>
  <c r="AK63" i="1"/>
  <c r="AK44" i="1"/>
  <c r="AK24" i="1"/>
  <c r="AK79" i="1" s="1"/>
  <c r="B112" i="1"/>
  <c r="B113" i="1"/>
  <c r="B44" i="1"/>
  <c r="C44" i="1"/>
  <c r="AJ24" i="1"/>
  <c r="AJ77" i="1" s="1"/>
  <c r="AJ44" i="1"/>
  <c r="AJ56" i="1"/>
  <c r="AJ57" i="1"/>
  <c r="AJ58" i="1"/>
  <c r="AJ59" i="1"/>
  <c r="AJ60" i="1"/>
  <c r="AJ61" i="1"/>
  <c r="AJ62" i="1"/>
  <c r="AJ63" i="1"/>
  <c r="AI24" i="1"/>
  <c r="AI80" i="1" s="1"/>
  <c r="AI44" i="1"/>
  <c r="AI110" i="1" s="1"/>
  <c r="H110" i="1"/>
  <c r="I110" i="1"/>
  <c r="AE110" i="1"/>
  <c r="AH110" i="1"/>
  <c r="H111" i="1"/>
  <c r="I111" i="1"/>
  <c r="AE111" i="1"/>
  <c r="AH111" i="1"/>
  <c r="H112" i="1"/>
  <c r="I112" i="1"/>
  <c r="AE112" i="1"/>
  <c r="AH112" i="1"/>
  <c r="H113" i="1"/>
  <c r="I113" i="1"/>
  <c r="AE113" i="1"/>
  <c r="AH113" i="1"/>
  <c r="H114" i="1"/>
  <c r="I114" i="1"/>
  <c r="AE114" i="1"/>
  <c r="AH114" i="1"/>
  <c r="H115" i="1"/>
  <c r="I115" i="1"/>
  <c r="AE115" i="1"/>
  <c r="AH115" i="1"/>
  <c r="H116" i="1"/>
  <c r="I116" i="1"/>
  <c r="AE116" i="1"/>
  <c r="AH116" i="1"/>
  <c r="H117" i="1"/>
  <c r="I117" i="1"/>
  <c r="AE117" i="1"/>
  <c r="AH117" i="1"/>
  <c r="H118" i="1"/>
  <c r="I118" i="1"/>
  <c r="AE118" i="1"/>
  <c r="AH118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I107" i="1"/>
  <c r="H107" i="1"/>
  <c r="G107" i="1"/>
  <c r="AI56" i="1"/>
  <c r="AI57" i="1"/>
  <c r="AI58" i="1"/>
  <c r="AI59" i="1"/>
  <c r="AI60" i="1"/>
  <c r="AI61" i="1"/>
  <c r="AI62" i="1"/>
  <c r="AI63" i="1"/>
  <c r="T75" i="1"/>
  <c r="T76" i="1"/>
  <c r="T77" i="1"/>
  <c r="T78" i="1"/>
  <c r="T79" i="1"/>
  <c r="T80" i="1"/>
  <c r="T81" i="1"/>
  <c r="T82" i="1"/>
  <c r="T83" i="1"/>
  <c r="A85" i="1"/>
  <c r="A76" i="1"/>
  <c r="A77" i="1"/>
  <c r="A78" i="1"/>
  <c r="A79" i="1"/>
  <c r="A80" i="1"/>
  <c r="A81" i="1"/>
  <c r="A82" i="1"/>
  <c r="A83" i="1"/>
  <c r="A75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I31" i="1"/>
  <c r="AH24" i="1"/>
  <c r="AH65" i="1" s="1"/>
  <c r="AD44" i="1"/>
  <c r="AD110" i="1" s="1"/>
  <c r="AH31" i="1"/>
  <c r="AH56" i="1"/>
  <c r="AH57" i="1"/>
  <c r="AH58" i="1"/>
  <c r="AH59" i="1"/>
  <c r="AH60" i="1"/>
  <c r="AH61" i="1"/>
  <c r="AH62" i="1"/>
  <c r="AH63" i="1"/>
  <c r="AG44" i="1"/>
  <c r="AG63" i="1"/>
  <c r="AG62" i="1"/>
  <c r="AG61" i="1"/>
  <c r="AG60" i="1"/>
  <c r="AG59" i="1"/>
  <c r="AG58" i="1"/>
  <c r="AG57" i="1"/>
  <c r="AG56" i="1"/>
  <c r="AG31" i="1"/>
  <c r="AG24" i="1"/>
  <c r="AG75" i="1" s="1"/>
  <c r="AF55" i="1"/>
  <c r="AF63" i="1"/>
  <c r="AF62" i="1"/>
  <c r="AF61" i="1"/>
  <c r="AF59" i="1"/>
  <c r="AF60" i="1"/>
  <c r="AF57" i="1"/>
  <c r="AF56" i="1"/>
  <c r="AF58" i="1"/>
  <c r="AE55" i="1"/>
  <c r="AF44" i="1"/>
  <c r="AF115" i="1" s="1"/>
  <c r="AF24" i="1"/>
  <c r="AF75" i="1" s="1"/>
  <c r="AE63" i="1"/>
  <c r="AE62" i="1"/>
  <c r="AE61" i="1"/>
  <c r="AE60" i="1"/>
  <c r="AE59" i="1"/>
  <c r="AE58" i="1"/>
  <c r="AE57" i="1"/>
  <c r="AE56" i="1"/>
  <c r="AE24" i="1"/>
  <c r="AJ100" i="1" s="1"/>
  <c r="AD55" i="1"/>
  <c r="AC55" i="1"/>
  <c r="AB55" i="1"/>
  <c r="E5" i="11"/>
  <c r="E20" i="11"/>
  <c r="E21" i="11"/>
  <c r="E24" i="11"/>
  <c r="E28" i="11"/>
  <c r="E29" i="11"/>
  <c r="E30" i="11"/>
  <c r="E13" i="11"/>
  <c r="I4" i="11"/>
  <c r="D7" i="11"/>
  <c r="E7" i="11"/>
  <c r="D20" i="11"/>
  <c r="D30" i="11"/>
  <c r="D29" i="11"/>
  <c r="D28" i="11"/>
  <c r="D27" i="11"/>
  <c r="E27" i="11"/>
  <c r="D26" i="11"/>
  <c r="E26" i="11"/>
  <c r="D25" i="11"/>
  <c r="E25" i="11"/>
  <c r="D24" i="11"/>
  <c r="D23" i="11"/>
  <c r="E23" i="11"/>
  <c r="D22" i="11"/>
  <c r="E22" i="11"/>
  <c r="D21" i="11"/>
  <c r="D10" i="11"/>
  <c r="E10" i="11"/>
  <c r="D12" i="11"/>
  <c r="E12" i="11"/>
  <c r="D5" i="11"/>
  <c r="D6" i="11"/>
  <c r="E6" i="11"/>
  <c r="D8" i="11"/>
  <c r="E8" i="11"/>
  <c r="D9" i="11"/>
  <c r="E9" i="11"/>
  <c r="D11" i="11"/>
  <c r="E11" i="11"/>
  <c r="D13" i="11"/>
  <c r="D14" i="11"/>
  <c r="E14" i="11"/>
  <c r="D4" i="11"/>
  <c r="E4" i="11"/>
  <c r="AD24" i="1"/>
  <c r="AD95" i="1" s="1"/>
  <c r="AD56" i="1"/>
  <c r="AD57" i="1"/>
  <c r="AD58" i="1"/>
  <c r="AD59" i="1"/>
  <c r="AD60" i="1"/>
  <c r="AD61" i="1"/>
  <c r="AD62" i="1"/>
  <c r="AD63" i="1"/>
  <c r="M53" i="9"/>
  <c r="N53" i="9"/>
  <c r="O53" i="9"/>
  <c r="P53" i="9"/>
  <c r="Q53" i="9"/>
  <c r="M54" i="9"/>
  <c r="N54" i="9"/>
  <c r="O54" i="9"/>
  <c r="P54" i="9"/>
  <c r="Q54" i="9"/>
  <c r="M55" i="9"/>
  <c r="N55" i="9"/>
  <c r="O55" i="9"/>
  <c r="P55" i="9"/>
  <c r="Q55" i="9"/>
  <c r="M56" i="9"/>
  <c r="N56" i="9"/>
  <c r="O56" i="9"/>
  <c r="P56" i="9"/>
  <c r="Q56" i="9"/>
  <c r="M57" i="9"/>
  <c r="N57" i="9"/>
  <c r="O57" i="9"/>
  <c r="P57" i="9"/>
  <c r="Q57" i="9"/>
  <c r="M58" i="9"/>
  <c r="N58" i="9"/>
  <c r="O58" i="9"/>
  <c r="P58" i="9"/>
  <c r="Q58" i="9"/>
  <c r="M59" i="9"/>
  <c r="N59" i="9"/>
  <c r="O59" i="9"/>
  <c r="P59" i="9"/>
  <c r="Q59" i="9"/>
  <c r="M60" i="9"/>
  <c r="N60" i="9"/>
  <c r="O60" i="9"/>
  <c r="P60" i="9"/>
  <c r="Q60" i="9"/>
  <c r="Q42" i="9"/>
  <c r="Q21" i="9"/>
  <c r="Q62" i="9"/>
  <c r="M42" i="9"/>
  <c r="N42" i="9"/>
  <c r="N62" i="9"/>
  <c r="O42" i="9"/>
  <c r="O62" i="9"/>
  <c r="P42" i="9"/>
  <c r="M21" i="9"/>
  <c r="M62" i="9"/>
  <c r="N21" i="9"/>
  <c r="O21" i="9"/>
  <c r="P21" i="9"/>
  <c r="P62" i="9"/>
  <c r="K53" i="9"/>
  <c r="AC44" i="1"/>
  <c r="AC56" i="1"/>
  <c r="AC57" i="1"/>
  <c r="AC58" i="1"/>
  <c r="AC59" i="1"/>
  <c r="AC60" i="1"/>
  <c r="AC61" i="1"/>
  <c r="AC62" i="1"/>
  <c r="AC63" i="1"/>
  <c r="AC24" i="1"/>
  <c r="AC75" i="1" s="1"/>
  <c r="L60" i="9"/>
  <c r="L59" i="9"/>
  <c r="L58" i="9"/>
  <c r="L57" i="9"/>
  <c r="L56" i="9"/>
  <c r="L55" i="9"/>
  <c r="L54" i="9"/>
  <c r="L53" i="9"/>
  <c r="L21" i="9"/>
  <c r="J28" i="9"/>
  <c r="R28" i="9"/>
  <c r="R48" i="9"/>
  <c r="AB52" i="1"/>
  <c r="AB56" i="1"/>
  <c r="AB57" i="1"/>
  <c r="AB58" i="1"/>
  <c r="AB59" i="1"/>
  <c r="AB60" i="1"/>
  <c r="AB61" i="1"/>
  <c r="AB62" i="1"/>
  <c r="AB63" i="1"/>
  <c r="AB44" i="1"/>
  <c r="AB113" i="1" s="1"/>
  <c r="AB24" i="1"/>
  <c r="AB76" i="1" s="1"/>
  <c r="Q29" i="9"/>
  <c r="Q28" i="9"/>
  <c r="Q48" i="9"/>
  <c r="P29" i="9"/>
  <c r="P28" i="9"/>
  <c r="P48" i="9"/>
  <c r="O29" i="9"/>
  <c r="O28" i="9"/>
  <c r="O48" i="9"/>
  <c r="N29" i="9"/>
  <c r="N28" i="9"/>
  <c r="M29" i="9"/>
  <c r="M28" i="9"/>
  <c r="L29" i="9"/>
  <c r="L28" i="9"/>
  <c r="K60" i="9"/>
  <c r="K59" i="9"/>
  <c r="K58" i="9"/>
  <c r="K57" i="9"/>
  <c r="K56" i="9"/>
  <c r="K55" i="9"/>
  <c r="K54" i="9"/>
  <c r="K42" i="9"/>
  <c r="K29" i="9"/>
  <c r="K28" i="9"/>
  <c r="K21" i="9"/>
  <c r="K62" i="9"/>
  <c r="J60" i="9"/>
  <c r="J59" i="9"/>
  <c r="J58" i="9"/>
  <c r="J57" i="9"/>
  <c r="J56" i="9"/>
  <c r="J55" i="9"/>
  <c r="J54" i="9"/>
  <c r="J53" i="9"/>
  <c r="J62" i="9"/>
  <c r="AA63" i="1"/>
  <c r="AA62" i="1"/>
  <c r="AA61" i="1"/>
  <c r="AA60" i="1"/>
  <c r="AA59" i="1"/>
  <c r="AA58" i="1"/>
  <c r="AA57" i="1"/>
  <c r="AA56" i="1"/>
  <c r="AA44" i="1"/>
  <c r="AA110" i="1" s="1"/>
  <c r="AA24" i="1"/>
  <c r="AA78" i="1" s="1"/>
  <c r="AA31" i="1"/>
  <c r="AA52" i="1"/>
  <c r="I60" i="9"/>
  <c r="I59" i="9"/>
  <c r="I58" i="9"/>
  <c r="I57" i="9"/>
  <c r="I56" i="9"/>
  <c r="I55" i="9"/>
  <c r="I54" i="9"/>
  <c r="I53" i="9"/>
  <c r="I42" i="9"/>
  <c r="I62" i="9"/>
  <c r="I29" i="9"/>
  <c r="I28" i="9"/>
  <c r="I21" i="9"/>
  <c r="H60" i="9"/>
  <c r="H59" i="9"/>
  <c r="H58" i="9"/>
  <c r="H57" i="9"/>
  <c r="H56" i="9"/>
  <c r="H55" i="9"/>
  <c r="H54" i="9"/>
  <c r="H53" i="9"/>
  <c r="H42" i="9"/>
  <c r="H62" i="9"/>
  <c r="H29" i="9"/>
  <c r="H28" i="9"/>
  <c r="H21" i="9"/>
  <c r="G60" i="9"/>
  <c r="G59" i="9"/>
  <c r="G58" i="9"/>
  <c r="G57" i="9"/>
  <c r="G56" i="9"/>
  <c r="G55" i="9"/>
  <c r="G54" i="9"/>
  <c r="G53" i="9"/>
  <c r="G42" i="9"/>
  <c r="G62" i="9"/>
  <c r="G29" i="9"/>
  <c r="G28" i="9"/>
  <c r="G21" i="9"/>
  <c r="F60" i="9"/>
  <c r="F59" i="9"/>
  <c r="F58" i="9"/>
  <c r="F57" i="9"/>
  <c r="F56" i="9"/>
  <c r="F55" i="9"/>
  <c r="F54" i="9"/>
  <c r="F53" i="9"/>
  <c r="F42" i="9"/>
  <c r="F62" i="9"/>
  <c r="F29" i="9"/>
  <c r="F28" i="9"/>
  <c r="F21" i="9"/>
  <c r="E60" i="9"/>
  <c r="E59" i="9"/>
  <c r="E58" i="9"/>
  <c r="E57" i="9"/>
  <c r="E56" i="9"/>
  <c r="E55" i="9"/>
  <c r="E54" i="9"/>
  <c r="E53" i="9"/>
  <c r="E42" i="9"/>
  <c r="E62" i="9"/>
  <c r="E29" i="9"/>
  <c r="E28" i="9"/>
  <c r="E21" i="9"/>
  <c r="D60" i="9"/>
  <c r="D59" i="9"/>
  <c r="D58" i="9"/>
  <c r="D57" i="9"/>
  <c r="D56" i="9"/>
  <c r="D55" i="9"/>
  <c r="D54" i="9"/>
  <c r="D53" i="9"/>
  <c r="D42" i="9"/>
  <c r="D29" i="9"/>
  <c r="D28" i="9"/>
  <c r="D21" i="9"/>
  <c r="D62" i="9"/>
  <c r="C60" i="9"/>
  <c r="C59" i="9"/>
  <c r="C58" i="9"/>
  <c r="C57" i="9"/>
  <c r="C56" i="9"/>
  <c r="C55" i="9"/>
  <c r="C54" i="9"/>
  <c r="C53" i="9"/>
  <c r="B60" i="9"/>
  <c r="B59" i="9"/>
  <c r="B58" i="9"/>
  <c r="B57" i="9"/>
  <c r="B56" i="9"/>
  <c r="B55" i="9"/>
  <c r="B54" i="9"/>
  <c r="B53" i="9"/>
  <c r="C42" i="9"/>
  <c r="C62" i="9"/>
  <c r="C21" i="9"/>
  <c r="B42" i="9"/>
  <c r="B62" i="9"/>
  <c r="B29" i="9"/>
  <c r="B21" i="9"/>
  <c r="Z52" i="1"/>
  <c r="Z56" i="1"/>
  <c r="Z57" i="1"/>
  <c r="Z58" i="1"/>
  <c r="Z59" i="1"/>
  <c r="Z60" i="1"/>
  <c r="Z61" i="1"/>
  <c r="Z62" i="1"/>
  <c r="Z63" i="1"/>
  <c r="Z31" i="1"/>
  <c r="Z44" i="1"/>
  <c r="Z112" i="1" s="1"/>
  <c r="Z24" i="1"/>
  <c r="Y56" i="1"/>
  <c r="Y57" i="1"/>
  <c r="Y58" i="1"/>
  <c r="Y59" i="1"/>
  <c r="Y60" i="1"/>
  <c r="Y61" i="1"/>
  <c r="Y62" i="1"/>
  <c r="Y63" i="1"/>
  <c r="Y44" i="1"/>
  <c r="Y118" i="1" s="1"/>
  <c r="Y24" i="1"/>
  <c r="Y80" i="1" s="1"/>
  <c r="Y52" i="1"/>
  <c r="Y31" i="1"/>
  <c r="X56" i="1"/>
  <c r="X57" i="1"/>
  <c r="X58" i="1"/>
  <c r="X59" i="1"/>
  <c r="X60" i="1"/>
  <c r="X61" i="1"/>
  <c r="X62" i="1"/>
  <c r="X63" i="1"/>
  <c r="X24" i="1"/>
  <c r="X75" i="1" s="1"/>
  <c r="X31" i="1"/>
  <c r="X44" i="1"/>
  <c r="X52" i="1"/>
  <c r="B49" i="9"/>
  <c r="B28" i="9"/>
  <c r="B48" i="9"/>
  <c r="W24" i="1"/>
  <c r="W77" i="1" s="1"/>
  <c r="W31" i="1"/>
  <c r="W44" i="1"/>
  <c r="W110" i="1" s="1"/>
  <c r="W52" i="1"/>
  <c r="W56" i="1"/>
  <c r="W57" i="1"/>
  <c r="W58" i="1"/>
  <c r="W59" i="1"/>
  <c r="W60" i="1"/>
  <c r="W61" i="1"/>
  <c r="W62" i="1"/>
  <c r="W63" i="1"/>
  <c r="V52" i="1"/>
  <c r="V56" i="1"/>
  <c r="V57" i="1"/>
  <c r="V58" i="1"/>
  <c r="V59" i="1"/>
  <c r="V60" i="1"/>
  <c r="V61" i="1"/>
  <c r="V62" i="1"/>
  <c r="V63" i="1"/>
  <c r="V31" i="1"/>
  <c r="V44" i="1"/>
  <c r="V111" i="1" s="1"/>
  <c r="V24" i="1"/>
  <c r="U57" i="1"/>
  <c r="U58" i="1"/>
  <c r="U59" i="1"/>
  <c r="U60" i="1"/>
  <c r="U61" i="1"/>
  <c r="U62" i="1"/>
  <c r="U63" i="1"/>
  <c r="U24" i="1"/>
  <c r="U81" i="1" s="1"/>
  <c r="U44" i="1"/>
  <c r="U112" i="1" s="1"/>
  <c r="U56" i="1"/>
  <c r="U52" i="1"/>
  <c r="U31" i="1"/>
  <c r="T63" i="1"/>
  <c r="T62" i="1"/>
  <c r="T61" i="1"/>
  <c r="T60" i="1"/>
  <c r="T59" i="1"/>
  <c r="T57" i="1"/>
  <c r="T58" i="1"/>
  <c r="T56" i="1"/>
  <c r="T44" i="1"/>
  <c r="T110" i="1" s="1"/>
  <c r="E44" i="1"/>
  <c r="E116" i="1" s="1"/>
  <c r="E24" i="1"/>
  <c r="E75" i="1" s="1"/>
  <c r="G44" i="1"/>
  <c r="G113" i="1" s="1"/>
  <c r="G24" i="1"/>
  <c r="G76" i="1" s="1"/>
  <c r="T52" i="1"/>
  <c r="T31" i="1"/>
  <c r="S63" i="1"/>
  <c r="S62" i="1"/>
  <c r="S61" i="1"/>
  <c r="S60" i="1"/>
  <c r="S59" i="1"/>
  <c r="S57" i="1"/>
  <c r="S58" i="1"/>
  <c r="S56" i="1"/>
  <c r="S55" i="1"/>
  <c r="S52" i="1"/>
  <c r="S44" i="1"/>
  <c r="S24" i="1"/>
  <c r="S80" i="1" s="1"/>
  <c r="S31" i="1"/>
  <c r="F44" i="1"/>
  <c r="F116" i="1" s="1"/>
  <c r="F24" i="1"/>
  <c r="F81" i="1" s="1"/>
  <c r="D44" i="1"/>
  <c r="D116" i="1" s="1"/>
  <c r="D118" i="1"/>
  <c r="D77" i="1"/>
  <c r="R63" i="1"/>
  <c r="R62" i="1"/>
  <c r="R61" i="1"/>
  <c r="R60" i="1"/>
  <c r="R59" i="1"/>
  <c r="R57" i="1"/>
  <c r="R58" i="1"/>
  <c r="R56" i="1"/>
  <c r="R55" i="1"/>
  <c r="I24" i="1"/>
  <c r="I77" i="1" s="1"/>
  <c r="H24" i="1"/>
  <c r="H80" i="1" s="1"/>
  <c r="I57" i="1"/>
  <c r="I59" i="1"/>
  <c r="I60" i="1"/>
  <c r="I61" i="1"/>
  <c r="I62" i="1"/>
  <c r="I63" i="1"/>
  <c r="I56" i="1"/>
  <c r="H57" i="1"/>
  <c r="H59" i="1"/>
  <c r="H60" i="1"/>
  <c r="H61" i="1"/>
  <c r="H62" i="1"/>
  <c r="H63" i="1"/>
  <c r="H56" i="1"/>
  <c r="Q55" i="1"/>
  <c r="P55" i="1"/>
  <c r="R44" i="1"/>
  <c r="R115" i="1" s="1"/>
  <c r="R24" i="1"/>
  <c r="R75" i="1" s="1"/>
  <c r="R52" i="1"/>
  <c r="R31" i="1"/>
  <c r="Q44" i="1"/>
  <c r="Q112" i="1" s="1"/>
  <c r="Q24" i="1"/>
  <c r="Q75" i="1" s="1"/>
  <c r="P44" i="1"/>
  <c r="P24" i="1"/>
  <c r="P75" i="1" s="1"/>
  <c r="Q63" i="1"/>
  <c r="P63" i="1"/>
  <c r="Q62" i="1"/>
  <c r="P62" i="1"/>
  <c r="Q61" i="1"/>
  <c r="P61" i="1"/>
  <c r="Q60" i="1"/>
  <c r="P60" i="1"/>
  <c r="Q59" i="1"/>
  <c r="P59" i="1"/>
  <c r="Q57" i="1"/>
  <c r="P57" i="1"/>
  <c r="Q58" i="1"/>
  <c r="P58" i="1"/>
  <c r="Q56" i="1"/>
  <c r="Q52" i="1"/>
  <c r="P52" i="1"/>
  <c r="Q31" i="1"/>
  <c r="P31" i="1"/>
  <c r="O44" i="1"/>
  <c r="O24" i="1"/>
  <c r="O78" i="1" s="1"/>
  <c r="O63" i="1"/>
  <c r="O62" i="1"/>
  <c r="O61" i="1"/>
  <c r="O60" i="1"/>
  <c r="O59" i="1"/>
  <c r="O57" i="1"/>
  <c r="O58" i="1"/>
  <c r="O52" i="1"/>
  <c r="O31" i="1"/>
  <c r="M58" i="1"/>
  <c r="N58" i="1"/>
  <c r="M24" i="1"/>
  <c r="M79" i="1" s="1"/>
  <c r="M31" i="1"/>
  <c r="M44" i="1"/>
  <c r="M116" i="1" s="1"/>
  <c r="N44" i="1"/>
  <c r="N113" i="1" s="1"/>
  <c r="N24" i="1"/>
  <c r="N63" i="1"/>
  <c r="N62" i="1"/>
  <c r="N61" i="1"/>
  <c r="N60" i="1"/>
  <c r="N59" i="1"/>
  <c r="N57" i="1"/>
  <c r="N56" i="1"/>
  <c r="N52" i="1"/>
  <c r="N31" i="1"/>
  <c r="M63" i="1"/>
  <c r="M62" i="1"/>
  <c r="M61" i="1"/>
  <c r="M60" i="1"/>
  <c r="M59" i="1"/>
  <c r="M57" i="1"/>
  <c r="M56" i="1"/>
  <c r="M52" i="1"/>
  <c r="J24" i="1"/>
  <c r="J44" i="1"/>
  <c r="J117" i="1" s="1"/>
  <c r="K24" i="1"/>
  <c r="K81" i="1" s="1"/>
  <c r="L24" i="1"/>
  <c r="L76" i="1" s="1"/>
  <c r="L44" i="1"/>
  <c r="L118" i="1" s="1"/>
  <c r="K31" i="1"/>
  <c r="L31" i="1"/>
  <c r="K44" i="1"/>
  <c r="K115" i="1" s="1"/>
  <c r="K52" i="1"/>
  <c r="L52" i="1"/>
  <c r="J56" i="1"/>
  <c r="K56" i="1"/>
  <c r="L56" i="1"/>
  <c r="J57" i="1"/>
  <c r="K57" i="1"/>
  <c r="L57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L62" i="9"/>
  <c r="D78" i="1"/>
  <c r="D76" i="1"/>
  <c r="D80" i="1"/>
  <c r="D79" i="1"/>
  <c r="D75" i="1"/>
  <c r="AI81" i="1"/>
  <c r="AK111" i="1" l="1"/>
  <c r="AN85" i="1"/>
  <c r="AL85" i="1"/>
  <c r="AM85" i="1"/>
  <c r="AL65" i="1"/>
  <c r="AN120" i="1"/>
  <c r="T99" i="1"/>
  <c r="AB103" i="1"/>
  <c r="AC99" i="1"/>
  <c r="AA94" i="1"/>
  <c r="Z97" i="1"/>
  <c r="W97" i="1"/>
  <c r="AD101" i="1"/>
  <c r="Z103" i="1"/>
  <c r="Z94" i="1"/>
  <c r="X96" i="1"/>
  <c r="U99" i="1"/>
  <c r="W95" i="1"/>
  <c r="AC98" i="1"/>
  <c r="T95" i="1"/>
  <c r="U100" i="1"/>
  <c r="T98" i="1"/>
  <c r="W101" i="1"/>
  <c r="Y96" i="1"/>
  <c r="AA98" i="1"/>
  <c r="V94" i="1"/>
  <c r="AD98" i="1"/>
  <c r="AC97" i="1"/>
  <c r="U94" i="1"/>
  <c r="AH94" i="1"/>
  <c r="Y100" i="1"/>
  <c r="V99" i="1"/>
  <c r="AD96" i="1"/>
  <c r="W99" i="1"/>
  <c r="T101" i="1"/>
  <c r="Y97" i="1"/>
  <c r="V98" i="1"/>
  <c r="Z101" i="1"/>
  <c r="AE94" i="1"/>
  <c r="AC100" i="1"/>
  <c r="U103" i="1"/>
  <c r="AH103" i="1"/>
  <c r="X94" i="1"/>
  <c r="Y98" i="1"/>
  <c r="Z98" i="1"/>
  <c r="AC101" i="1"/>
  <c r="Z95" i="1"/>
  <c r="AF103" i="1"/>
  <c r="AD100" i="1"/>
  <c r="AB100" i="1"/>
  <c r="U101" i="1"/>
  <c r="Z100" i="1"/>
  <c r="X99" i="1"/>
  <c r="W100" i="1"/>
  <c r="AA96" i="1"/>
  <c r="AB95" i="1"/>
  <c r="AF65" i="1"/>
  <c r="T94" i="1"/>
  <c r="AB96" i="1"/>
  <c r="AC96" i="1"/>
  <c r="X101" i="1"/>
  <c r="U96" i="1"/>
  <c r="L65" i="1"/>
  <c r="AI76" i="1"/>
  <c r="X100" i="1"/>
  <c r="U97" i="1"/>
  <c r="AA102" i="1"/>
  <c r="Y99" i="1"/>
  <c r="AA95" i="1"/>
  <c r="AB97" i="1"/>
  <c r="AB101" i="1"/>
  <c r="V101" i="1"/>
  <c r="Y103" i="1"/>
  <c r="Y102" i="1"/>
  <c r="Y95" i="1"/>
  <c r="AD97" i="1"/>
  <c r="AD99" i="1"/>
  <c r="AC94" i="1"/>
  <c r="W96" i="1"/>
  <c r="AB99" i="1"/>
  <c r="AB94" i="1"/>
  <c r="AA103" i="1"/>
  <c r="AA101" i="1"/>
  <c r="AK83" i="1"/>
  <c r="X102" i="1"/>
  <c r="Y101" i="1"/>
  <c r="T102" i="1"/>
  <c r="W102" i="1"/>
  <c r="X97" i="1"/>
  <c r="U95" i="1"/>
  <c r="X103" i="1"/>
  <c r="AD94" i="1"/>
  <c r="V102" i="1"/>
  <c r="W94" i="1"/>
  <c r="T97" i="1"/>
  <c r="F117" i="1"/>
  <c r="AK78" i="1"/>
  <c r="AC81" i="1"/>
  <c r="Q118" i="1"/>
  <c r="AK76" i="1"/>
  <c r="G81" i="1"/>
  <c r="AK75" i="1"/>
  <c r="AB65" i="1"/>
  <c r="Y78" i="1"/>
  <c r="AK110" i="1"/>
  <c r="AK118" i="1"/>
  <c r="AK117" i="1"/>
  <c r="AK116" i="1"/>
  <c r="AK115" i="1"/>
  <c r="AK114" i="1"/>
  <c r="AK113" i="1"/>
  <c r="AK112" i="1"/>
  <c r="AK77" i="1"/>
  <c r="AK82" i="1"/>
  <c r="AK65" i="1"/>
  <c r="AK80" i="1"/>
  <c r="AK81" i="1"/>
  <c r="T85" i="1"/>
  <c r="AE97" i="1"/>
  <c r="AG95" i="1"/>
  <c r="AG100" i="1"/>
  <c r="Y81" i="1"/>
  <c r="AC78" i="1"/>
  <c r="AG97" i="1"/>
  <c r="AF94" i="1"/>
  <c r="AJ96" i="1"/>
  <c r="AI97" i="1"/>
  <c r="AF96" i="1"/>
  <c r="AG103" i="1"/>
  <c r="AE65" i="1"/>
  <c r="AI94" i="1"/>
  <c r="AF80" i="1"/>
  <c r="AC77" i="1"/>
  <c r="D110" i="1"/>
  <c r="B118" i="1"/>
  <c r="AE95" i="1"/>
  <c r="K83" i="1"/>
  <c r="D115" i="1"/>
  <c r="B117" i="1"/>
  <c r="AG99" i="1"/>
  <c r="AI95" i="1"/>
  <c r="AE103" i="1"/>
  <c r="AF97" i="1"/>
  <c r="AH97" i="1"/>
  <c r="AI103" i="1"/>
  <c r="AF102" i="1"/>
  <c r="AG94" i="1"/>
  <c r="AE96" i="1"/>
  <c r="Y82" i="1"/>
  <c r="I80" i="1"/>
  <c r="M77" i="1"/>
  <c r="H120" i="1"/>
  <c r="D117" i="1"/>
  <c r="AJ98" i="1"/>
  <c r="AH98" i="1"/>
  <c r="AE101" i="1"/>
  <c r="AH95" i="1"/>
  <c r="AI99" i="1"/>
  <c r="AF98" i="1"/>
  <c r="Y65" i="1"/>
  <c r="AF99" i="1"/>
  <c r="AH101" i="1"/>
  <c r="D65" i="1"/>
  <c r="D67" i="1" s="1"/>
  <c r="AI98" i="1"/>
  <c r="AE102" i="1"/>
  <c r="AF95" i="1"/>
  <c r="Y79" i="1"/>
  <c r="AF113" i="1"/>
  <c r="F115" i="1"/>
  <c r="AG65" i="1"/>
  <c r="AI100" i="1"/>
  <c r="U83" i="1"/>
  <c r="AB82" i="1"/>
  <c r="AF81" i="1"/>
  <c r="H81" i="1"/>
  <c r="AB79" i="1"/>
  <c r="AF78" i="1"/>
  <c r="G78" i="1"/>
  <c r="P77" i="1"/>
  <c r="Q76" i="1"/>
  <c r="AB118" i="1"/>
  <c r="L117" i="1"/>
  <c r="F110" i="1"/>
  <c r="AJ99" i="1"/>
  <c r="C113" i="1"/>
  <c r="C118" i="1"/>
  <c r="E117" i="1"/>
  <c r="E81" i="1"/>
  <c r="D81" i="1"/>
  <c r="P80" i="1"/>
  <c r="AG77" i="1"/>
  <c r="P76" i="1"/>
  <c r="G116" i="1"/>
  <c r="G115" i="1"/>
  <c r="AI78" i="1"/>
  <c r="G65" i="1"/>
  <c r="H65" i="1"/>
  <c r="P83" i="1"/>
  <c r="AB81" i="1"/>
  <c r="AG80" i="1"/>
  <c r="O80" i="1"/>
  <c r="U79" i="1"/>
  <c r="AB78" i="1"/>
  <c r="AF77" i="1"/>
  <c r="G77" i="1"/>
  <c r="AB75" i="1"/>
  <c r="D111" i="1"/>
  <c r="AJ97" i="1"/>
  <c r="C112" i="1"/>
  <c r="C117" i="1"/>
  <c r="AG76" i="1"/>
  <c r="Q65" i="1"/>
  <c r="AF83" i="1"/>
  <c r="G83" i="1"/>
  <c r="P82" i="1"/>
  <c r="X81" i="1"/>
  <c r="AE80" i="1"/>
  <c r="G80" i="1"/>
  <c r="P79" i="1"/>
  <c r="AB77" i="1"/>
  <c r="AF76" i="1"/>
  <c r="L75" i="1"/>
  <c r="Y115" i="1"/>
  <c r="AA114" i="1"/>
  <c r="Z111" i="1"/>
  <c r="Q110" i="1"/>
  <c r="AJ103" i="1"/>
  <c r="AJ95" i="1"/>
  <c r="C115" i="1"/>
  <c r="C111" i="1"/>
  <c r="C116" i="1"/>
  <c r="AG83" i="1"/>
  <c r="Q82" i="1"/>
  <c r="J65" i="1"/>
  <c r="AC83" i="1"/>
  <c r="AG82" i="1"/>
  <c r="L82" i="1"/>
  <c r="AC80" i="1"/>
  <c r="AG79" i="1"/>
  <c r="K79" i="1"/>
  <c r="Q78" i="1"/>
  <c r="Y77" i="1"/>
  <c r="AC76" i="1"/>
  <c r="G75" i="1"/>
  <c r="Q115" i="1"/>
  <c r="M114" i="1"/>
  <c r="Y111" i="1"/>
  <c r="M110" i="1"/>
  <c r="AJ102" i="1"/>
  <c r="AJ94" i="1"/>
  <c r="B115" i="1"/>
  <c r="B111" i="1"/>
  <c r="B116" i="1"/>
  <c r="AB83" i="1"/>
  <c r="AF82" i="1"/>
  <c r="G82" i="1"/>
  <c r="P81" i="1"/>
  <c r="AB80" i="1"/>
  <c r="AF79" i="1"/>
  <c r="G79" i="1"/>
  <c r="P78" i="1"/>
  <c r="U77" i="1"/>
  <c r="AB116" i="1"/>
  <c r="Q111" i="1"/>
  <c r="AJ101" i="1"/>
  <c r="C114" i="1"/>
  <c r="C110" i="1"/>
  <c r="E118" i="1"/>
  <c r="Y83" i="1"/>
  <c r="AC82" i="1"/>
  <c r="AG81" i="1"/>
  <c r="M81" i="1"/>
  <c r="AC79" i="1"/>
  <c r="AG78" i="1"/>
  <c r="L78" i="1"/>
  <c r="Q117" i="1"/>
  <c r="B114" i="1"/>
  <c r="B110" i="1"/>
  <c r="AJ112" i="1"/>
  <c r="AJ65" i="1"/>
  <c r="AJ115" i="1"/>
  <c r="AJ117" i="1"/>
  <c r="AJ116" i="1"/>
  <c r="AJ111" i="1"/>
  <c r="AJ110" i="1"/>
  <c r="AJ118" i="1"/>
  <c r="AJ114" i="1"/>
  <c r="AJ113" i="1"/>
  <c r="AJ78" i="1"/>
  <c r="AJ76" i="1"/>
  <c r="AJ82" i="1"/>
  <c r="AJ80" i="1"/>
  <c r="AJ81" i="1"/>
  <c r="AJ83" i="1"/>
  <c r="AJ79" i="1"/>
  <c r="AJ75" i="1"/>
  <c r="X111" i="1"/>
  <c r="X112" i="1"/>
  <c r="X114" i="1"/>
  <c r="X113" i="1"/>
  <c r="X116" i="1"/>
  <c r="X118" i="1"/>
  <c r="Z65" i="1"/>
  <c r="AA111" i="1"/>
  <c r="AA112" i="1"/>
  <c r="AA113" i="1"/>
  <c r="AA115" i="1"/>
  <c r="AA118" i="1"/>
  <c r="AA117" i="1"/>
  <c r="AD76" i="1"/>
  <c r="AD77" i="1"/>
  <c r="AD78" i="1"/>
  <c r="AD79" i="1"/>
  <c r="AD80" i="1"/>
  <c r="AD81" i="1"/>
  <c r="AD82" i="1"/>
  <c r="AD83" i="1"/>
  <c r="Y94" i="1"/>
  <c r="AB98" i="1"/>
  <c r="W103" i="1"/>
  <c r="AB102" i="1"/>
  <c r="V97" i="1"/>
  <c r="AC95" i="1"/>
  <c r="AD65" i="1"/>
  <c r="V100" i="1"/>
  <c r="AA97" i="1"/>
  <c r="V103" i="1"/>
  <c r="AC102" i="1"/>
  <c r="T103" i="1"/>
  <c r="T100" i="1"/>
  <c r="U98" i="1"/>
  <c r="V96" i="1"/>
  <c r="T96" i="1"/>
  <c r="Z96" i="1"/>
  <c r="X98" i="1"/>
  <c r="W98" i="1"/>
  <c r="AA100" i="1"/>
  <c r="V95" i="1"/>
  <c r="X95" i="1"/>
  <c r="U102" i="1"/>
  <c r="AD103" i="1"/>
  <c r="Z99" i="1"/>
  <c r="AC103" i="1"/>
  <c r="Z102" i="1"/>
  <c r="AA99" i="1"/>
  <c r="AD102" i="1"/>
  <c r="AE75" i="1"/>
  <c r="AG96" i="1"/>
  <c r="AH100" i="1"/>
  <c r="AI102" i="1"/>
  <c r="AE98" i="1"/>
  <c r="AE99" i="1"/>
  <c r="AF100" i="1"/>
  <c r="AI101" i="1"/>
  <c r="AH99" i="1"/>
  <c r="AG101" i="1"/>
  <c r="AF101" i="1"/>
  <c r="AE76" i="1"/>
  <c r="AG98" i="1"/>
  <c r="AE83" i="1"/>
  <c r="O83" i="1"/>
  <c r="I83" i="1"/>
  <c r="AA82" i="1"/>
  <c r="U82" i="1"/>
  <c r="K82" i="1"/>
  <c r="W81" i="1"/>
  <c r="Q81" i="1"/>
  <c r="L81" i="1"/>
  <c r="X80" i="1"/>
  <c r="M80" i="1"/>
  <c r="AE79" i="1"/>
  <c r="O79" i="1"/>
  <c r="I79" i="1"/>
  <c r="U78" i="1"/>
  <c r="K78" i="1"/>
  <c r="L77" i="1"/>
  <c r="X76" i="1"/>
  <c r="AD75" i="1"/>
  <c r="AG118" i="1"/>
  <c r="AA116" i="1"/>
  <c r="X115" i="1"/>
  <c r="J115" i="1"/>
  <c r="U114" i="1"/>
  <c r="R113" i="1"/>
  <c r="AF112" i="1"/>
  <c r="R111" i="1"/>
  <c r="X110" i="1"/>
  <c r="J110" i="1"/>
  <c r="S75" i="1"/>
  <c r="S76" i="1"/>
  <c r="S77" i="1"/>
  <c r="U117" i="1"/>
  <c r="U110" i="1"/>
  <c r="U111" i="1"/>
  <c r="U118" i="1"/>
  <c r="U115" i="1"/>
  <c r="AA75" i="1"/>
  <c r="AA76" i="1"/>
  <c r="AA77" i="1"/>
  <c r="AA79" i="1"/>
  <c r="W78" i="1"/>
  <c r="N116" i="1"/>
  <c r="U113" i="1"/>
  <c r="AA65" i="1"/>
  <c r="P112" i="1"/>
  <c r="P111" i="1"/>
  <c r="P113" i="1"/>
  <c r="P114" i="1"/>
  <c r="P115" i="1"/>
  <c r="P116" i="1"/>
  <c r="P65" i="1"/>
  <c r="P110" i="1"/>
  <c r="P117" i="1"/>
  <c r="P118" i="1"/>
  <c r="S111" i="1"/>
  <c r="S113" i="1"/>
  <c r="S115" i="1"/>
  <c r="S110" i="1"/>
  <c r="S114" i="1"/>
  <c r="S116" i="1"/>
  <c r="S118" i="1"/>
  <c r="E114" i="1"/>
  <c r="E112" i="1"/>
  <c r="E110" i="1"/>
  <c r="E78" i="1"/>
  <c r="E76" i="1"/>
  <c r="E77" i="1"/>
  <c r="E80" i="1"/>
  <c r="E115" i="1"/>
  <c r="E111" i="1"/>
  <c r="V75" i="1"/>
  <c r="V76" i="1"/>
  <c r="V77" i="1"/>
  <c r="V78" i="1"/>
  <c r="V79" i="1"/>
  <c r="V80" i="1"/>
  <c r="V81" i="1"/>
  <c r="V82" i="1"/>
  <c r="V83" i="1"/>
  <c r="V65" i="1"/>
  <c r="U65" i="1"/>
  <c r="X65" i="1"/>
  <c r="W65" i="1"/>
  <c r="E79" i="1"/>
  <c r="E65" i="1"/>
  <c r="K110" i="1"/>
  <c r="K111" i="1"/>
  <c r="K114" i="1"/>
  <c r="K116" i="1"/>
  <c r="K117" i="1"/>
  <c r="K118" i="1"/>
  <c r="K65" i="1"/>
  <c r="K112" i="1"/>
  <c r="H76" i="1"/>
  <c r="H75" i="1"/>
  <c r="AH102" i="1"/>
  <c r="AI96" i="1"/>
  <c r="X83" i="1"/>
  <c r="S83" i="1"/>
  <c r="M83" i="1"/>
  <c r="H83" i="1"/>
  <c r="AE82" i="1"/>
  <c r="O82" i="1"/>
  <c r="I82" i="1"/>
  <c r="AA81" i="1"/>
  <c r="W80" i="1"/>
  <c r="Q80" i="1"/>
  <c r="L80" i="1"/>
  <c r="X79" i="1"/>
  <c r="S79" i="1"/>
  <c r="H79" i="1"/>
  <c r="AE78" i="1"/>
  <c r="I78" i="1"/>
  <c r="Q77" i="1"/>
  <c r="W76" i="1"/>
  <c r="AF118" i="1"/>
  <c r="T118" i="1"/>
  <c r="X117" i="1"/>
  <c r="U116" i="1"/>
  <c r="T114" i="1"/>
  <c r="S112" i="1"/>
  <c r="AH120" i="1"/>
  <c r="I120" i="1"/>
  <c r="J118" i="1"/>
  <c r="J112" i="1"/>
  <c r="J113" i="1"/>
  <c r="J114" i="1"/>
  <c r="J116" i="1"/>
  <c r="N110" i="1"/>
  <c r="N117" i="1"/>
  <c r="N118" i="1"/>
  <c r="N111" i="1"/>
  <c r="N115" i="1"/>
  <c r="R110" i="1"/>
  <c r="R114" i="1"/>
  <c r="R116" i="1"/>
  <c r="R117" i="1"/>
  <c r="R118" i="1"/>
  <c r="R65" i="1"/>
  <c r="R112" i="1"/>
  <c r="F78" i="1"/>
  <c r="F82" i="1"/>
  <c r="F75" i="1"/>
  <c r="F79" i="1"/>
  <c r="F83" i="1"/>
  <c r="F77" i="1"/>
  <c r="F80" i="1"/>
  <c r="T111" i="1"/>
  <c r="T112" i="1"/>
  <c r="T113" i="1"/>
  <c r="T115" i="1"/>
  <c r="T117" i="1"/>
  <c r="Z75" i="1"/>
  <c r="Z76" i="1"/>
  <c r="Z77" i="1"/>
  <c r="Z78" i="1"/>
  <c r="Z79" i="1"/>
  <c r="Z80" i="1"/>
  <c r="Z81" i="1"/>
  <c r="Z82" i="1"/>
  <c r="Z83" i="1"/>
  <c r="AG113" i="1"/>
  <c r="AG114" i="1"/>
  <c r="AG115" i="1"/>
  <c r="AG110" i="1"/>
  <c r="AG116" i="1"/>
  <c r="AG117" i="1"/>
  <c r="AG111" i="1"/>
  <c r="AA83" i="1"/>
  <c r="W82" i="1"/>
  <c r="S81" i="1"/>
  <c r="W75" i="1"/>
  <c r="AG112" i="1"/>
  <c r="S65" i="1"/>
  <c r="M112" i="1"/>
  <c r="M113" i="1"/>
  <c r="M111" i="1"/>
  <c r="M115" i="1"/>
  <c r="M117" i="1"/>
  <c r="M118" i="1"/>
  <c r="M65" i="1"/>
  <c r="F65" i="1"/>
  <c r="U76" i="1"/>
  <c r="U75" i="1"/>
  <c r="N65" i="1"/>
  <c r="K76" i="1"/>
  <c r="K77" i="1"/>
  <c r="K75" i="1"/>
  <c r="N76" i="1"/>
  <c r="N77" i="1"/>
  <c r="N78" i="1"/>
  <c r="N79" i="1"/>
  <c r="N80" i="1"/>
  <c r="N81" i="1"/>
  <c r="N82" i="1"/>
  <c r="N83" i="1"/>
  <c r="M75" i="1"/>
  <c r="M76" i="1"/>
  <c r="O75" i="1"/>
  <c r="O76" i="1"/>
  <c r="O65" i="1"/>
  <c r="O77" i="1"/>
  <c r="R76" i="1"/>
  <c r="R77" i="1"/>
  <c r="R78" i="1"/>
  <c r="R79" i="1"/>
  <c r="R80" i="1"/>
  <c r="R81" i="1"/>
  <c r="R82" i="1"/>
  <c r="R83" i="1"/>
  <c r="I75" i="1"/>
  <c r="I65" i="1"/>
  <c r="G110" i="1"/>
  <c r="G111" i="1"/>
  <c r="G117" i="1"/>
  <c r="G118" i="1"/>
  <c r="G114" i="1"/>
  <c r="T65" i="1"/>
  <c r="Y110" i="1"/>
  <c r="Y116" i="1"/>
  <c r="Y117" i="1"/>
  <c r="Y112" i="1"/>
  <c r="Y114" i="1"/>
  <c r="AB117" i="1"/>
  <c r="AB111" i="1"/>
  <c r="AB110" i="1"/>
  <c r="AB115" i="1"/>
  <c r="AC110" i="1"/>
  <c r="AC114" i="1"/>
  <c r="AC115" i="1"/>
  <c r="AC116" i="1"/>
  <c r="AC117" i="1"/>
  <c r="AC111" i="1"/>
  <c r="AC112" i="1"/>
  <c r="AC113" i="1"/>
  <c r="AC118" i="1"/>
  <c r="AC65" i="1"/>
  <c r="AE100" i="1"/>
  <c r="AF110" i="1"/>
  <c r="AF116" i="1"/>
  <c r="AF117" i="1"/>
  <c r="AF111" i="1"/>
  <c r="AF114" i="1"/>
  <c r="AH76" i="1"/>
  <c r="AH77" i="1"/>
  <c r="AH78" i="1"/>
  <c r="AH79" i="1"/>
  <c r="AH80" i="1"/>
  <c r="AH81" i="1"/>
  <c r="AH82" i="1"/>
  <c r="AH83" i="1"/>
  <c r="AH75" i="1"/>
  <c r="AG102" i="1"/>
  <c r="AH96" i="1"/>
  <c r="W83" i="1"/>
  <c r="Q83" i="1"/>
  <c r="L83" i="1"/>
  <c r="X82" i="1"/>
  <c r="S82" i="1"/>
  <c r="M82" i="1"/>
  <c r="H82" i="1"/>
  <c r="AE81" i="1"/>
  <c r="O81" i="1"/>
  <c r="I81" i="1"/>
  <c r="AA80" i="1"/>
  <c r="U80" i="1"/>
  <c r="K80" i="1"/>
  <c r="W79" i="1"/>
  <c r="Q79" i="1"/>
  <c r="L79" i="1"/>
  <c r="X78" i="1"/>
  <c r="S78" i="1"/>
  <c r="M78" i="1"/>
  <c r="H78" i="1"/>
  <c r="AE77" i="1"/>
  <c r="X77" i="1"/>
  <c r="H77" i="1"/>
  <c r="I76" i="1"/>
  <c r="N75" i="1"/>
  <c r="F76" i="1"/>
  <c r="E113" i="1"/>
  <c r="S117" i="1"/>
  <c r="T116" i="1"/>
  <c r="AB114" i="1"/>
  <c r="N114" i="1"/>
  <c r="Y113" i="1"/>
  <c r="K113" i="1"/>
  <c r="AB112" i="1"/>
  <c r="N112" i="1"/>
  <c r="G112" i="1"/>
  <c r="J111" i="1"/>
  <c r="AE120" i="1"/>
  <c r="AD117" i="1"/>
  <c r="W117" i="1"/>
  <c r="Q116" i="1"/>
  <c r="Q113" i="1"/>
  <c r="AD111" i="1"/>
  <c r="L112" i="1"/>
  <c r="L113" i="1"/>
  <c r="L115" i="1"/>
  <c r="L110" i="1"/>
  <c r="L111" i="1"/>
  <c r="L114" i="1"/>
  <c r="L116" i="1"/>
  <c r="J76" i="1"/>
  <c r="J75" i="1"/>
  <c r="O111" i="1"/>
  <c r="O113" i="1"/>
  <c r="O114" i="1"/>
  <c r="O115" i="1"/>
  <c r="O116" i="1"/>
  <c r="O110" i="1"/>
  <c r="O117" i="1"/>
  <c r="O118" i="1"/>
  <c r="D114" i="1"/>
  <c r="D112" i="1"/>
  <c r="F118" i="1"/>
  <c r="F112" i="1"/>
  <c r="F113" i="1"/>
  <c r="V114" i="1"/>
  <c r="V115" i="1"/>
  <c r="V116" i="1"/>
  <c r="V118" i="1"/>
  <c r="V110" i="1"/>
  <c r="V117" i="1"/>
  <c r="W111" i="1"/>
  <c r="W112" i="1"/>
  <c r="W113" i="1"/>
  <c r="W114" i="1"/>
  <c r="W115" i="1"/>
  <c r="W116" i="1"/>
  <c r="W118" i="1"/>
  <c r="Y75" i="1"/>
  <c r="Y76" i="1"/>
  <c r="Z113" i="1"/>
  <c r="Z115" i="1"/>
  <c r="Z118" i="1"/>
  <c r="Z110" i="1"/>
  <c r="Z114" i="1"/>
  <c r="Z116" i="1"/>
  <c r="Z117" i="1"/>
  <c r="AD112" i="1"/>
  <c r="AD113" i="1"/>
  <c r="AD118" i="1"/>
  <c r="AD114" i="1"/>
  <c r="AD115" i="1"/>
  <c r="AD116" i="1"/>
  <c r="J83" i="1"/>
  <c r="J82" i="1"/>
  <c r="J81" i="1"/>
  <c r="J80" i="1"/>
  <c r="J79" i="1"/>
  <c r="J78" i="1"/>
  <c r="J77" i="1"/>
  <c r="D113" i="1"/>
  <c r="Q114" i="1"/>
  <c r="F114" i="1"/>
  <c r="V113" i="1"/>
  <c r="V112" i="1"/>
  <c r="O112" i="1"/>
  <c r="F111" i="1"/>
  <c r="AI115" i="1"/>
  <c r="AI111" i="1"/>
  <c r="AI116" i="1"/>
  <c r="AI118" i="1"/>
  <c r="AI117" i="1"/>
  <c r="AI112" i="1"/>
  <c r="AI113" i="1"/>
  <c r="AI114" i="1"/>
  <c r="AI82" i="1"/>
  <c r="AI77" i="1"/>
  <c r="AI79" i="1"/>
  <c r="AI83" i="1"/>
  <c r="AI75" i="1"/>
  <c r="AM120" i="1" l="1"/>
  <c r="N67" i="1"/>
  <c r="L67" i="1"/>
  <c r="AE67" i="1"/>
  <c r="AG85" i="1"/>
  <c r="AK120" i="1"/>
  <c r="AK85" i="1"/>
  <c r="K67" i="1"/>
  <c r="AB67" i="1"/>
  <c r="AC85" i="1"/>
  <c r="AF85" i="1"/>
  <c r="E67" i="1"/>
  <c r="AF67" i="1"/>
  <c r="G85" i="1"/>
  <c r="Y67" i="1"/>
  <c r="Q120" i="1"/>
  <c r="Q67" i="1"/>
  <c r="P85" i="1"/>
  <c r="AD120" i="1"/>
  <c r="Z85" i="1"/>
  <c r="W120" i="1"/>
  <c r="L85" i="1"/>
  <c r="M120" i="1"/>
  <c r="Q85" i="1"/>
  <c r="AC67" i="1"/>
  <c r="Y85" i="1"/>
  <c r="Z67" i="1"/>
  <c r="AA67" i="1"/>
  <c r="N85" i="1"/>
  <c r="H67" i="1"/>
  <c r="AG67" i="1"/>
  <c r="AF120" i="1"/>
  <c r="I85" i="1"/>
  <c r="O67" i="1"/>
  <c r="X85" i="1"/>
  <c r="AA120" i="1"/>
  <c r="AB85" i="1"/>
  <c r="AD67" i="1"/>
  <c r="N120" i="1"/>
  <c r="R85" i="1"/>
  <c r="AG120" i="1"/>
  <c r="F120" i="1"/>
  <c r="V67" i="1"/>
  <c r="S67" i="1"/>
  <c r="T120" i="1"/>
  <c r="AJ120" i="1"/>
  <c r="AJ85" i="1"/>
  <c r="K85" i="1"/>
  <c r="X120" i="1"/>
  <c r="Y120" i="1"/>
  <c r="P120" i="1"/>
  <c r="Z120" i="1"/>
  <c r="J85" i="1"/>
  <c r="AB120" i="1"/>
  <c r="O85" i="1"/>
  <c r="P67" i="1"/>
  <c r="U67" i="1"/>
  <c r="W85" i="1"/>
  <c r="M67" i="1"/>
  <c r="G67" i="1"/>
  <c r="F67" i="1"/>
  <c r="V85" i="1"/>
  <c r="R67" i="1"/>
  <c r="L120" i="1"/>
  <c r="G120" i="1"/>
  <c r="F85" i="1"/>
  <c r="T67" i="1"/>
  <c r="H85" i="1"/>
  <c r="W67" i="1"/>
  <c r="S120" i="1"/>
  <c r="AA85" i="1"/>
  <c r="U120" i="1"/>
  <c r="S85" i="1"/>
  <c r="AE85" i="1"/>
  <c r="J67" i="1"/>
  <c r="V120" i="1"/>
  <c r="O120" i="1"/>
  <c r="AH85" i="1"/>
  <c r="AC120" i="1"/>
  <c r="M85" i="1"/>
  <c r="U85" i="1"/>
  <c r="R120" i="1"/>
  <c r="K120" i="1"/>
  <c r="J120" i="1"/>
  <c r="AD85" i="1"/>
  <c r="I67" i="1"/>
  <c r="AI120" i="1"/>
  <c r="AI85" i="1"/>
</calcChain>
</file>

<file path=xl/sharedStrings.xml><?xml version="1.0" encoding="utf-8"?>
<sst xmlns="http://schemas.openxmlformats.org/spreadsheetml/2006/main" count="602" uniqueCount="128">
  <si>
    <t>Oppervlakte en produksie van sojabone/Area and production of soyabeans</t>
  </si>
  <si>
    <t>LET WEL: JARE IS PRODUKSIEJARE</t>
  </si>
  <si>
    <t>NOTE: YEARS ARE PRODUCTION YEARS</t>
  </si>
  <si>
    <t xml:space="preserve"> </t>
  </si>
  <si>
    <t>OPPERVLAKTE ONDER SOJABONE IN DIE RSA</t>
  </si>
  <si>
    <t>AREA GROWN TO SOYBEANS IN THE RSA</t>
  </si>
  <si>
    <t>STREKE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</si>
  <si>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</si>
  <si>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</si>
  <si>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</si>
  <si>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</si>
  <si>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</si>
  <si>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</si>
  <si>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</si>
  <si>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</si>
  <si>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</si>
  <si>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</si>
  <si>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</si>
  <si>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1999/2000</t>
  </si>
  <si>
    <t>2000/2001</t>
  </si>
  <si>
    <t>2001/2002</t>
  </si>
  <si>
    <t>2002/2003</t>
  </si>
  <si>
    <t>2003/2004</t>
  </si>
  <si>
    <t>2004/2005</t>
  </si>
  <si>
    <t>2005/2006</t>
  </si>
  <si>
    <t>2006/2007</t>
  </si>
  <si>
    <t>2007/2008</t>
  </si>
  <si>
    <t>2008/2009</t>
  </si>
  <si>
    <t>2009/2010</t>
  </si>
  <si>
    <t>2010/2011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</si>
  <si>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</si>
  <si>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</si>
  <si>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</si>
  <si>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</si>
  <si>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</si>
  <si>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</si>
  <si>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</si>
  <si>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2018/19</t>
  </si>
  <si>
    <t>2019/20</t>
  </si>
  <si>
    <t>2020/21</t>
  </si>
  <si>
    <t>2021/22</t>
  </si>
  <si>
    <t>2022/23</t>
  </si>
  <si>
    <t>2023/24*</t>
  </si>
  <si>
    <t>2024/25</t>
  </si>
  <si>
    <t>2025/26</t>
  </si>
  <si>
    <t>2026/27</t>
  </si>
  <si>
    <t>REGIONS</t>
  </si>
  <si>
    <t>'000 ha</t>
  </si>
  <si>
    <t>000 ha</t>
  </si>
  <si>
    <t xml:space="preserve"> Wes-Kaap/W. Cape</t>
  </si>
  <si>
    <t xml:space="preserve"> Noord-Kaap/N. Cape</t>
  </si>
  <si>
    <t xml:space="preserve"> Vrystaat/Free State</t>
  </si>
  <si>
    <t xml:space="preserve"> Oos-Kaap/E. Cape</t>
  </si>
  <si>
    <t xml:space="preserve"> Kwazulu-Natal</t>
  </si>
  <si>
    <t xml:space="preserve"> Mpumalanga</t>
  </si>
  <si>
    <t xml:space="preserve"> Limpopo</t>
  </si>
  <si>
    <t xml:space="preserve"> Gauteng</t>
  </si>
  <si>
    <t xml:space="preserve"> Noordwes/North West</t>
  </si>
  <si>
    <t>TOTAAL/TOTAL</t>
  </si>
  <si>
    <t>Rekord</t>
  </si>
  <si>
    <t>Average 5jr</t>
  </si>
  <si>
    <t>5yr avg</t>
  </si>
  <si>
    <t>Average 10jr</t>
  </si>
  <si>
    <t>10yr avg</t>
  </si>
  <si>
    <t>PRODUKSIE VAN SOJABONE IN DIE RSA</t>
  </si>
  <si>
    <t>PRODUCTION OF SOYABEANS IN THE RSA</t>
  </si>
  <si>
    <t>2014/15</t>
  </si>
  <si>
    <t>'000 t</t>
  </si>
  <si>
    <t>000 t</t>
  </si>
  <si>
    <t>1 t</t>
  </si>
  <si>
    <t>2 t</t>
  </si>
  <si>
    <t>3 t</t>
  </si>
  <si>
    <t>rekord 3</t>
  </si>
  <si>
    <t>Rekord 2</t>
  </si>
  <si>
    <t>OPBRENGS PER HEKTAAR SOJABONE IN DIE RSA</t>
  </si>
  <si>
    <t>t/ha</t>
  </si>
  <si>
    <t/>
  </si>
  <si>
    <t>rekord 2</t>
  </si>
  <si>
    <t>rekord 1</t>
  </si>
  <si>
    <t>3yr avg</t>
  </si>
  <si>
    <t>% OPPERVLAKTE ONDER SOJABOONSAAD IN ELKE PROVINSIE IN DIE RSA</t>
  </si>
  <si>
    <t>20yr avg</t>
  </si>
  <si>
    <t>AREA GROWN TO SOYBEANS IN RSA</t>
  </si>
  <si>
    <t>REGION</t>
  </si>
  <si>
    <t>%</t>
  </si>
  <si>
    <t>PROVINSIE % AANDEEL IN SOJABONE PRODUCTION</t>
  </si>
  <si>
    <t>PROVINCE % SHARE IN SOYBEAN PRODUCTION</t>
  </si>
  <si>
    <r>
      <t xml:space="preserve">Oppervlakte en produksie </t>
    </r>
    <r>
      <rPr>
        <b/>
        <sz val="12"/>
        <color indexed="10"/>
        <rFont val="Arial"/>
        <family val="2"/>
      </rPr>
      <t xml:space="preserve">skattings </t>
    </r>
    <r>
      <rPr>
        <b/>
        <sz val="12"/>
        <rFont val="Arial"/>
        <family val="2"/>
      </rPr>
      <t>van Sojabone</t>
    </r>
  </si>
  <si>
    <t>2014/15 PRODUKSIESEISOEN</t>
  </si>
  <si>
    <t>OPPERVLAKTE</t>
  </si>
  <si>
    <t>1st Estimate</t>
  </si>
  <si>
    <t>2nd Estimate</t>
  </si>
  <si>
    <t>3rd Estimate</t>
  </si>
  <si>
    <t>4th Estimate</t>
  </si>
  <si>
    <t>5th Estimate</t>
  </si>
  <si>
    <t>6th Estimate</t>
  </si>
  <si>
    <t>7st Estimate</t>
  </si>
  <si>
    <t>Final Estimate</t>
  </si>
  <si>
    <t>7th Estimate</t>
  </si>
  <si>
    <t>8th Estimate</t>
  </si>
  <si>
    <t>1ste estimate</t>
  </si>
  <si>
    <t>2012/13</t>
  </si>
  <si>
    <t>2012/2013*</t>
  </si>
  <si>
    <t>2014/2015*</t>
  </si>
  <si>
    <t xml:space="preserve"> Wes-Kaap</t>
  </si>
  <si>
    <t xml:space="preserve"> Noord-Kaap</t>
  </si>
  <si>
    <t xml:space="preserve"> Vrystaat</t>
  </si>
  <si>
    <t xml:space="preserve"> Oos-Kaap</t>
  </si>
  <si>
    <t>Limpopo</t>
  </si>
  <si>
    <t xml:space="preserve"> Noordwes</t>
  </si>
  <si>
    <t>TOTAAL</t>
  </si>
  <si>
    <t>PRODUKSIE</t>
  </si>
  <si>
    <t xml:space="preserve"> Noordelike Provinsie</t>
  </si>
  <si>
    <t xml:space="preserve">OPBRENGS </t>
  </si>
  <si>
    <t>Soybeans: Sclerotinia affected  (%)</t>
  </si>
  <si>
    <t>Production (ton)</t>
  </si>
  <si>
    <t xml:space="preserve">Estimated affected % </t>
  </si>
  <si>
    <t>Estimated losses</t>
  </si>
  <si>
    <t>Ton</t>
  </si>
  <si>
    <t>Rand</t>
  </si>
  <si>
    <t>Price (R/ton)</t>
  </si>
  <si>
    <t>Sunflower: Sclerotinia affected  (%)</t>
  </si>
  <si>
    <t>Opgedateer: October 2024</t>
  </si>
  <si>
    <t>9nde Produksieskatting</t>
  </si>
  <si>
    <t>1 ha</t>
  </si>
  <si>
    <t>2 ha</t>
  </si>
  <si>
    <t>3 ha</t>
  </si>
  <si>
    <t>2024/25**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</si>
</sst>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5" formatCode="&quot;R&quot;#,##0;\-&quot;R&quot;#,##0"/>
    <numFmt numFmtId="164" formatCode="_ * #,##0.00_ ;_ * \-#,##0.00_ ;_ * &quot;-&quot;??_ ;_ @_ "/>
    <numFmt numFmtId="165" formatCode="0.0_)"/>
    <numFmt numFmtId="166" formatCode="0.000_)"/>
    <numFmt numFmtId="167" formatCode="0.0"/>
    <numFmt numFmtId="168" formatCode="0.000"/>
    <numFmt numFmtId="169" formatCode="##\ ###\ ###"/>
    <numFmt numFmtId="170" formatCode="0.00_)"/>
    <numFmt numFmtId="171" formatCode="0.0%"/>
    <numFmt numFmtId="172" formatCode="0_)"/>
    <numFmt numFmtId="173" formatCode="_ * #,##0_ ;_ * \-#,##0_ ;_ * &quot;-&quot;??_ ;_ @_ "/>
    <numFmt numFmtId="174" formatCode="_-* #,##0_-;\-* #,##0_-;_-* &quot;-&quot;??_-;_-@_-"/>
  </numFmts>
  <fonts count="16" x14ac:knownFonts="1">
    <font>
      <sz val="10"/>
      <name val="Helv"/>
    </font>
    <font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Helv"/>
    </font>
    <font>
      <sz val="10"/>
      <name val="Tahoma"/>
      <family val="2"/>
    </font>
    <font>
      <sz val="10"/>
      <name val="Helv"/>
    </font>
    <font>
      <b/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0"/>
      <name val="Arial"/>
      <family val="2"/>
    </font>
    <font>
      <b/>
      <sz val="10"/>
      <name val="Helv"/>
    </font>
    <font>
      <sz val="10"/>
      <color rgb="FFFF0000"/>
      <name val="Helv"/>
    </font>
    <font>
      <sz val="8"/>
      <color rgb="FFFF0000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</borders>
  <cellStyleXfs count="4">
    <xf numFmtId="165" fontId="0" fillId="0" borderId="0"/>
    <xf numFmtId="164" fontId="2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</cellStyleXfs>
  <cellXfs count="230">
    <xf numFmtId="165" fontId="0" fillId="0" borderId="0" xfId="0"/>
    <xf numFmtId="165" fontId="3" fillId="0" borderId="0" xfId="0" applyFont="1"/>
    <xf numFmtId="166" fontId="3" fillId="0" borderId="0" xfId="0" applyNumberFormat="1" applyFont="1"/>
    <xf numFmtId="166" fontId="3" fillId="0" borderId="0" xfId="0" applyNumberFormat="1" applyFont="1" applyAlignment="1">
      <alignment horizontal="left"/>
    </xf>
    <xf numFmtId="166" fontId="4" fillId="0" borderId="0" xfId="0" applyNumberFormat="1" applyFont="1" applyAlignment="1" applyProtection="1">
      <alignment horizontal="left"/>
      <protection locked="0"/>
    </xf>
    <xf numFmtId="166" fontId="3" fillId="0" borderId="1" xfId="0" applyNumberFormat="1" applyFont="1" applyBorder="1" applyAlignment="1" applyProtection="1">
      <alignment horizontal="right"/>
      <protection locked="0"/>
    </xf>
    <xf numFmtId="166" fontId="3" fillId="0" borderId="2" xfId="0" applyNumberFormat="1" applyFont="1" applyBorder="1" applyAlignment="1" applyProtection="1">
      <alignment horizontal="right"/>
      <protection locked="0"/>
    </xf>
    <xf numFmtId="166" fontId="3" fillId="0" borderId="3" xfId="0" quotePrefix="1" applyNumberFormat="1" applyFont="1" applyBorder="1" applyAlignment="1" applyProtection="1">
      <alignment horizontal="right"/>
      <protection locked="0"/>
    </xf>
    <xf numFmtId="166" fontId="3" fillId="0" borderId="4" xfId="0" applyNumberFormat="1" applyFont="1" applyBorder="1" applyAlignment="1" applyProtection="1">
      <alignment horizontal="right"/>
      <protection locked="0"/>
    </xf>
    <xf numFmtId="166" fontId="3" fillId="0" borderId="5" xfId="0" applyNumberFormat="1" applyFont="1" applyBorder="1" applyAlignment="1" applyProtection="1">
      <alignment horizontal="right"/>
      <protection locked="0"/>
    </xf>
    <xf numFmtId="166" fontId="3" fillId="0" borderId="6" xfId="0" applyNumberFormat="1" applyFont="1" applyBorder="1"/>
    <xf numFmtId="166" fontId="3" fillId="0" borderId="7" xfId="0" applyNumberFormat="1" applyFont="1" applyBorder="1"/>
    <xf numFmtId="166" fontId="3" fillId="0" borderId="8" xfId="0" applyNumberFormat="1" applyFont="1" applyBorder="1"/>
    <xf numFmtId="166" fontId="3" fillId="0" borderId="9" xfId="0" applyNumberFormat="1" applyFont="1" applyBorder="1"/>
    <xf numFmtId="166" fontId="3" fillId="0" borderId="6" xfId="0" applyNumberFormat="1" applyFont="1" applyBorder="1" applyAlignment="1" applyProtection="1">
      <alignment horizontal="left"/>
      <protection locked="0"/>
    </xf>
    <xf numFmtId="166" fontId="3" fillId="0" borderId="7" xfId="0" applyNumberFormat="1" applyFont="1" applyBorder="1" applyProtection="1">
      <protection locked="0"/>
    </xf>
    <xf numFmtId="166" fontId="3" fillId="0" borderId="8" xfId="0" applyNumberFormat="1" applyFont="1" applyBorder="1" applyProtection="1">
      <protection locked="0"/>
    </xf>
    <xf numFmtId="166" fontId="3" fillId="0" borderId="9" xfId="0" applyNumberFormat="1" applyFont="1" applyBorder="1" applyProtection="1">
      <protection locked="0"/>
    </xf>
    <xf numFmtId="166" fontId="4" fillId="0" borderId="6" xfId="0" applyNumberFormat="1" applyFont="1" applyBorder="1" applyAlignment="1" applyProtection="1">
      <alignment horizontal="left"/>
      <protection locked="0"/>
    </xf>
    <xf numFmtId="166" fontId="4" fillId="0" borderId="9" xfId="0" applyNumberFormat="1" applyFont="1" applyBorder="1" applyProtection="1">
      <protection locked="0"/>
    </xf>
    <xf numFmtId="166" fontId="3" fillId="0" borderId="10" xfId="0" applyNumberFormat="1" applyFont="1" applyBorder="1"/>
    <xf numFmtId="166" fontId="3" fillId="0" borderId="11" xfId="0" applyNumberFormat="1" applyFont="1" applyBorder="1" applyAlignment="1">
      <alignment horizontal="right"/>
    </xf>
    <xf numFmtId="166" fontId="3" fillId="0" borderId="12" xfId="0" applyNumberFormat="1" applyFont="1" applyBorder="1" applyAlignment="1">
      <alignment horizontal="right"/>
    </xf>
    <xf numFmtId="166" fontId="3" fillId="0" borderId="12" xfId="0" applyNumberFormat="1" applyFont="1" applyBorder="1"/>
    <xf numFmtId="166" fontId="3" fillId="0" borderId="13" xfId="0" applyNumberFormat="1" applyFont="1" applyBorder="1"/>
    <xf numFmtId="166" fontId="3" fillId="0" borderId="0" xfId="0" applyNumberFormat="1" applyFont="1" applyAlignment="1">
      <alignment horizontal="right"/>
    </xf>
    <xf numFmtId="166" fontId="3" fillId="0" borderId="2" xfId="0" applyNumberFormat="1" applyFont="1" applyBorder="1" applyProtection="1">
      <protection locked="0"/>
    </xf>
    <xf numFmtId="166" fontId="3" fillId="0" borderId="3" xfId="0" applyNumberFormat="1" applyFont="1" applyBorder="1" applyProtection="1">
      <protection locked="0"/>
    </xf>
    <xf numFmtId="166" fontId="3" fillId="0" borderId="4" xfId="0" applyNumberFormat="1" applyFont="1" applyBorder="1" applyAlignment="1" applyProtection="1">
      <alignment horizontal="center"/>
      <protection locked="0"/>
    </xf>
    <xf numFmtId="166" fontId="3" fillId="0" borderId="5" xfId="0" applyNumberFormat="1" applyFont="1" applyBorder="1" applyAlignment="1" applyProtection="1">
      <alignment horizontal="center"/>
      <protection locked="0"/>
    </xf>
    <xf numFmtId="166" fontId="3" fillId="0" borderId="14" xfId="0" applyNumberFormat="1" applyFont="1" applyBorder="1" applyAlignment="1" applyProtection="1">
      <alignment horizontal="center"/>
      <protection locked="0"/>
    </xf>
    <xf numFmtId="166" fontId="3" fillId="0" borderId="7" xfId="0" applyNumberFormat="1" applyFont="1" applyBorder="1" applyAlignment="1" applyProtection="1">
      <alignment horizontal="right"/>
      <protection locked="0"/>
    </xf>
    <xf numFmtId="166" fontId="3" fillId="0" borderId="15" xfId="0" applyNumberFormat="1" applyFont="1" applyBorder="1" applyAlignment="1" applyProtection="1">
      <alignment horizontal="right"/>
      <protection locked="0"/>
    </xf>
    <xf numFmtId="166" fontId="3" fillId="0" borderId="15" xfId="0" applyNumberFormat="1" applyFont="1" applyBorder="1" applyProtection="1">
      <protection locked="0"/>
    </xf>
    <xf numFmtId="166" fontId="3" fillId="0" borderId="7" xfId="0" applyNumberFormat="1" applyFont="1" applyBorder="1" applyAlignment="1" applyProtection="1">
      <alignment horizontal="left"/>
      <protection locked="0"/>
    </xf>
    <xf numFmtId="166" fontId="3" fillId="0" borderId="8" xfId="0" applyNumberFormat="1" applyFont="1" applyBorder="1" applyAlignment="1" applyProtection="1">
      <alignment horizontal="left"/>
      <protection locked="0"/>
    </xf>
    <xf numFmtId="166" fontId="3" fillId="0" borderId="9" xfId="0" applyNumberFormat="1" applyFont="1" applyBorder="1" applyAlignment="1" applyProtection="1">
      <alignment horizontal="left"/>
      <protection locked="0"/>
    </xf>
    <xf numFmtId="166" fontId="3" fillId="0" borderId="11" xfId="0" applyNumberFormat="1" applyFont="1" applyBorder="1"/>
    <xf numFmtId="166" fontId="4" fillId="0" borderId="4" xfId="0" applyNumberFormat="1" applyFont="1" applyBorder="1" applyAlignment="1" applyProtection="1">
      <alignment horizontal="left"/>
      <protection locked="0"/>
    </xf>
    <xf numFmtId="166" fontId="3" fillId="0" borderId="9" xfId="0" applyNumberFormat="1" applyFont="1" applyBorder="1" applyAlignment="1" applyProtection="1">
      <alignment horizontal="right"/>
      <protection locked="0"/>
    </xf>
    <xf numFmtId="165" fontId="3" fillId="0" borderId="1" xfId="0" applyFont="1" applyBorder="1"/>
    <xf numFmtId="165" fontId="3" fillId="0" borderId="16" xfId="0" applyFont="1" applyBorder="1"/>
    <xf numFmtId="166" fontId="3" fillId="0" borderId="16" xfId="0" applyNumberFormat="1" applyFont="1" applyBorder="1"/>
    <xf numFmtId="166" fontId="3" fillId="0" borderId="4" xfId="0" applyNumberFormat="1" applyFont="1" applyBorder="1"/>
    <xf numFmtId="166" fontId="3" fillId="0" borderId="1" xfId="0" applyNumberFormat="1" applyFont="1" applyBorder="1"/>
    <xf numFmtId="166" fontId="3" fillId="0" borderId="0" xfId="0" applyNumberFormat="1" applyFont="1" applyAlignment="1" applyProtection="1">
      <alignment horizontal="left"/>
      <protection locked="0"/>
    </xf>
    <xf numFmtId="166" fontId="3" fillId="0" borderId="17" xfId="0" applyNumberFormat="1" applyFont="1" applyBorder="1"/>
    <xf numFmtId="166" fontId="3" fillId="0" borderId="1" xfId="0" quotePrefix="1" applyNumberFormat="1" applyFont="1" applyBorder="1" applyAlignment="1" applyProtection="1">
      <alignment horizontal="right"/>
      <protection locked="0"/>
    </xf>
    <xf numFmtId="166" fontId="4" fillId="0" borderId="18" xfId="0" applyNumberFormat="1" applyFont="1" applyBorder="1" applyAlignment="1" applyProtection="1">
      <alignment horizontal="left"/>
      <protection locked="0"/>
    </xf>
    <xf numFmtId="167" fontId="3" fillId="0" borderId="0" xfId="0" applyNumberFormat="1" applyFont="1" applyAlignment="1" applyProtection="1">
      <alignment horizontal="right"/>
      <protection locked="0"/>
    </xf>
    <xf numFmtId="169" fontId="6" fillId="0" borderId="0" xfId="2" applyNumberFormat="1" applyFont="1"/>
    <xf numFmtId="165" fontId="3" fillId="0" borderId="0" xfId="0" applyFont="1" applyAlignment="1" applyProtection="1">
      <alignment horizontal="right"/>
      <protection locked="0"/>
    </xf>
    <xf numFmtId="166" fontId="4" fillId="0" borderId="19" xfId="0" applyNumberFormat="1" applyFont="1" applyBorder="1" applyAlignment="1" applyProtection="1">
      <alignment horizontal="left"/>
      <protection locked="0"/>
    </xf>
    <xf numFmtId="166" fontId="4" fillId="0" borderId="10" xfId="0" applyNumberFormat="1" applyFont="1" applyBorder="1" applyAlignment="1" applyProtection="1">
      <alignment horizontal="left"/>
      <protection locked="0"/>
    </xf>
    <xf numFmtId="165" fontId="3" fillId="0" borderId="16" xfId="0" applyFont="1" applyBorder="1" applyAlignment="1" applyProtection="1">
      <alignment horizontal="right"/>
      <protection locked="0"/>
    </xf>
    <xf numFmtId="166" fontId="4" fillId="0" borderId="16" xfId="0" applyNumberFormat="1" applyFont="1" applyBorder="1" applyProtection="1">
      <protection locked="0"/>
    </xf>
    <xf numFmtId="167" fontId="3" fillId="0" borderId="16" xfId="0" applyNumberFormat="1" applyFont="1" applyBorder="1" applyAlignment="1" applyProtection="1">
      <alignment horizontal="right"/>
      <protection locked="0"/>
    </xf>
    <xf numFmtId="166" fontId="4" fillId="0" borderId="16" xfId="0" applyNumberFormat="1" applyFont="1" applyBorder="1"/>
    <xf numFmtId="166" fontId="3" fillId="0" borderId="9" xfId="0" applyNumberFormat="1" applyFont="1" applyBorder="1" applyAlignment="1" applyProtection="1">
      <alignment horizontal="center"/>
      <protection locked="0"/>
    </xf>
    <xf numFmtId="165" fontId="3" fillId="0" borderId="4" xfId="0" applyFont="1" applyBorder="1"/>
    <xf numFmtId="166" fontId="3" fillId="0" borderId="16" xfId="0" applyNumberFormat="1" applyFont="1" applyBorder="1" applyAlignment="1">
      <alignment horizontal="right"/>
    </xf>
    <xf numFmtId="166" fontId="3" fillId="0" borderId="16" xfId="0" applyNumberFormat="1" applyFont="1" applyBorder="1" applyAlignment="1" applyProtection="1">
      <alignment horizontal="left"/>
      <protection locked="0"/>
    </xf>
    <xf numFmtId="166" fontId="4" fillId="0" borderId="1" xfId="0" applyNumberFormat="1" applyFont="1" applyBorder="1" applyAlignment="1" applyProtection="1">
      <alignment horizontal="left"/>
      <protection locked="0"/>
    </xf>
    <xf numFmtId="165" fontId="3" fillId="0" borderId="10" xfId="0" applyFont="1" applyBorder="1"/>
    <xf numFmtId="166" fontId="3" fillId="0" borderId="6" xfId="0" applyNumberFormat="1" applyFont="1" applyBorder="1" applyAlignment="1">
      <alignment horizontal="right"/>
    </xf>
    <xf numFmtId="165" fontId="3" fillId="0" borderId="6" xfId="0" applyFont="1" applyBorder="1" applyAlignment="1" applyProtection="1">
      <alignment horizontal="right"/>
      <protection locked="0"/>
    </xf>
    <xf numFmtId="165" fontId="3" fillId="0" borderId="6" xfId="0" applyFont="1" applyBorder="1" applyAlignment="1">
      <alignment horizontal="right"/>
    </xf>
    <xf numFmtId="165" fontId="4" fillId="0" borderId="6" xfId="0" applyFont="1" applyBorder="1" applyAlignment="1" applyProtection="1">
      <alignment horizontal="right"/>
      <protection locked="0"/>
    </xf>
    <xf numFmtId="170" fontId="3" fillId="0" borderId="16" xfId="0" applyNumberFormat="1" applyFont="1" applyBorder="1"/>
    <xf numFmtId="166" fontId="4" fillId="0" borderId="0" xfId="0" applyNumberFormat="1" applyFont="1" applyAlignment="1">
      <alignment horizontal="left"/>
    </xf>
    <xf numFmtId="167" fontId="9" fillId="0" borderId="0" xfId="0" applyNumberFormat="1" applyFont="1" applyProtection="1">
      <protection locked="0"/>
    </xf>
    <xf numFmtId="167" fontId="9" fillId="0" borderId="0" xfId="0" applyNumberFormat="1" applyFont="1" applyAlignment="1" applyProtection="1">
      <alignment horizontal="center"/>
      <protection locked="0"/>
    </xf>
    <xf numFmtId="167" fontId="0" fillId="0" borderId="0" xfId="0" applyNumberFormat="1" applyAlignment="1">
      <alignment horizontal="center"/>
    </xf>
    <xf numFmtId="167" fontId="0" fillId="0" borderId="0" xfId="0" applyNumberFormat="1"/>
    <xf numFmtId="167" fontId="9" fillId="2" borderId="0" xfId="0" applyNumberFormat="1" applyFont="1" applyFill="1" applyProtection="1">
      <protection locked="0"/>
    </xf>
    <xf numFmtId="167" fontId="0" fillId="0" borderId="0" xfId="0" applyNumberFormat="1" applyAlignment="1" applyProtection="1">
      <alignment horizontal="center"/>
      <protection locked="0"/>
    </xf>
    <xf numFmtId="167" fontId="0" fillId="0" borderId="0" xfId="0" applyNumberFormat="1" applyProtection="1">
      <protection locked="0"/>
    </xf>
    <xf numFmtId="0" fontId="0" fillId="0" borderId="0" xfId="0" applyNumberFormat="1"/>
    <xf numFmtId="0" fontId="0" fillId="0" borderId="0" xfId="0" applyNumberFormat="1" applyAlignment="1">
      <alignment horizontal="center"/>
    </xf>
    <xf numFmtId="167" fontId="11" fillId="0" borderId="0" xfId="0" applyNumberFormat="1" applyFont="1" applyProtection="1">
      <protection locked="0"/>
    </xf>
    <xf numFmtId="167" fontId="11" fillId="0" borderId="0" xfId="0" applyNumberFormat="1" applyFont="1" applyAlignment="1" applyProtection="1">
      <alignment horizontal="center"/>
      <protection locked="0"/>
    </xf>
    <xf numFmtId="0" fontId="11" fillId="0" borderId="0" xfId="0" applyNumberFormat="1" applyFont="1"/>
    <xf numFmtId="167" fontId="0" fillId="0" borderId="20" xfId="0" applyNumberFormat="1" applyBorder="1"/>
    <xf numFmtId="167" fontId="0" fillId="0" borderId="10" xfId="0" applyNumberFormat="1" applyBorder="1" applyProtection="1">
      <protection locked="0"/>
    </xf>
    <xf numFmtId="167" fontId="0" fillId="0" borderId="13" xfId="0" applyNumberFormat="1" applyBorder="1" applyAlignment="1" applyProtection="1">
      <alignment horizontal="center"/>
      <protection locked="0"/>
    </xf>
    <xf numFmtId="167" fontId="0" fillId="0" borderId="6" xfId="0" applyNumberFormat="1" applyBorder="1"/>
    <xf numFmtId="167" fontId="0" fillId="0" borderId="6" xfId="0" applyNumberFormat="1" applyBorder="1" applyAlignment="1">
      <alignment horizontal="center"/>
    </xf>
    <xf numFmtId="167" fontId="0" fillId="0" borderId="6" xfId="0" applyNumberFormat="1" applyBorder="1" applyProtection="1">
      <protection locked="0"/>
    </xf>
    <xf numFmtId="167" fontId="11" fillId="0" borderId="6" xfId="0" applyNumberFormat="1" applyFont="1" applyBorder="1" applyProtection="1">
      <protection locked="0"/>
    </xf>
    <xf numFmtId="167" fontId="11" fillId="0" borderId="0" xfId="0" applyNumberFormat="1" applyFont="1"/>
    <xf numFmtId="167" fontId="0" fillId="0" borderId="10" xfId="0" applyNumberFormat="1" applyBorder="1"/>
    <xf numFmtId="167" fontId="0" fillId="0" borderId="10" xfId="0" applyNumberFormat="1" applyBorder="1" applyAlignment="1">
      <alignment horizontal="center"/>
    </xf>
    <xf numFmtId="167" fontId="0" fillId="0" borderId="4" xfId="0" applyNumberFormat="1" applyBorder="1" applyAlignment="1">
      <alignment horizontal="center"/>
    </xf>
    <xf numFmtId="167" fontId="0" fillId="0" borderId="3" xfId="0" applyNumberFormat="1" applyBorder="1" applyAlignment="1" applyProtection="1">
      <alignment horizontal="center"/>
      <protection locked="0"/>
    </xf>
    <xf numFmtId="2" fontId="11" fillId="0" borderId="16" xfId="0" applyNumberFormat="1" applyFon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7" fontId="4" fillId="0" borderId="8" xfId="0" applyNumberFormat="1" applyFont="1" applyBorder="1" applyProtection="1">
      <protection locked="0"/>
    </xf>
    <xf numFmtId="166" fontId="3" fillId="0" borderId="1" xfId="0" quotePrefix="1" applyNumberFormat="1" applyFont="1" applyBorder="1" applyAlignment="1" applyProtection="1">
      <alignment horizontal="left"/>
      <protection locked="0"/>
    </xf>
    <xf numFmtId="166" fontId="3" fillId="0" borderId="21" xfId="0" applyNumberFormat="1" applyFont="1" applyBorder="1"/>
    <xf numFmtId="2" fontId="3" fillId="0" borderId="16" xfId="0" applyNumberFormat="1" applyFont="1" applyBorder="1"/>
    <xf numFmtId="2" fontId="3" fillId="0" borderId="0" xfId="0" applyNumberFormat="1" applyFont="1"/>
    <xf numFmtId="166" fontId="3" fillId="0" borderId="22" xfId="0" applyNumberFormat="1" applyFont="1" applyBorder="1"/>
    <xf numFmtId="2" fontId="3" fillId="0" borderId="9" xfId="0" applyNumberFormat="1" applyFont="1" applyBorder="1"/>
    <xf numFmtId="171" fontId="3" fillId="0" borderId="9" xfId="3" applyNumberFormat="1" applyFont="1" applyBorder="1" applyProtection="1"/>
    <xf numFmtId="171" fontId="3" fillId="0" borderId="0" xfId="3" applyNumberFormat="1" applyFont="1" applyBorder="1" applyProtection="1"/>
    <xf numFmtId="167" fontId="0" fillId="0" borderId="3" xfId="0" quotePrefix="1" applyNumberFormat="1" applyBorder="1" applyAlignment="1" applyProtection="1">
      <alignment horizontal="center"/>
      <protection locked="0"/>
    </xf>
    <xf numFmtId="165" fontId="3" fillId="0" borderId="3" xfId="0" applyFont="1" applyBorder="1"/>
    <xf numFmtId="165" fontId="3" fillId="0" borderId="9" xfId="0" applyFont="1" applyBorder="1"/>
    <xf numFmtId="167" fontId="0" fillId="0" borderId="1" xfId="0" quotePrefix="1" applyNumberFormat="1" applyBorder="1" applyAlignment="1" applyProtection="1">
      <alignment horizontal="center"/>
      <protection locked="0"/>
    </xf>
    <xf numFmtId="167" fontId="0" fillId="0" borderId="4" xfId="0" applyNumberFormat="1" applyBorder="1" applyAlignment="1" applyProtection="1">
      <alignment horizontal="center"/>
      <protection locked="0"/>
    </xf>
    <xf numFmtId="167" fontId="0" fillId="0" borderId="16" xfId="0" applyNumberFormat="1" applyBorder="1" applyAlignment="1">
      <alignment horizontal="center"/>
    </xf>
    <xf numFmtId="166" fontId="3" fillId="0" borderId="16" xfId="0" applyNumberFormat="1" applyFont="1" applyBorder="1" applyProtection="1">
      <protection locked="0"/>
    </xf>
    <xf numFmtId="166" fontId="3" fillId="0" borderId="1" xfId="0" quotePrefix="1" applyNumberFormat="1" applyFont="1" applyBorder="1" applyProtection="1">
      <protection locked="0"/>
    </xf>
    <xf numFmtId="165" fontId="3" fillId="0" borderId="23" xfId="0" applyFont="1" applyBorder="1"/>
    <xf numFmtId="165" fontId="3" fillId="0" borderId="6" xfId="0" applyFont="1" applyBorder="1"/>
    <xf numFmtId="165" fontId="3" fillId="0" borderId="17" xfId="0" applyFont="1" applyBorder="1"/>
    <xf numFmtId="165" fontId="3" fillId="0" borderId="13" xfId="0" applyFont="1" applyBorder="1"/>
    <xf numFmtId="165" fontId="12" fillId="0" borderId="0" xfId="0" applyFont="1" applyAlignment="1">
      <alignment horizontal="center"/>
    </xf>
    <xf numFmtId="165" fontId="12" fillId="0" borderId="18" xfId="0" applyFont="1" applyBorder="1" applyAlignment="1">
      <alignment horizontal="center"/>
    </xf>
    <xf numFmtId="9" fontId="0" fillId="0" borderId="18" xfId="3" applyFont="1" applyBorder="1" applyAlignment="1">
      <alignment horizontal="center"/>
    </xf>
    <xf numFmtId="165" fontId="0" fillId="0" borderId="0" xfId="0" applyAlignment="1">
      <alignment horizontal="center"/>
    </xf>
    <xf numFmtId="165" fontId="12" fillId="0" borderId="0" xfId="0" applyFont="1" applyAlignment="1">
      <alignment horizontal="left"/>
    </xf>
    <xf numFmtId="172" fontId="0" fillId="0" borderId="18" xfId="0" applyNumberFormat="1" applyBorder="1" applyAlignment="1">
      <alignment horizontal="left"/>
    </xf>
    <xf numFmtId="165" fontId="0" fillId="0" borderId="0" xfId="0" applyAlignment="1">
      <alignment horizontal="left"/>
    </xf>
    <xf numFmtId="172" fontId="0" fillId="0" borderId="0" xfId="0" applyNumberFormat="1" applyAlignment="1">
      <alignment horizontal="left"/>
    </xf>
    <xf numFmtId="9" fontId="0" fillId="0" borderId="0" xfId="3" applyFont="1" applyBorder="1" applyAlignment="1">
      <alignment horizontal="center"/>
    </xf>
    <xf numFmtId="173" fontId="0" fillId="0" borderId="18" xfId="1" applyNumberFormat="1" applyFont="1" applyBorder="1" applyAlignment="1">
      <alignment horizontal="center"/>
    </xf>
    <xf numFmtId="173" fontId="0" fillId="0" borderId="0" xfId="1" applyNumberFormat="1" applyFont="1" applyBorder="1" applyAlignment="1">
      <alignment horizontal="center"/>
    </xf>
    <xf numFmtId="173" fontId="0" fillId="0" borderId="18" xfId="1" applyNumberFormat="1" applyFont="1" applyBorder="1" applyAlignment="1">
      <alignment vertical="center"/>
    </xf>
    <xf numFmtId="9" fontId="7" fillId="2" borderId="18" xfId="3" applyFont="1" applyFill="1" applyBorder="1" applyAlignment="1">
      <alignment horizontal="center"/>
    </xf>
    <xf numFmtId="174" fontId="0" fillId="0" borderId="18" xfId="1" applyNumberFormat="1" applyFont="1" applyBorder="1" applyAlignment="1">
      <alignment vertical="center"/>
    </xf>
    <xf numFmtId="5" fontId="0" fillId="0" borderId="18" xfId="0" applyNumberFormat="1" applyBorder="1"/>
    <xf numFmtId="173" fontId="0" fillId="0" borderId="0" xfId="1" applyNumberFormat="1" applyFont="1"/>
    <xf numFmtId="165" fontId="13" fillId="0" borderId="0" xfId="0" applyFont="1"/>
    <xf numFmtId="167" fontId="14" fillId="0" borderId="18" xfId="0" applyNumberFormat="1" applyFont="1" applyBorder="1" applyAlignment="1">
      <alignment horizontal="center"/>
    </xf>
    <xf numFmtId="165" fontId="3" fillId="0" borderId="0" xfId="0" applyFont="1" applyAlignment="1">
      <alignment horizontal="center"/>
    </xf>
    <xf numFmtId="166" fontId="3" fillId="0" borderId="1" xfId="0" quotePrefix="1" applyNumberFormat="1" applyFont="1" applyBorder="1" applyAlignment="1" applyProtection="1">
      <alignment horizontal="center"/>
      <protection locked="0"/>
    </xf>
    <xf numFmtId="166" fontId="3" fillId="0" borderId="23" xfId="0" quotePrefix="1" applyNumberFormat="1" applyFont="1" applyBorder="1" applyAlignment="1" applyProtection="1">
      <alignment horizontal="center"/>
      <protection locked="0"/>
    </xf>
    <xf numFmtId="166" fontId="3" fillId="0" borderId="3" xfId="0" quotePrefix="1" applyNumberFormat="1" applyFont="1" applyBorder="1" applyAlignment="1" applyProtection="1">
      <alignment horizontal="center"/>
      <protection locked="0"/>
    </xf>
    <xf numFmtId="166" fontId="3" fillId="0" borderId="1" xfId="0" applyNumberFormat="1" applyFont="1" applyBorder="1" applyAlignment="1" applyProtection="1">
      <alignment horizontal="center"/>
      <protection locked="0"/>
    </xf>
    <xf numFmtId="166" fontId="3" fillId="0" borderId="2" xfId="0" applyNumberFormat="1" applyFont="1" applyBorder="1" applyAlignment="1" applyProtection="1">
      <alignment horizontal="center"/>
      <protection locked="0"/>
    </xf>
    <xf numFmtId="166" fontId="3" fillId="0" borderId="3" xfId="0" applyNumberFormat="1" applyFont="1" applyBorder="1" applyAlignment="1" applyProtection="1">
      <alignment horizontal="center"/>
      <protection locked="0"/>
    </xf>
    <xf numFmtId="166" fontId="4" fillId="0" borderId="10" xfId="0" applyNumberFormat="1" applyFont="1" applyBorder="1" applyAlignment="1" applyProtection="1">
      <alignment horizontal="center"/>
      <protection locked="0"/>
    </xf>
    <xf numFmtId="166" fontId="3" fillId="0" borderId="17" xfId="0" applyNumberFormat="1" applyFont="1" applyBorder="1" applyAlignment="1" applyProtection="1">
      <alignment horizontal="center"/>
      <protection locked="0"/>
    </xf>
    <xf numFmtId="166" fontId="3" fillId="0" borderId="13" xfId="0" applyNumberFormat="1" applyFont="1" applyBorder="1" applyAlignment="1" applyProtection="1">
      <alignment horizontal="center"/>
      <protection locked="0"/>
    </xf>
    <xf numFmtId="166" fontId="4" fillId="0" borderId="20" xfId="0" applyNumberFormat="1" applyFont="1" applyBorder="1" applyAlignment="1" applyProtection="1">
      <alignment horizontal="center"/>
      <protection locked="0"/>
    </xf>
    <xf numFmtId="166" fontId="3" fillId="0" borderId="23" xfId="0" applyNumberFormat="1" applyFont="1" applyBorder="1" applyAlignment="1" applyProtection="1">
      <alignment horizontal="center"/>
      <protection locked="0"/>
    </xf>
    <xf numFmtId="166" fontId="3" fillId="0" borderId="0" xfId="0" applyNumberFormat="1" applyFont="1" applyAlignment="1">
      <alignment horizontal="center"/>
    </xf>
    <xf numFmtId="166" fontId="3" fillId="0" borderId="0" xfId="0" applyNumberFormat="1" applyFont="1" applyAlignment="1" applyProtection="1">
      <alignment horizontal="center"/>
      <protection locked="0"/>
    </xf>
    <xf numFmtId="164" fontId="4" fillId="0" borderId="16" xfId="1" applyFont="1" applyBorder="1" applyProtection="1">
      <protection locked="0"/>
    </xf>
    <xf numFmtId="164" fontId="4" fillId="0" borderId="8" xfId="1" applyFont="1" applyBorder="1" applyProtection="1">
      <protection locked="0"/>
    </xf>
    <xf numFmtId="164" fontId="4" fillId="0" borderId="7" xfId="1" applyFont="1" applyBorder="1" applyProtection="1">
      <protection locked="0"/>
    </xf>
    <xf numFmtId="164" fontId="4" fillId="0" borderId="9" xfId="1" applyFont="1" applyBorder="1" applyProtection="1">
      <protection locked="0"/>
    </xf>
    <xf numFmtId="164" fontId="4" fillId="0" borderId="16" xfId="1" applyFont="1" applyBorder="1" applyProtection="1"/>
    <xf numFmtId="173" fontId="4" fillId="0" borderId="16" xfId="1" applyNumberFormat="1" applyFont="1" applyBorder="1" applyProtection="1">
      <protection locked="0"/>
    </xf>
    <xf numFmtId="173" fontId="4" fillId="0" borderId="0" xfId="1" applyNumberFormat="1" applyFont="1" applyBorder="1" applyProtection="1">
      <protection locked="0"/>
    </xf>
    <xf numFmtId="173" fontId="4" fillId="0" borderId="8" xfId="1" applyNumberFormat="1" applyFont="1" applyBorder="1" applyProtection="1">
      <protection locked="0"/>
    </xf>
    <xf numFmtId="173" fontId="4" fillId="0" borderId="7" xfId="1" applyNumberFormat="1" applyFont="1" applyBorder="1" applyProtection="1">
      <protection locked="0"/>
    </xf>
    <xf numFmtId="173" fontId="4" fillId="0" borderId="9" xfId="1" applyNumberFormat="1" applyFont="1" applyBorder="1" applyProtection="1">
      <protection locked="0"/>
    </xf>
    <xf numFmtId="173" fontId="4" fillId="0" borderId="16" xfId="1" applyNumberFormat="1" applyFont="1" applyBorder="1" applyProtection="1"/>
    <xf numFmtId="166" fontId="4" fillId="0" borderId="16" xfId="1" applyNumberFormat="1" applyFont="1" applyBorder="1" applyProtection="1"/>
    <xf numFmtId="167" fontId="4" fillId="0" borderId="0" xfId="0" applyNumberFormat="1" applyFont="1" applyProtection="1">
      <protection locked="0"/>
    </xf>
    <xf numFmtId="166" fontId="3" fillId="0" borderId="17" xfId="0" applyNumberFormat="1" applyFont="1" applyBorder="1" applyAlignment="1" applyProtection="1">
      <alignment horizontal="right"/>
      <protection locked="0"/>
    </xf>
    <xf numFmtId="9" fontId="3" fillId="0" borderId="0" xfId="3" applyFont="1" applyProtection="1"/>
    <xf numFmtId="166" fontId="3" fillId="0" borderId="4" xfId="0" quotePrefix="1" applyNumberFormat="1" applyFont="1" applyBorder="1" applyAlignment="1" applyProtection="1">
      <alignment horizontal="center"/>
      <protection locked="0"/>
    </xf>
    <xf numFmtId="9" fontId="3" fillId="0" borderId="0" xfId="3" applyFont="1"/>
    <xf numFmtId="166" fontId="4" fillId="0" borderId="4" xfId="0" applyNumberFormat="1" applyFont="1" applyBorder="1"/>
    <xf numFmtId="166" fontId="4" fillId="3" borderId="4" xfId="0" applyNumberFormat="1" applyFont="1" applyFill="1" applyBorder="1"/>
    <xf numFmtId="170" fontId="4" fillId="0" borderId="16" xfId="1" applyNumberFormat="1" applyFont="1" applyBorder="1" applyProtection="1"/>
    <xf numFmtId="170" fontId="11" fillId="0" borderId="16" xfId="1" applyNumberFormat="1" applyFont="1" applyBorder="1" applyProtection="1"/>
    <xf numFmtId="170" fontId="4" fillId="0" borderId="16" xfId="1" applyNumberFormat="1" applyFont="1" applyBorder="1" applyAlignment="1" applyProtection="1">
      <alignment horizontal="left" indent="2"/>
    </xf>
    <xf numFmtId="170" fontId="3" fillId="0" borderId="4" xfId="0" applyNumberFormat="1" applyFont="1" applyBorder="1"/>
    <xf numFmtId="170" fontId="4" fillId="2" borderId="4" xfId="0" applyNumberFormat="1" applyFont="1" applyFill="1" applyBorder="1"/>
    <xf numFmtId="170" fontId="15" fillId="0" borderId="4" xfId="0" applyNumberFormat="1" applyFont="1" applyBorder="1"/>
    <xf numFmtId="170" fontId="3" fillId="0" borderId="16" xfId="0" applyNumberFormat="1" applyFont="1" applyBorder="1" applyAlignment="1">
      <alignment horizontal="right"/>
    </xf>
    <xf numFmtId="170" fontId="3" fillId="2" borderId="4" xfId="0" applyNumberFormat="1" applyFont="1" applyFill="1" applyBorder="1"/>
    <xf numFmtId="170" fontId="3" fillId="0" borderId="0" xfId="0" applyNumberFormat="1" applyFont="1"/>
    <xf numFmtId="165" fontId="11" fillId="0" borderId="0" xfId="0" applyFont="1"/>
    <xf numFmtId="168" fontId="1" fillId="0" borderId="20" xfId="0" quotePrefix="1" applyNumberFormat="1" applyFont="1" applyBorder="1" applyAlignment="1" applyProtection="1">
      <alignment horizontal="center"/>
      <protection locked="0"/>
    </xf>
    <xf numFmtId="167" fontId="1" fillId="0" borderId="16" xfId="0" applyNumberFormat="1" applyFont="1" applyBorder="1" applyAlignment="1">
      <alignment horizontal="right"/>
    </xf>
    <xf numFmtId="167" fontId="1" fillId="0" borderId="0" xfId="0" applyNumberFormat="1" applyFont="1" applyAlignment="1">
      <alignment horizontal="right"/>
    </xf>
    <xf numFmtId="168" fontId="1" fillId="0" borderId="20" xfId="0" quotePrefix="1" applyNumberFormat="1" applyFont="1" applyBorder="1" applyAlignment="1" applyProtection="1">
      <alignment horizontal="left"/>
      <protection locked="0"/>
    </xf>
    <xf numFmtId="0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 wrapText="1"/>
    </xf>
    <xf numFmtId="49" fontId="1" fillId="0" borderId="3" xfId="0" applyNumberFormat="1" applyFont="1" applyBorder="1" applyAlignment="1" applyProtection="1">
      <alignment horizontal="center"/>
      <protection locked="0"/>
    </xf>
    <xf numFmtId="0" fontId="1" fillId="0" borderId="0" xfId="0" quotePrefix="1" applyNumberFormat="1" applyFont="1" applyAlignment="1">
      <alignment horizontal="center"/>
    </xf>
    <xf numFmtId="166" fontId="1" fillId="0" borderId="0" xfId="0" quotePrefix="1" applyNumberFormat="1" applyFont="1" applyAlignment="1">
      <alignment horizontal="center"/>
    </xf>
    <xf numFmtId="171" fontId="3" fillId="0" borderId="16" xfId="3" applyNumberFormat="1" applyFont="1" applyBorder="1" applyProtection="1"/>
    <xf numFmtId="167" fontId="4" fillId="0" borderId="16" xfId="0" applyNumberFormat="1" applyFont="1" applyBorder="1" applyProtection="1">
      <protection locked="0"/>
    </xf>
    <xf numFmtId="166" fontId="3" fillId="0" borderId="20" xfId="0" quotePrefix="1" applyNumberFormat="1" applyFont="1" applyBorder="1" applyAlignment="1" applyProtection="1">
      <alignment horizontal="left"/>
      <protection locked="0"/>
    </xf>
    <xf numFmtId="166" fontId="3" fillId="0" borderId="24" xfId="0" applyNumberFormat="1" applyFont="1" applyBorder="1" applyAlignment="1" applyProtection="1">
      <alignment horizontal="right"/>
      <protection locked="0"/>
    </xf>
    <xf numFmtId="166" fontId="3" fillId="0" borderId="25" xfId="0" applyNumberFormat="1" applyFont="1" applyBorder="1" applyAlignment="1" applyProtection="1">
      <alignment horizontal="right"/>
      <protection locked="0"/>
    </xf>
    <xf numFmtId="0" fontId="3" fillId="0" borderId="0" xfId="0" applyNumberFormat="1" applyFont="1"/>
    <xf numFmtId="0" fontId="3" fillId="0" borderId="0" xfId="0" applyNumberFormat="1" applyFont="1" applyAlignment="1">
      <alignment horizontal="center"/>
    </xf>
    <xf numFmtId="171" fontId="3" fillId="0" borderId="0" xfId="3" applyNumberFormat="1" applyFont="1"/>
    <xf numFmtId="170" fontId="4" fillId="2" borderId="4" xfId="0" applyNumberFormat="1" applyFont="1" applyFill="1" applyBorder="1" applyAlignment="1">
      <alignment horizontal="center"/>
    </xf>
    <xf numFmtId="170" fontId="4" fillId="0" borderId="4" xfId="0" applyNumberFormat="1" applyFont="1" applyBorder="1" applyAlignment="1">
      <alignment horizontal="center"/>
    </xf>
    <xf numFmtId="173" fontId="4" fillId="0" borderId="6" xfId="1" applyNumberFormat="1" applyFont="1" applyBorder="1" applyProtection="1">
      <protection locked="0"/>
    </xf>
    <xf numFmtId="166" fontId="3" fillId="0" borderId="4" xfId="0" quotePrefix="1" applyNumberFormat="1" applyFont="1" applyBorder="1" applyAlignment="1" applyProtection="1">
      <alignment horizontal="right"/>
      <protection locked="0"/>
    </xf>
    <xf numFmtId="165" fontId="3" fillId="0" borderId="0" xfId="0" applyFont="1" applyAlignment="1">
      <alignment horizontal="center" vertical="center"/>
    </xf>
    <xf numFmtId="167" fontId="1" fillId="4" borderId="1" xfId="0" quotePrefix="1" applyNumberFormat="1" applyFont="1" applyFill="1" applyBorder="1" applyAlignment="1">
      <alignment horizontal="center"/>
    </xf>
    <xf numFmtId="167" fontId="1" fillId="4" borderId="1" xfId="0" applyNumberFormat="1" applyFont="1" applyFill="1" applyBorder="1" applyAlignment="1">
      <alignment horizontal="center"/>
    </xf>
    <xf numFmtId="167" fontId="1" fillId="4" borderId="16" xfId="0" applyNumberFormat="1" applyFont="1" applyFill="1" applyBorder="1" applyAlignment="1">
      <alignment horizontal="center"/>
    </xf>
    <xf numFmtId="167" fontId="11" fillId="4" borderId="16" xfId="0" applyNumberFormat="1" applyFont="1" applyFill="1" applyBorder="1" applyAlignment="1">
      <alignment horizontal="center"/>
    </xf>
    <xf numFmtId="167" fontId="1" fillId="4" borderId="4" xfId="0" applyNumberFormat="1" applyFont="1" applyFill="1" applyBorder="1" applyAlignment="1">
      <alignment horizontal="center"/>
    </xf>
    <xf numFmtId="170" fontId="4" fillId="4" borderId="16" xfId="1" applyNumberFormat="1" applyFont="1" applyFill="1" applyBorder="1" applyAlignment="1" applyProtection="1">
      <alignment horizontal="left" indent="2"/>
    </xf>
    <xf numFmtId="166" fontId="3" fillId="4" borderId="9" xfId="0" applyNumberFormat="1" applyFont="1" applyFill="1" applyBorder="1" applyAlignment="1" applyProtection="1">
      <alignment horizontal="center"/>
      <protection locked="0"/>
    </xf>
    <xf numFmtId="170" fontId="3" fillId="4" borderId="16" xfId="0" applyNumberFormat="1" applyFont="1" applyFill="1" applyBorder="1" applyAlignment="1">
      <alignment horizontal="right"/>
    </xf>
    <xf numFmtId="170" fontId="3" fillId="4" borderId="16" xfId="0" applyNumberFormat="1" applyFont="1" applyFill="1" applyBorder="1"/>
    <xf numFmtId="170" fontId="4" fillId="4" borderId="16" xfId="1" applyNumberFormat="1" applyFont="1" applyFill="1" applyBorder="1" applyProtection="1"/>
    <xf numFmtId="166" fontId="3" fillId="4" borderId="4" xfId="0" applyNumberFormat="1" applyFont="1" applyFill="1" applyBorder="1" applyAlignment="1" applyProtection="1">
      <alignment horizontal="right"/>
      <protection locked="0"/>
    </xf>
    <xf numFmtId="165" fontId="3" fillId="4" borderId="1" xfId="0" applyFont="1" applyFill="1" applyBorder="1"/>
    <xf numFmtId="171" fontId="3" fillId="4" borderId="16" xfId="3" applyNumberFormat="1" applyFont="1" applyFill="1" applyBorder="1" applyProtection="1"/>
    <xf numFmtId="167" fontId="4" fillId="4" borderId="16" xfId="0" applyNumberFormat="1" applyFont="1" applyFill="1" applyBorder="1" applyProtection="1">
      <protection locked="0"/>
    </xf>
    <xf numFmtId="166" fontId="3" fillId="4" borderId="4" xfId="0" applyNumberFormat="1" applyFont="1" applyFill="1" applyBorder="1"/>
    <xf numFmtId="165" fontId="1" fillId="4" borderId="1" xfId="0" applyFont="1" applyFill="1" applyBorder="1"/>
    <xf numFmtId="165" fontId="3" fillId="4" borderId="4" xfId="0" applyFont="1" applyFill="1" applyBorder="1"/>
    <xf numFmtId="166" fontId="8" fillId="0" borderId="0" xfId="0" applyNumberFormat="1" applyFont="1" applyAlignment="1" applyProtection="1">
      <alignment horizontal="left" wrapText="1"/>
      <protection locked="0"/>
    </xf>
    <xf numFmtId="165" fontId="12" fillId="0" borderId="18" xfId="0" applyFont="1" applyBorder="1" applyAlignment="1">
      <alignment horizontal="center" wrapText="1"/>
    </xf>
    <xf numFmtId="9" fontId="12" fillId="0" borderId="18" xfId="3" applyFont="1" applyBorder="1" applyAlignment="1">
      <alignment horizontal="center" wrapText="1"/>
    </xf>
    <xf numFmtId="165" fontId="12" fillId="0" borderId="18" xfId="0" applyFont="1" applyBorder="1" applyAlignment="1">
      <alignment horizontal="center"/>
    </xf>
    <xf numFmtId="166" fontId="3" fillId="4" borderId="4" xfId="0" quotePrefix="1" applyNumberFormat="1" applyFont="1" applyFill="1" applyBorder="1" applyAlignment="1" applyProtection="1">
      <alignment horizontal="center"/>
      <protection locked="0"/>
    </xf>
    <xf numFmtId="167" fontId="1" fillId="5" borderId="1" xfId="0" quotePrefix="1" applyNumberFormat="1" applyFont="1" applyFill="1" applyBorder="1" applyAlignment="1">
      <alignment horizontal="center"/>
    </xf>
    <xf numFmtId="166" fontId="3" fillId="5" borderId="4" xfId="0" quotePrefix="1" applyNumberFormat="1" applyFont="1" applyFill="1" applyBorder="1" applyAlignment="1" applyProtection="1">
      <alignment horizontal="center"/>
      <protection locked="0"/>
    </xf>
    <xf numFmtId="167" fontId="1" fillId="5" borderId="1" xfId="0" applyNumberFormat="1" applyFont="1" applyFill="1" applyBorder="1" applyAlignment="1">
      <alignment horizontal="center"/>
    </xf>
    <xf numFmtId="167" fontId="1" fillId="5" borderId="16" xfId="0" applyNumberFormat="1" applyFont="1" applyFill="1" applyBorder="1" applyAlignment="1">
      <alignment horizontal="center"/>
    </xf>
    <xf numFmtId="167" fontId="11" fillId="5" borderId="16" xfId="0" applyNumberFormat="1" applyFont="1" applyFill="1" applyBorder="1" applyAlignment="1">
      <alignment horizontal="center"/>
    </xf>
    <xf numFmtId="167" fontId="1" fillId="5" borderId="4" xfId="0" applyNumberFormat="1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_SOJABONE" xfId="2" xr:uid="{00000000-0005-0000-0000-000002000000}"/>
    <cellStyle name="Percent" xfId="3" builtinId="5"/>
  </cellStyles>
  <dxfs count="0"/>
  <tableStyles count="0" defaultTableStyle="TableStyleMedium9" defaultPivotStyle="PivotStyleLight16"/>
  <colors>
    <mruColors>
      <color rgb="FF58595B"/>
      <color rgb="FFAE9344"/>
      <color rgb="FF3B636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chartsheet" Target="chartsheets/sheet11.xml"/><Relationship Id="rId18" Type="http://schemas.openxmlformats.org/officeDocument/2006/relationships/chartsheet" Target="chartsheets/sheet16.xml"/><Relationship Id="rId26" Type="http://schemas.openxmlformats.org/officeDocument/2006/relationships/customXml" Target="../customXml/item3.xml"/><Relationship Id="rId3" Type="http://schemas.openxmlformats.org/officeDocument/2006/relationships/chartsheet" Target="chartsheets/sheet2.xml"/><Relationship Id="rId21" Type="http://schemas.openxmlformats.org/officeDocument/2006/relationships/styles" Target="styles.xml"/><Relationship Id="rId7" Type="http://schemas.openxmlformats.org/officeDocument/2006/relationships/chartsheet" Target="chartsheets/sheet5.xml"/><Relationship Id="rId12" Type="http://schemas.openxmlformats.org/officeDocument/2006/relationships/chartsheet" Target="chartsheets/sheet10.xml"/><Relationship Id="rId17" Type="http://schemas.openxmlformats.org/officeDocument/2006/relationships/chartsheet" Target="chartsheets/sheet15.xml"/><Relationship Id="rId25" Type="http://schemas.openxmlformats.org/officeDocument/2006/relationships/customXml" Target="../customXml/item2.xml"/><Relationship Id="rId2" Type="http://schemas.openxmlformats.org/officeDocument/2006/relationships/chartsheet" Target="chartsheets/sheet1.xml"/><Relationship Id="rId16" Type="http://schemas.openxmlformats.org/officeDocument/2006/relationships/chartsheet" Target="chartsheets/sheet14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11" Type="http://schemas.openxmlformats.org/officeDocument/2006/relationships/chartsheet" Target="chartsheets/sheet9.xml"/><Relationship Id="rId24" Type="http://schemas.openxmlformats.org/officeDocument/2006/relationships/customXml" Target="../customXml/item1.xml"/><Relationship Id="rId5" Type="http://schemas.openxmlformats.org/officeDocument/2006/relationships/chartsheet" Target="chartsheets/sheet4.xml"/><Relationship Id="rId15" Type="http://schemas.openxmlformats.org/officeDocument/2006/relationships/chartsheet" Target="chartsheets/sheet13.xml"/><Relationship Id="rId23" Type="http://schemas.openxmlformats.org/officeDocument/2006/relationships/calcChain" Target="calcChain.xml"/><Relationship Id="rId10" Type="http://schemas.openxmlformats.org/officeDocument/2006/relationships/chartsheet" Target="chartsheets/sheet8.xml"/><Relationship Id="rId19" Type="http://schemas.openxmlformats.org/officeDocument/2006/relationships/worksheet" Target="worksheets/sheet3.xml"/><Relationship Id="rId4" Type="http://schemas.openxmlformats.org/officeDocument/2006/relationships/chartsheet" Target="chartsheets/sheet3.xml"/><Relationship Id="rId9" Type="http://schemas.openxmlformats.org/officeDocument/2006/relationships/chartsheet" Target="chartsheets/sheet7.xml"/><Relationship Id="rId14" Type="http://schemas.openxmlformats.org/officeDocument/2006/relationships/chartsheet" Target="chartsheets/sheet12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g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 sz="16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SOYBEANS: AREA PLANTED, PRODUCTION AND YIELD</a:t>
            </a:r>
          </a:p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 sz="16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  SOJABONE: OPPERVLAKTE GEPLANT, PRODUKSIE EN OPBRENGS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86288960992402"/>
          <c:y val="0.1239501567968576"/>
          <c:w val="0.79843290766671093"/>
          <c:h val="0.65984881207096191"/>
        </c:manualLayout>
      </c:layout>
      <c:barChart>
        <c:barDir val="col"/>
        <c:grouping val="clustered"/>
        <c:varyColors val="0"/>
        <c:ser>
          <c:idx val="0"/>
          <c:order val="0"/>
          <c:tx>
            <c:v>Area / Oppervlakte</c:v>
          </c:tx>
          <c:spPr>
            <a:solidFill>
              <a:srgbClr val="58595B"/>
            </a:solidFill>
            <a:ln>
              <a:solidFill>
                <a:srgbClr val="0070C0"/>
              </a:solidFill>
            </a:ln>
          </c:spPr>
          <c:invertIfNegative val="0"/>
          <c:trendline>
            <c:spPr>
              <a:ln w="25400">
                <a:solidFill>
                  <a:srgbClr val="0070C0"/>
                </a:solidFill>
              </a:ln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'Data- Sojabone'!$D$11:$AK$11</c15:sqref>
                  </c15:fullRef>
                </c:ext>
              </c:extLst>
              <c:f>('Data- Sojabone'!$D$11:$AE$11,'Data- Sojabone'!$AI$11:$AK$11)</c:f>
              <c:strCache>
                <c:ptCount val="31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2000/2001</c:v>
                </c:pt>
                <c:pt idx="11">
                  <c:v>2001/2002</c:v>
                </c:pt>
                <c:pt idx="12">
                  <c:v>2002/2003</c:v>
                </c:pt>
                <c:pt idx="13">
                  <c:v>2003/2004</c:v>
                </c:pt>
                <c:pt idx="14">
                  <c:v>2004/2005</c:v>
                </c:pt>
                <c:pt idx="15">
                  <c:v>2005/2006</c:v>
                </c:pt>
                <c:pt idx="16">
                  <c:v>2006/2007</c:v>
                </c:pt>
                <c:pt idx="17">
                  <c:v>2007/2008</c:v>
                </c:pt>
                <c:pt idx="18">
                  <c:v>2008/2009</c:v>
                </c:pt>
                <c:pt idx="19">
                  <c:v>2009/2010</c:v>
                </c:pt>
                <c:pt idx="20">
                  <c:v>2010/2011</c:v>
                </c:pt>
                <c:pt idx="21">
                  <c:v>2011/2012</c:v>
                </c:pt>
                <c:pt idx="22">
                  <c:v>2012/2013</c:v>
                </c:pt>
                <c:pt idx="23">
                  <c:v>2013/2014</c:v>
                </c:pt>
                <c:pt idx="24">
                  <c:v>2014/2015</c:v>
                </c:pt>
                <c:pt idx="25">
                  <c:v>2015/2016</c:v>
                </c:pt>
                <c:pt idx="26">
                  <c:v>2016/2017</c:v>
                </c:pt>
                <c:pt idx="27">
                  <c:v>2017/2018</c:v>
                </c:pt>
                <c:pt idx="28">
                  <c:v>2021/22</c:v>
                </c:pt>
                <c:pt idx="29">
                  <c:v>2022/23</c:v>
                </c:pt>
                <c:pt idx="30">
                  <c:v>2023/24*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'Data- Sojabone'!$D$24:$AK$24</c15:sqref>
                  </c15:fullRef>
                </c:ext>
              </c:extLst>
              <c:f>('Data- Sojabone'!$D$24:$AE$24,'Data- Sojabone'!$AI$24:$AK$24)</c:f>
              <c:numCache>
                <c:formatCode>_ * #\ ##0_ ;_ * \-#\ ##0_ ;_ * "-"??_ ;_ @_ </c:formatCode>
                <c:ptCount val="31"/>
                <c:pt idx="0">
                  <c:v>68</c:v>
                </c:pt>
                <c:pt idx="1">
                  <c:v>82.970000000000013</c:v>
                </c:pt>
                <c:pt idx="2">
                  <c:v>46</c:v>
                </c:pt>
                <c:pt idx="3">
                  <c:v>54.999999999999993</c:v>
                </c:pt>
                <c:pt idx="4">
                  <c:v>65</c:v>
                </c:pt>
                <c:pt idx="5">
                  <c:v>68.000000000000014</c:v>
                </c:pt>
                <c:pt idx="6">
                  <c:v>71</c:v>
                </c:pt>
                <c:pt idx="7">
                  <c:v>124.99999999999999</c:v>
                </c:pt>
                <c:pt idx="8">
                  <c:v>130.5</c:v>
                </c:pt>
                <c:pt idx="9">
                  <c:v>93.79</c:v>
                </c:pt>
                <c:pt idx="10">
                  <c:v>134.042</c:v>
                </c:pt>
                <c:pt idx="11">
                  <c:v>124.06</c:v>
                </c:pt>
                <c:pt idx="12">
                  <c:v>100.13</c:v>
                </c:pt>
                <c:pt idx="13">
                  <c:v>135</c:v>
                </c:pt>
                <c:pt idx="14">
                  <c:v>150</c:v>
                </c:pt>
                <c:pt idx="15">
                  <c:v>240.57</c:v>
                </c:pt>
                <c:pt idx="16">
                  <c:v>183</c:v>
                </c:pt>
                <c:pt idx="17">
                  <c:v>165.4</c:v>
                </c:pt>
                <c:pt idx="18">
                  <c:v>237.75</c:v>
                </c:pt>
                <c:pt idx="19">
                  <c:v>311.45</c:v>
                </c:pt>
                <c:pt idx="20">
                  <c:v>418</c:v>
                </c:pt>
                <c:pt idx="21">
                  <c:v>472</c:v>
                </c:pt>
                <c:pt idx="22">
                  <c:v>516.5</c:v>
                </c:pt>
                <c:pt idx="23" formatCode="0.000_)">
                  <c:v>502.9</c:v>
                </c:pt>
                <c:pt idx="24" formatCode="0.000_)">
                  <c:v>687.3</c:v>
                </c:pt>
                <c:pt idx="25" formatCode="0.000_)">
                  <c:v>502.8</c:v>
                </c:pt>
                <c:pt idx="26" formatCode="0.000_)">
                  <c:v>573.94999999999993</c:v>
                </c:pt>
                <c:pt idx="27" formatCode="0.000_)">
                  <c:v>787.2</c:v>
                </c:pt>
                <c:pt idx="28" formatCode="0.000_)">
                  <c:v>925.3</c:v>
                </c:pt>
                <c:pt idx="29" formatCode="0.000_)">
                  <c:v>1148.3</c:v>
                </c:pt>
                <c:pt idx="30" formatCode="0.0">
                  <c:v>1150.5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E5-4D2D-AFF9-0F009FC24AA0}"/>
            </c:ext>
          </c:extLst>
        </c:ser>
        <c:ser>
          <c:idx val="1"/>
          <c:order val="1"/>
          <c:tx>
            <c:v>Production / Produksie</c:v>
          </c:tx>
          <c:spPr>
            <a:solidFill>
              <a:srgbClr val="3B6367"/>
            </a:solidFill>
          </c:spPr>
          <c:invertIfNegative val="0"/>
          <c:trendline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'Data- Sojabone'!$D$11:$AK$11</c15:sqref>
                  </c15:fullRef>
                </c:ext>
              </c:extLst>
              <c:f>('Data- Sojabone'!$D$11:$AE$11,'Data- Sojabone'!$AI$11:$AK$11)</c:f>
              <c:strCache>
                <c:ptCount val="31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2000/2001</c:v>
                </c:pt>
                <c:pt idx="11">
                  <c:v>2001/2002</c:v>
                </c:pt>
                <c:pt idx="12">
                  <c:v>2002/2003</c:v>
                </c:pt>
                <c:pt idx="13">
                  <c:v>2003/2004</c:v>
                </c:pt>
                <c:pt idx="14">
                  <c:v>2004/2005</c:v>
                </c:pt>
                <c:pt idx="15">
                  <c:v>2005/2006</c:v>
                </c:pt>
                <c:pt idx="16">
                  <c:v>2006/2007</c:v>
                </c:pt>
                <c:pt idx="17">
                  <c:v>2007/2008</c:v>
                </c:pt>
                <c:pt idx="18">
                  <c:v>2008/2009</c:v>
                </c:pt>
                <c:pt idx="19">
                  <c:v>2009/2010</c:v>
                </c:pt>
                <c:pt idx="20">
                  <c:v>2010/2011</c:v>
                </c:pt>
                <c:pt idx="21">
                  <c:v>2011/2012</c:v>
                </c:pt>
                <c:pt idx="22">
                  <c:v>2012/2013</c:v>
                </c:pt>
                <c:pt idx="23">
                  <c:v>2013/2014</c:v>
                </c:pt>
                <c:pt idx="24">
                  <c:v>2014/2015</c:v>
                </c:pt>
                <c:pt idx="25">
                  <c:v>2015/2016</c:v>
                </c:pt>
                <c:pt idx="26">
                  <c:v>2016/2017</c:v>
                </c:pt>
                <c:pt idx="27">
                  <c:v>2017/2018</c:v>
                </c:pt>
                <c:pt idx="28">
                  <c:v>2021/22</c:v>
                </c:pt>
                <c:pt idx="29">
                  <c:v>2022/23</c:v>
                </c:pt>
                <c:pt idx="30">
                  <c:v>2023/24*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'Data- Sojabone'!$D$44:$AK$44</c15:sqref>
                  </c15:fullRef>
                </c:ext>
              </c:extLst>
              <c:f>('Data- Sojabone'!$D$44:$AE$44,'Data- Sojabone'!$AI$44:$AK$44)</c:f>
              <c:numCache>
                <c:formatCode>_ * #\ ##0_ ;_ * \-#\ ##0_ ;_ * "-"??_ ;_ @_ </c:formatCode>
                <c:ptCount val="31"/>
                <c:pt idx="0">
                  <c:v>126</c:v>
                </c:pt>
                <c:pt idx="1">
                  <c:v>62.9</c:v>
                </c:pt>
                <c:pt idx="2">
                  <c:v>68.600000000000009</c:v>
                </c:pt>
                <c:pt idx="3">
                  <c:v>63.099999999999994</c:v>
                </c:pt>
                <c:pt idx="4">
                  <c:v>58.2</c:v>
                </c:pt>
                <c:pt idx="5">
                  <c:v>80</c:v>
                </c:pt>
                <c:pt idx="6">
                  <c:v>97.999999999999986</c:v>
                </c:pt>
                <c:pt idx="7">
                  <c:v>215</c:v>
                </c:pt>
                <c:pt idx="8">
                  <c:v>199</c:v>
                </c:pt>
                <c:pt idx="9">
                  <c:v>153.92499999999995</c:v>
                </c:pt>
                <c:pt idx="10">
                  <c:v>226.21</c:v>
                </c:pt>
                <c:pt idx="11">
                  <c:v>223.00000000000003</c:v>
                </c:pt>
                <c:pt idx="12">
                  <c:v>136.52000000000001</c:v>
                </c:pt>
                <c:pt idx="13">
                  <c:v>220.00000000000003</c:v>
                </c:pt>
                <c:pt idx="14">
                  <c:v>272.5</c:v>
                </c:pt>
                <c:pt idx="15">
                  <c:v>424</c:v>
                </c:pt>
                <c:pt idx="16">
                  <c:v>205</c:v>
                </c:pt>
                <c:pt idx="17">
                  <c:v>282</c:v>
                </c:pt>
                <c:pt idx="18">
                  <c:v>516</c:v>
                </c:pt>
                <c:pt idx="19">
                  <c:v>565.99999999999989</c:v>
                </c:pt>
                <c:pt idx="20">
                  <c:v>710</c:v>
                </c:pt>
                <c:pt idx="21">
                  <c:v>650.00000000000011</c:v>
                </c:pt>
                <c:pt idx="22">
                  <c:v>787.1</c:v>
                </c:pt>
                <c:pt idx="23" formatCode="0.00_)">
                  <c:v>948.00000000000011</c:v>
                </c:pt>
                <c:pt idx="24" formatCode="0.00_)">
                  <c:v>1070</c:v>
                </c:pt>
                <c:pt idx="25" formatCode="0.00_)">
                  <c:v>742</c:v>
                </c:pt>
                <c:pt idx="26" formatCode="0.00_)">
                  <c:v>1316.37</c:v>
                </c:pt>
                <c:pt idx="27" formatCode="0.00_)">
                  <c:v>1540</c:v>
                </c:pt>
                <c:pt idx="28" formatCode="0.00_)">
                  <c:v>2230</c:v>
                </c:pt>
                <c:pt idx="29" formatCode="0.00_)">
                  <c:v>2755.3</c:v>
                </c:pt>
                <c:pt idx="30" formatCode="0.00_)">
                  <c:v>1829.14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E5-4D2D-AFF9-0F009FC24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3552744"/>
        <c:axId val="1"/>
      </c:barChart>
      <c:lineChart>
        <c:grouping val="standard"/>
        <c:varyColors val="0"/>
        <c:ser>
          <c:idx val="2"/>
          <c:order val="2"/>
          <c:tx>
            <c:v>Yield / Opbrengs</c:v>
          </c:tx>
          <c:spPr>
            <a:ln>
              <a:solidFill>
                <a:srgbClr val="58595B"/>
              </a:solidFill>
            </a:ln>
          </c:spPr>
          <c:marker>
            <c:symbol val="none"/>
          </c:marker>
          <c:trendline>
            <c:spPr>
              <a:ln w="25400">
                <a:solidFill>
                  <a:srgbClr val="AE9344"/>
                </a:solidFill>
              </a:ln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'Data- Sojabone'!$G$31:$AK$31</c15:sqref>
                  </c15:fullRef>
                </c:ext>
              </c:extLst>
              <c:f>'Data- Sojabone'!$G$31:$AH$31</c:f>
              <c:strCache>
                <c:ptCount val="28"/>
                <c:pt idx="0">
                  <c:v>1993/94</c:v>
                </c:pt>
                <c:pt idx="1">
                  <c:v>1994/95</c:v>
                </c:pt>
                <c:pt idx="2">
                  <c:v>1995/96</c:v>
                </c:pt>
                <c:pt idx="3">
                  <c:v>1996/97</c:v>
                </c:pt>
                <c:pt idx="4">
                  <c:v>1997/98</c:v>
                </c:pt>
                <c:pt idx="5">
                  <c:v>1998/99</c:v>
                </c:pt>
                <c:pt idx="6">
                  <c:v>1999/2000</c:v>
                </c:pt>
                <c:pt idx="7">
                  <c:v>2000/2001</c:v>
                </c:pt>
                <c:pt idx="8">
                  <c:v>2001/2002</c:v>
                </c:pt>
                <c:pt idx="9">
                  <c:v>2002/2003</c:v>
                </c:pt>
                <c:pt idx="10">
                  <c:v>2003/2004</c:v>
                </c:pt>
                <c:pt idx="11">
                  <c:v>2004/2005</c:v>
                </c:pt>
                <c:pt idx="12">
                  <c:v>2005/2006</c:v>
                </c:pt>
                <c:pt idx="13">
                  <c:v>2006/2007</c:v>
                </c:pt>
                <c:pt idx="14">
                  <c:v>2007/2008</c:v>
                </c:pt>
                <c:pt idx="15">
                  <c:v>2008/2009</c:v>
                </c:pt>
                <c:pt idx="16">
                  <c:v>2009/2010</c:v>
                </c:pt>
                <c:pt idx="17">
                  <c:v>2010/2011</c:v>
                </c:pt>
                <c:pt idx="18">
                  <c:v>2011/2012</c:v>
                </c:pt>
                <c:pt idx="19">
                  <c:v>2012/2013</c:v>
                </c:pt>
                <c:pt idx="20">
                  <c:v>2013/2014</c:v>
                </c:pt>
                <c:pt idx="21">
                  <c:v>2014/15</c:v>
                </c:pt>
                <c:pt idx="22">
                  <c:v>2015/2016</c:v>
                </c:pt>
                <c:pt idx="23">
                  <c:v>2016/2017</c:v>
                </c:pt>
                <c:pt idx="24">
                  <c:v>2017/2018</c:v>
                </c:pt>
                <c:pt idx="25">
                  <c:v>2018/19</c:v>
                </c:pt>
                <c:pt idx="26">
                  <c:v>2019/20</c:v>
                </c:pt>
                <c:pt idx="27">
                  <c:v>2020/21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'Data- Sojabone'!$D$65:$AK$65</c15:sqref>
                  </c15:fullRef>
                </c:ext>
              </c:extLst>
              <c:f>('Data- Sojabone'!$D$65:$AE$65,'Data- Sojabone'!$AI$65:$AK$65)</c:f>
              <c:numCache>
                <c:formatCode>_ * #\ ##0.00_ ;_ * \-#\ ##0.00_ ;_ * "-"??_ ;_ @_ </c:formatCode>
                <c:ptCount val="31"/>
                <c:pt idx="0">
                  <c:v>1.8529411764705883</c:v>
                </c:pt>
                <c:pt idx="1">
                  <c:v>0.75810533927925738</c:v>
                </c:pt>
                <c:pt idx="2">
                  <c:v>1.4913043478260872</c:v>
                </c:pt>
                <c:pt idx="3">
                  <c:v>1.1472727272727272</c:v>
                </c:pt>
                <c:pt idx="4">
                  <c:v>0.89538461538461545</c:v>
                </c:pt>
                <c:pt idx="5">
                  <c:v>1.1764705882352939</c:v>
                </c:pt>
                <c:pt idx="6">
                  <c:v>1.3802816901408448</c:v>
                </c:pt>
                <c:pt idx="7">
                  <c:v>1.7200000000000002</c:v>
                </c:pt>
                <c:pt idx="8">
                  <c:v>1.524904214559387</c:v>
                </c:pt>
                <c:pt idx="9">
                  <c:v>1.6411664356541202</c:v>
                </c:pt>
                <c:pt idx="10">
                  <c:v>1.6876053774190181</c:v>
                </c:pt>
                <c:pt idx="11">
                  <c:v>1.797517330324037</c:v>
                </c:pt>
                <c:pt idx="12">
                  <c:v>1.3634275441925499</c:v>
                </c:pt>
                <c:pt idx="13">
                  <c:v>1.6296296296296298</c:v>
                </c:pt>
                <c:pt idx="14">
                  <c:v>1.8166666666666667</c:v>
                </c:pt>
                <c:pt idx="15">
                  <c:v>1.7624807748264539</c:v>
                </c:pt>
                <c:pt idx="16">
                  <c:v>1.1202185792349726</c:v>
                </c:pt>
                <c:pt idx="17">
                  <c:v>1.7049576783555018</c:v>
                </c:pt>
                <c:pt idx="18">
                  <c:v>2.170347003154574</c:v>
                </c:pt>
                <c:pt idx="19">
                  <c:v>1.8173061486594957</c:v>
                </c:pt>
                <c:pt idx="20">
                  <c:v>1.6985645933014355</c:v>
                </c:pt>
                <c:pt idx="21">
                  <c:v>1.3771186440677969</c:v>
                </c:pt>
                <c:pt idx="22">
                  <c:v>1.5239109390125847</c:v>
                </c:pt>
                <c:pt idx="23" formatCode="0.00_)">
                  <c:v>1.8850666136408831</c:v>
                </c:pt>
                <c:pt idx="24" formatCode="0.00_)">
                  <c:v>1.5568165284446385</c:v>
                </c:pt>
                <c:pt idx="25" formatCode="0.00_)">
                  <c:v>1.4757358790771677</c:v>
                </c:pt>
                <c:pt idx="26" formatCode="0.00_)">
                  <c:v>2.2935273107413541</c:v>
                </c:pt>
                <c:pt idx="27" formatCode="0.00_)">
                  <c:v>1.9563008130081299</c:v>
                </c:pt>
                <c:pt idx="28" formatCode="0.00_)">
                  <c:v>2.4100291797254947</c:v>
                </c:pt>
                <c:pt idx="29" formatCode="0.00_)">
                  <c:v>2.3994600714099104</c:v>
                </c:pt>
                <c:pt idx="30" formatCode="0.00_)">
                  <c:v>1.5898652759669709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E5-4D2D-AFF9-0F009FC24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653552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Production Years / Produksiejare</a:t>
                </a:r>
              </a:p>
            </c:rich>
          </c:tx>
          <c:layout>
            <c:manualLayout>
              <c:xMode val="edge"/>
              <c:yMode val="edge"/>
              <c:x val="0.38708204202494412"/>
              <c:y val="0.8876439184067943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 sz="12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Thousand ha and ton</a:t>
                </a:r>
              </a:p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 sz="12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Duisend ha en ton</a:t>
                </a:r>
              </a:p>
            </c:rich>
          </c:tx>
          <c:layout>
            <c:manualLayout>
              <c:xMode val="edge"/>
              <c:yMode val="edge"/>
              <c:x val="1.3333160799435815E-2"/>
              <c:y val="0.3461545743099893"/>
            </c:manualLayout>
          </c:layout>
          <c:overlay val="0"/>
        </c:title>
        <c:numFmt formatCode="_ * #\ ##0_ ;_ * \-#\ ##0_ ;_ * &quot;-&quot;??_ ;_ @_ 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5355274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t/ha</a:t>
                </a:r>
              </a:p>
            </c:rich>
          </c:tx>
          <c:overlay val="0"/>
        </c:title>
        <c:numFmt formatCode="_ * #\ ##0.00_ ;_ * \-#\ ##0.00_ ;_ * &quot;-&quot;??_ ;_ @_ 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blipFill dpi="0" rotWithShape="1">
          <a:blip xmlns:r="http://schemas.openxmlformats.org/officeDocument/2006/relationships" r:embed="rId2">
            <a:alphaModFix amt="20000"/>
          </a:blip>
          <a:srcRect/>
          <a:stretch>
            <a:fillRect/>
          </a:stretch>
        </a:blipFill>
      </c:spPr>
    </c:plotArea>
    <c:legend>
      <c:legendPos val="r"/>
      <c:layout>
        <c:manualLayout>
          <c:xMode val="edge"/>
          <c:yMode val="edge"/>
          <c:x val="1.972062448644207E-2"/>
          <c:y val="0.95075758027094026"/>
          <c:w val="0.94494658997534919"/>
          <c:h val="2.9040455693353562E-2"/>
        </c:manualLayout>
      </c:layout>
      <c:overlay val="0"/>
      <c:txPr>
        <a:bodyPr/>
        <a:lstStyle/>
        <a:p>
          <a:pPr>
            <a:defRPr sz="105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RSA Soybeans: Total area planted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032186459489458E-2"/>
          <c:y val="0.11864406779661017"/>
          <c:w val="0.90455049944506105"/>
          <c:h val="0.64406779661016944"/>
        </c:manualLayout>
      </c:layout>
      <c:barChart>
        <c:barDir val="col"/>
        <c:grouping val="clustered"/>
        <c:varyColors val="0"/>
        <c:ser>
          <c:idx val="0"/>
          <c:order val="0"/>
          <c:tx>
            <c:v>Soybeans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 Sojabone'!$H$11:$AA$11</c:f>
              <c:strCache>
                <c:ptCount val="20"/>
                <c:pt idx="0">
                  <c:v>1994/95</c:v>
                </c:pt>
                <c:pt idx="1">
                  <c:v>1995/96</c:v>
                </c:pt>
                <c:pt idx="2">
                  <c:v>1996/97</c:v>
                </c:pt>
                <c:pt idx="3">
                  <c:v>1997/98</c:v>
                </c:pt>
                <c:pt idx="4">
                  <c:v>1998/99</c:v>
                </c:pt>
                <c:pt idx="5">
                  <c:v>1999/2000</c:v>
                </c:pt>
                <c:pt idx="6">
                  <c:v>2000/2001</c:v>
                </c:pt>
                <c:pt idx="7">
                  <c:v>2001/2002</c:v>
                </c:pt>
                <c:pt idx="8">
                  <c:v>2002/2003</c:v>
                </c:pt>
                <c:pt idx="9">
                  <c:v>2003/2004</c:v>
                </c:pt>
                <c:pt idx="10">
                  <c:v>2004/2005</c:v>
                </c:pt>
                <c:pt idx="11">
                  <c:v>2005/2006</c:v>
                </c:pt>
                <c:pt idx="12">
                  <c:v>2006/2007</c:v>
                </c:pt>
                <c:pt idx="13">
                  <c:v>2007/2008</c:v>
                </c:pt>
                <c:pt idx="14">
                  <c:v>2008/2009</c:v>
                </c:pt>
                <c:pt idx="15">
                  <c:v>2009/2010</c:v>
                </c:pt>
                <c:pt idx="16">
                  <c:v>2010/2011</c:v>
                </c:pt>
                <c:pt idx="17">
                  <c:v>2011/2012</c:v>
                </c:pt>
                <c:pt idx="18">
                  <c:v>2012/2013</c:v>
                </c:pt>
                <c:pt idx="19">
                  <c:v>2013/2014</c:v>
                </c:pt>
              </c:strCache>
            </c:strRef>
          </c:cat>
          <c:val>
            <c:numRef>
              <c:f>'Data- Sojabone'!$H$24:$AA$24</c:f>
              <c:numCache>
                <c:formatCode>_ * #\ ##0_ ;_ * \-#\ ##0_ ;_ * "-"??_ ;_ @_ </c:formatCode>
                <c:ptCount val="20"/>
                <c:pt idx="0">
                  <c:v>65</c:v>
                </c:pt>
                <c:pt idx="1">
                  <c:v>68.000000000000014</c:v>
                </c:pt>
                <c:pt idx="2">
                  <c:v>71</c:v>
                </c:pt>
                <c:pt idx="3">
                  <c:v>124.99999999999999</c:v>
                </c:pt>
                <c:pt idx="4">
                  <c:v>130.5</c:v>
                </c:pt>
                <c:pt idx="5">
                  <c:v>93.79</c:v>
                </c:pt>
                <c:pt idx="6">
                  <c:v>134.042</c:v>
                </c:pt>
                <c:pt idx="7">
                  <c:v>124.06</c:v>
                </c:pt>
                <c:pt idx="8">
                  <c:v>100.13</c:v>
                </c:pt>
                <c:pt idx="9">
                  <c:v>135</c:v>
                </c:pt>
                <c:pt idx="10">
                  <c:v>150</c:v>
                </c:pt>
                <c:pt idx="11">
                  <c:v>240.57</c:v>
                </c:pt>
                <c:pt idx="12">
                  <c:v>183</c:v>
                </c:pt>
                <c:pt idx="13">
                  <c:v>165.4</c:v>
                </c:pt>
                <c:pt idx="14">
                  <c:v>237.75</c:v>
                </c:pt>
                <c:pt idx="15">
                  <c:v>311.45</c:v>
                </c:pt>
                <c:pt idx="16">
                  <c:v>418</c:v>
                </c:pt>
                <c:pt idx="17">
                  <c:v>472</c:v>
                </c:pt>
                <c:pt idx="18">
                  <c:v>516.5</c:v>
                </c:pt>
                <c:pt idx="19" formatCode="0.000_)">
                  <c:v>502.9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6-4B1C-976B-1A99834EE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3982992"/>
        <c:axId val="1"/>
      </c:barChart>
      <c:catAx>
        <c:axId val="643982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Production season</a:t>
                </a:r>
              </a:p>
            </c:rich>
          </c:tx>
          <c:layout>
            <c:manualLayout>
              <c:xMode val="edge"/>
              <c:yMode val="edge"/>
              <c:x val="0.52582681478701765"/>
              <c:y val="0.89455795957409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Thousand ha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3982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0"/>
        <c:delete val="1"/>
      </c:legendEntry>
      <c:layout>
        <c:manualLayout>
          <c:xMode val="edge"/>
          <c:yMode val="edge"/>
          <c:x val="0.50287592440427276"/>
          <c:y val="8.8383592656214316E-3"/>
          <c:w val="0"/>
          <c:h val="1.136360477008469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RSA soybeans: Total production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76803551609324"/>
          <c:y val="0.12414965986394558"/>
          <c:w val="0.87902330743618207"/>
          <c:h val="0.64795918367346939"/>
        </c:manualLayout>
      </c:layout>
      <c:barChart>
        <c:barDir val="col"/>
        <c:grouping val="clustered"/>
        <c:varyColors val="0"/>
        <c:ser>
          <c:idx val="0"/>
          <c:order val="0"/>
          <c:tx>
            <c:v>Soybeans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38100">
                <a:solidFill>
                  <a:srgbClr val="800000"/>
                </a:solidFill>
                <a:prstDash val="solid"/>
              </a:ln>
            </c:spPr>
            <c:trendlineType val="log"/>
            <c:dispRSqr val="0"/>
            <c:dispEq val="0"/>
          </c:trendline>
          <c:cat>
            <c:strRef>
              <c:f>'Data- Sojabone'!$H$31:$AA$31</c:f>
              <c:strCache>
                <c:ptCount val="20"/>
                <c:pt idx="0">
                  <c:v>1994/95</c:v>
                </c:pt>
                <c:pt idx="1">
                  <c:v>1995/96</c:v>
                </c:pt>
                <c:pt idx="2">
                  <c:v>1996/97</c:v>
                </c:pt>
                <c:pt idx="3">
                  <c:v>1997/98</c:v>
                </c:pt>
                <c:pt idx="4">
                  <c:v>1998/99</c:v>
                </c:pt>
                <c:pt idx="5">
                  <c:v>1999/2000</c:v>
                </c:pt>
                <c:pt idx="6">
                  <c:v>2000/2001</c:v>
                </c:pt>
                <c:pt idx="7">
                  <c:v>2001/2002</c:v>
                </c:pt>
                <c:pt idx="8">
                  <c:v>2002/2003</c:v>
                </c:pt>
                <c:pt idx="9">
                  <c:v>2003/2004</c:v>
                </c:pt>
                <c:pt idx="10">
                  <c:v>2004/2005</c:v>
                </c:pt>
                <c:pt idx="11">
                  <c:v>2005/2006</c:v>
                </c:pt>
                <c:pt idx="12">
                  <c:v>2006/2007</c:v>
                </c:pt>
                <c:pt idx="13">
                  <c:v>2007/2008</c:v>
                </c:pt>
                <c:pt idx="14">
                  <c:v>2008/2009</c:v>
                </c:pt>
                <c:pt idx="15">
                  <c:v>2009/2010</c:v>
                </c:pt>
                <c:pt idx="16">
                  <c:v>2010/2011</c:v>
                </c:pt>
                <c:pt idx="17">
                  <c:v>2011/2012</c:v>
                </c:pt>
                <c:pt idx="18">
                  <c:v>2012/2013</c:v>
                </c:pt>
                <c:pt idx="19">
                  <c:v>2013/2014</c:v>
                </c:pt>
              </c:strCache>
            </c:strRef>
          </c:cat>
          <c:val>
            <c:numRef>
              <c:f>'Data- Sojabone'!$H$44:$AA$44</c:f>
              <c:numCache>
                <c:formatCode>_ * #\ ##0_ ;_ * \-#\ ##0_ ;_ * "-"??_ ;_ @_ </c:formatCode>
                <c:ptCount val="20"/>
                <c:pt idx="0">
                  <c:v>58.2</c:v>
                </c:pt>
                <c:pt idx="1">
                  <c:v>80</c:v>
                </c:pt>
                <c:pt idx="2">
                  <c:v>97.999999999999986</c:v>
                </c:pt>
                <c:pt idx="3">
                  <c:v>215</c:v>
                </c:pt>
                <c:pt idx="4">
                  <c:v>199</c:v>
                </c:pt>
                <c:pt idx="5">
                  <c:v>153.92499999999995</c:v>
                </c:pt>
                <c:pt idx="6">
                  <c:v>226.21</c:v>
                </c:pt>
                <c:pt idx="7">
                  <c:v>223.00000000000003</c:v>
                </c:pt>
                <c:pt idx="8">
                  <c:v>136.52000000000001</c:v>
                </c:pt>
                <c:pt idx="9">
                  <c:v>220.00000000000003</c:v>
                </c:pt>
                <c:pt idx="10">
                  <c:v>272.5</c:v>
                </c:pt>
                <c:pt idx="11">
                  <c:v>424</c:v>
                </c:pt>
                <c:pt idx="12">
                  <c:v>205</c:v>
                </c:pt>
                <c:pt idx="13">
                  <c:v>282</c:v>
                </c:pt>
                <c:pt idx="14">
                  <c:v>516</c:v>
                </c:pt>
                <c:pt idx="15">
                  <c:v>565.99999999999989</c:v>
                </c:pt>
                <c:pt idx="16">
                  <c:v>710</c:v>
                </c:pt>
                <c:pt idx="17">
                  <c:v>650.00000000000011</c:v>
                </c:pt>
                <c:pt idx="18">
                  <c:v>787.1</c:v>
                </c:pt>
                <c:pt idx="19" formatCode="0.00_)">
                  <c:v>948.00000000000011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30-4B19-9896-A4FB053AB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3986928"/>
        <c:axId val="1"/>
      </c:barChart>
      <c:catAx>
        <c:axId val="643986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Production season</a:t>
                </a:r>
              </a:p>
            </c:rich>
          </c:tx>
          <c:layout>
            <c:manualLayout>
              <c:xMode val="edge"/>
              <c:yMode val="edge"/>
              <c:x val="0.52582621091837634"/>
              <c:y val="0.894557827182068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TON</a:t>
                </a:r>
              </a:p>
            </c:rich>
          </c:tx>
          <c:layout>
            <c:manualLayout>
              <c:xMode val="edge"/>
              <c:yMode val="edge"/>
              <c:x val="1.1363600092305637E-2"/>
              <c:y val="0.42687068277877621"/>
            </c:manualLayout>
          </c:layout>
          <c:overlay val="0"/>
          <c:spPr>
            <a:noFill/>
            <a:ln w="25400">
              <a:noFill/>
            </a:ln>
          </c:spPr>
        </c:title>
        <c:numFmt formatCode="_ * #\ ##0_ ;_ * \-#\ ##0_ ;_ * &quot;-&quot;??_ ;_ @_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39869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0378289197005673"/>
          <c:y val="0.92414665064723156"/>
          <c:w val="0.27713818024184939"/>
          <c:h val="3.66623970238272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RSA soybeans: Yield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9744728079905E-2"/>
          <c:y val="0.12414965986394558"/>
          <c:w val="0.89456159822419534"/>
          <c:h val="0.64795918367346939"/>
        </c:manualLayout>
      </c:layout>
      <c:barChart>
        <c:barDir val="col"/>
        <c:grouping val="clustered"/>
        <c:varyColors val="0"/>
        <c:ser>
          <c:idx val="0"/>
          <c:order val="0"/>
          <c:tx>
            <c:v>Soybeans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spPr>
              <a:ln w="38100">
                <a:solidFill>
                  <a:srgbClr val="800000"/>
                </a:solidFill>
                <a:prstDash val="solid"/>
              </a:ln>
            </c:spPr>
            <c:trendlineType val="log"/>
            <c:dispRSqr val="0"/>
            <c:dispEq val="0"/>
          </c:trendline>
          <c:cat>
            <c:strRef>
              <c:f>'Data- Sojabone'!$H$52:$AA$52</c:f>
              <c:strCache>
                <c:ptCount val="20"/>
                <c:pt idx="0">
                  <c:v>1994/95</c:v>
                </c:pt>
                <c:pt idx="1">
                  <c:v>1995/96</c:v>
                </c:pt>
                <c:pt idx="2">
                  <c:v>1996/97</c:v>
                </c:pt>
                <c:pt idx="3">
                  <c:v>1997/98</c:v>
                </c:pt>
                <c:pt idx="4">
                  <c:v>1998/99</c:v>
                </c:pt>
                <c:pt idx="5">
                  <c:v>1999/2000</c:v>
                </c:pt>
                <c:pt idx="6">
                  <c:v>2000/2001</c:v>
                </c:pt>
                <c:pt idx="7">
                  <c:v>2001/2002</c:v>
                </c:pt>
                <c:pt idx="8">
                  <c:v>2002/2003</c:v>
                </c:pt>
                <c:pt idx="9">
                  <c:v>2003/2004</c:v>
                </c:pt>
                <c:pt idx="10">
                  <c:v>2004/2005</c:v>
                </c:pt>
                <c:pt idx="11">
                  <c:v>2005/2006</c:v>
                </c:pt>
                <c:pt idx="12">
                  <c:v>2006/2007</c:v>
                </c:pt>
                <c:pt idx="13">
                  <c:v>2007/2008</c:v>
                </c:pt>
                <c:pt idx="14">
                  <c:v>2008/2009</c:v>
                </c:pt>
                <c:pt idx="15">
                  <c:v>2009/2010</c:v>
                </c:pt>
                <c:pt idx="16">
                  <c:v>2010/2011</c:v>
                </c:pt>
                <c:pt idx="17">
                  <c:v>2011/2012</c:v>
                </c:pt>
                <c:pt idx="18">
                  <c:v>2012/2013</c:v>
                </c:pt>
                <c:pt idx="19">
                  <c:v>2013/2014</c:v>
                </c:pt>
              </c:strCache>
            </c:strRef>
          </c:cat>
          <c:val>
            <c:numRef>
              <c:f>'Data- Sojabone'!$H$65:$AA$65</c:f>
              <c:numCache>
                <c:formatCode>_ * #\ ##0.00_ ;_ * \-#\ ##0.00_ ;_ * "-"??_ ;_ @_ </c:formatCode>
                <c:ptCount val="20"/>
                <c:pt idx="0">
                  <c:v>0.89538461538461545</c:v>
                </c:pt>
                <c:pt idx="1">
                  <c:v>1.1764705882352939</c:v>
                </c:pt>
                <c:pt idx="2">
                  <c:v>1.3802816901408448</c:v>
                </c:pt>
                <c:pt idx="3">
                  <c:v>1.7200000000000002</c:v>
                </c:pt>
                <c:pt idx="4">
                  <c:v>1.524904214559387</c:v>
                </c:pt>
                <c:pt idx="5">
                  <c:v>1.6411664356541202</c:v>
                </c:pt>
                <c:pt idx="6">
                  <c:v>1.6876053774190181</c:v>
                </c:pt>
                <c:pt idx="7">
                  <c:v>1.797517330324037</c:v>
                </c:pt>
                <c:pt idx="8">
                  <c:v>1.3634275441925499</c:v>
                </c:pt>
                <c:pt idx="9">
                  <c:v>1.6296296296296298</c:v>
                </c:pt>
                <c:pt idx="10">
                  <c:v>1.8166666666666667</c:v>
                </c:pt>
                <c:pt idx="11">
                  <c:v>1.7624807748264539</c:v>
                </c:pt>
                <c:pt idx="12">
                  <c:v>1.1202185792349726</c:v>
                </c:pt>
                <c:pt idx="13">
                  <c:v>1.7049576783555018</c:v>
                </c:pt>
                <c:pt idx="14">
                  <c:v>2.170347003154574</c:v>
                </c:pt>
                <c:pt idx="15">
                  <c:v>1.8173061486594957</c:v>
                </c:pt>
                <c:pt idx="16">
                  <c:v>1.6985645933014355</c:v>
                </c:pt>
                <c:pt idx="17">
                  <c:v>1.3771186440677969</c:v>
                </c:pt>
                <c:pt idx="18">
                  <c:v>1.5239109390125847</c:v>
                </c:pt>
                <c:pt idx="19" formatCode="0.00_)">
                  <c:v>1.8850666136408831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0A-4503-B751-978D41CA0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3994800"/>
        <c:axId val="1"/>
      </c:barChart>
      <c:catAx>
        <c:axId val="64399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Production season</a:t>
                </a:r>
              </a:p>
            </c:rich>
          </c:tx>
          <c:layout>
            <c:manualLayout>
              <c:xMode val="edge"/>
              <c:yMode val="edge"/>
              <c:x val="0.51859497020555256"/>
              <c:y val="0.894557562398016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T/HA</a:t>
                </a:r>
              </a:p>
            </c:rich>
          </c:tx>
          <c:layout>
            <c:manualLayout>
              <c:xMode val="edge"/>
              <c:yMode val="edge"/>
              <c:x val="1.1363513825356877E-2"/>
              <c:y val="0.42346913445403184"/>
            </c:manualLayout>
          </c:layout>
          <c:overlay val="0"/>
          <c:spPr>
            <a:noFill/>
            <a:ln w="25400">
              <a:noFill/>
            </a:ln>
          </c:spPr>
        </c:title>
        <c:numFmt formatCode="_ * #\ ##0.00_ ;_ * \-#\ ##0.00_ ;_ * &quot;-&quot;??_ ;_ @_ 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39948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0345110928512734"/>
          <c:y val="0.94570708926201386"/>
          <c:w val="0.27773212818405918"/>
          <c:h val="3.661619220674339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Area grown to soybeans in South Africa</a:t>
            </a:r>
          </a:p>
        </c:rich>
      </c:tx>
      <c:layout>
        <c:manualLayout>
          <c:xMode val="edge"/>
          <c:yMode val="edge"/>
          <c:x val="0.20949488544827544"/>
          <c:y val="2.4618032455905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341229027589844E-2"/>
          <c:y val="0.12244903371453245"/>
          <c:w val="0.71672207284124489"/>
          <c:h val="0.697278911564625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'Data- Sojabone'!$A$14</c:f>
              <c:strCache>
                <c:ptCount val="1"/>
                <c:pt idx="0">
                  <c:v> Wes-Kaap/W. Cape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 Sojabone'!$D$11:$AA$11</c:f>
              <c:strCache>
                <c:ptCount val="2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2000/2001</c:v>
                </c:pt>
                <c:pt idx="11">
                  <c:v>2001/2002</c:v>
                </c:pt>
                <c:pt idx="12">
                  <c:v>2002/2003</c:v>
                </c:pt>
                <c:pt idx="13">
                  <c:v>2003/2004</c:v>
                </c:pt>
                <c:pt idx="14">
                  <c:v>2004/2005</c:v>
                </c:pt>
                <c:pt idx="15">
                  <c:v>2005/2006</c:v>
                </c:pt>
                <c:pt idx="16">
                  <c:v>2006/2007</c:v>
                </c:pt>
                <c:pt idx="17">
                  <c:v>2007/2008</c:v>
                </c:pt>
                <c:pt idx="18">
                  <c:v>2008/2009</c:v>
                </c:pt>
                <c:pt idx="19">
                  <c:v>2009/2010</c:v>
                </c:pt>
                <c:pt idx="20">
                  <c:v>2010/2011</c:v>
                </c:pt>
                <c:pt idx="21">
                  <c:v>2011/2012</c:v>
                </c:pt>
                <c:pt idx="22">
                  <c:v>2012/2013</c:v>
                </c:pt>
                <c:pt idx="23">
                  <c:v>2013/2014</c:v>
                </c:pt>
              </c:strCache>
            </c:strRef>
          </c:cat>
          <c:val>
            <c:numRef>
              <c:f>'Data- Sojabone'!$D$14:$AA$14</c:f>
              <c:numCache>
                <c:formatCode>0.0_)</c:formatCode>
                <c:ptCount val="24"/>
                <c:pt idx="0">
                  <c:v>1</c:v>
                </c:pt>
                <c:pt idx="1">
                  <c:v>0.73699999999999999</c:v>
                </c:pt>
                <c:pt idx="2">
                  <c:v>0.40899999999999997</c:v>
                </c:pt>
                <c:pt idx="3">
                  <c:v>0</c:v>
                </c:pt>
                <c:pt idx="6" formatCode="0.000_)">
                  <c:v>0</c:v>
                </c:pt>
                <c:pt idx="7" formatCode="0.000_)">
                  <c:v>0</c:v>
                </c:pt>
                <c:pt idx="8" formatCode="0.000_)">
                  <c:v>0</c:v>
                </c:pt>
                <c:pt idx="9" formatCode="0.000_)">
                  <c:v>0</c:v>
                </c:pt>
                <c:pt idx="10" formatCode="0.000_)">
                  <c:v>1.2E-2</c:v>
                </c:pt>
                <c:pt idx="11" formatCode="0.000_)">
                  <c:v>0.01</c:v>
                </c:pt>
                <c:pt idx="12" formatCode="0.000_)">
                  <c:v>0.08</c:v>
                </c:pt>
                <c:pt idx="13" formatCode="0.000_)">
                  <c:v>0.03</c:v>
                </c:pt>
                <c:pt idx="14">
                  <c:v>0.14000000000000001</c:v>
                </c:pt>
                <c:pt idx="15">
                  <c:v>7.0000000000000007E-2</c:v>
                </c:pt>
                <c:pt idx="16">
                  <c:v>0</c:v>
                </c:pt>
                <c:pt idx="17">
                  <c:v>0</c:v>
                </c:pt>
                <c:pt idx="18" formatCode="0.00_)">
                  <c:v>0</c:v>
                </c:pt>
                <c:pt idx="19" formatCode="0.00_)">
                  <c:v>0</c:v>
                </c:pt>
                <c:pt idx="20" formatCode="0.00_)">
                  <c:v>0</c:v>
                </c:pt>
                <c:pt idx="21" formatCode="0.00_)">
                  <c:v>0</c:v>
                </c:pt>
                <c:pt idx="22" formatCode="0.00_)">
                  <c:v>0</c:v>
                </c:pt>
                <c:pt idx="23" formatCode="0.00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F-4609-B34B-04CEB065EF30}"/>
            </c:ext>
          </c:extLst>
        </c:ser>
        <c:ser>
          <c:idx val="1"/>
          <c:order val="1"/>
          <c:tx>
            <c:strRef>
              <c:f>'Data- Sojabone'!$A$15</c:f>
              <c:strCache>
                <c:ptCount val="1"/>
                <c:pt idx="0">
                  <c:v> Noord-Kaap/N. Cape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 Sojabone'!$D$11:$AA$11</c:f>
              <c:strCache>
                <c:ptCount val="2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2000/2001</c:v>
                </c:pt>
                <c:pt idx="11">
                  <c:v>2001/2002</c:v>
                </c:pt>
                <c:pt idx="12">
                  <c:v>2002/2003</c:v>
                </c:pt>
                <c:pt idx="13">
                  <c:v>2003/2004</c:v>
                </c:pt>
                <c:pt idx="14">
                  <c:v>2004/2005</c:v>
                </c:pt>
                <c:pt idx="15">
                  <c:v>2005/2006</c:v>
                </c:pt>
                <c:pt idx="16">
                  <c:v>2006/2007</c:v>
                </c:pt>
                <c:pt idx="17">
                  <c:v>2007/2008</c:v>
                </c:pt>
                <c:pt idx="18">
                  <c:v>2008/2009</c:v>
                </c:pt>
                <c:pt idx="19">
                  <c:v>2009/2010</c:v>
                </c:pt>
                <c:pt idx="20">
                  <c:v>2010/2011</c:v>
                </c:pt>
                <c:pt idx="21">
                  <c:v>2011/2012</c:v>
                </c:pt>
                <c:pt idx="22">
                  <c:v>2012/2013</c:v>
                </c:pt>
                <c:pt idx="23">
                  <c:v>2013/2014</c:v>
                </c:pt>
              </c:strCache>
            </c:strRef>
          </c:cat>
          <c:val>
            <c:numRef>
              <c:f>'Data- Sojabone'!$D$15:$AA$15</c:f>
              <c:numCache>
                <c:formatCode>0.0</c:formatCode>
                <c:ptCount val="24"/>
                <c:pt idx="0">
                  <c:v>4</c:v>
                </c:pt>
                <c:pt idx="1">
                  <c:v>5.5250000000000004</c:v>
                </c:pt>
                <c:pt idx="2">
                  <c:v>4.1710000000000003</c:v>
                </c:pt>
                <c:pt idx="3">
                  <c:v>0.48799999999999999</c:v>
                </c:pt>
                <c:pt idx="4" formatCode="0.000_)">
                  <c:v>0.41199999999999998</c:v>
                </c:pt>
                <c:pt idx="5" formatCode="0.000_)">
                  <c:v>0.43099999999999999</c:v>
                </c:pt>
                <c:pt idx="6" formatCode="0.000_)">
                  <c:v>0.45</c:v>
                </c:pt>
                <c:pt idx="7" formatCode="0.000_)">
                  <c:v>0.62</c:v>
                </c:pt>
                <c:pt idx="8" formatCode="0.000_)">
                  <c:v>0.6</c:v>
                </c:pt>
                <c:pt idx="9" formatCode="0.000_)">
                  <c:v>0.4</c:v>
                </c:pt>
                <c:pt idx="10" formatCode="0.000_)">
                  <c:v>0.25</c:v>
                </c:pt>
                <c:pt idx="11" formatCode="0.000_)">
                  <c:v>0</c:v>
                </c:pt>
                <c:pt idx="12" formatCode="0.000_)">
                  <c:v>0</c:v>
                </c:pt>
                <c:pt idx="13" formatCode="0.000_)">
                  <c:v>0.16</c:v>
                </c:pt>
                <c:pt idx="14" formatCode="0.0_)">
                  <c:v>0.1</c:v>
                </c:pt>
                <c:pt idx="15" formatCode="0.0_)">
                  <c:v>0.5</c:v>
                </c:pt>
                <c:pt idx="16" formatCode="0.0_)">
                  <c:v>0.5</c:v>
                </c:pt>
                <c:pt idx="17" formatCode="0.0_)">
                  <c:v>0.5</c:v>
                </c:pt>
                <c:pt idx="18" formatCode="0.00_)">
                  <c:v>0.75</c:v>
                </c:pt>
                <c:pt idx="19" formatCode="0.00_)">
                  <c:v>0.65</c:v>
                </c:pt>
                <c:pt idx="20" formatCode="0.00_)">
                  <c:v>0.5</c:v>
                </c:pt>
                <c:pt idx="21" formatCode="0.00_)">
                  <c:v>0.5</c:v>
                </c:pt>
                <c:pt idx="22" formatCode="0.00_)">
                  <c:v>2</c:v>
                </c:pt>
                <c:pt idx="23" formatCode="0.000_)">
                  <c:v>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3F-4609-B34B-04CEB065EF30}"/>
            </c:ext>
          </c:extLst>
        </c:ser>
        <c:ser>
          <c:idx val="2"/>
          <c:order val="2"/>
          <c:tx>
            <c:strRef>
              <c:f>'Data- Sojabone'!$A$17</c:f>
              <c:strCache>
                <c:ptCount val="1"/>
                <c:pt idx="0">
                  <c:v> Oos-Kaap/E. Cape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 Sojabone'!$D$11:$AA$11</c:f>
              <c:strCache>
                <c:ptCount val="2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2000/2001</c:v>
                </c:pt>
                <c:pt idx="11">
                  <c:v>2001/2002</c:v>
                </c:pt>
                <c:pt idx="12">
                  <c:v>2002/2003</c:v>
                </c:pt>
                <c:pt idx="13">
                  <c:v>2003/2004</c:v>
                </c:pt>
                <c:pt idx="14">
                  <c:v>2004/2005</c:v>
                </c:pt>
                <c:pt idx="15">
                  <c:v>2005/2006</c:v>
                </c:pt>
                <c:pt idx="16">
                  <c:v>2006/2007</c:v>
                </c:pt>
                <c:pt idx="17">
                  <c:v>2007/2008</c:v>
                </c:pt>
                <c:pt idx="18">
                  <c:v>2008/2009</c:v>
                </c:pt>
                <c:pt idx="19">
                  <c:v>2009/2010</c:v>
                </c:pt>
                <c:pt idx="20">
                  <c:v>2010/2011</c:v>
                </c:pt>
                <c:pt idx="21">
                  <c:v>2011/2012</c:v>
                </c:pt>
                <c:pt idx="22">
                  <c:v>2012/2013</c:v>
                </c:pt>
                <c:pt idx="23">
                  <c:v>2013/2014</c:v>
                </c:pt>
              </c:strCache>
            </c:strRef>
          </c:cat>
          <c:val>
            <c:numRef>
              <c:f>'Data- Sojabone'!$D$17:$AA$17</c:f>
              <c:numCache>
                <c:formatCode>0.0_)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6" formatCode="0.000_)">
                  <c:v>0</c:v>
                </c:pt>
                <c:pt idx="7" formatCode="0.000_)">
                  <c:v>0</c:v>
                </c:pt>
                <c:pt idx="8" formatCode="0.000_)">
                  <c:v>0</c:v>
                </c:pt>
                <c:pt idx="9" formatCode="0.000_)">
                  <c:v>0.09</c:v>
                </c:pt>
                <c:pt idx="10" formatCode="0.000_)">
                  <c:v>0.1</c:v>
                </c:pt>
                <c:pt idx="11" formatCode="0.000_)">
                  <c:v>0.15</c:v>
                </c:pt>
                <c:pt idx="12" formatCode="0.000_)">
                  <c:v>0.05</c:v>
                </c:pt>
                <c:pt idx="13" formatCode="0.000_)">
                  <c:v>0.09</c:v>
                </c:pt>
                <c:pt idx="14">
                  <c:v>0.4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 formatCode="0.00_)">
                  <c:v>0.8</c:v>
                </c:pt>
                <c:pt idx="19" formatCode="0.00_)">
                  <c:v>0.8</c:v>
                </c:pt>
                <c:pt idx="20" formatCode="0.00_)">
                  <c:v>1</c:v>
                </c:pt>
                <c:pt idx="21" formatCode="0.00_)">
                  <c:v>0.5</c:v>
                </c:pt>
                <c:pt idx="22" formatCode="0.00_)">
                  <c:v>0.5</c:v>
                </c:pt>
                <c:pt idx="23" formatCode="0.000_)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3F-4609-B34B-04CEB065EF30}"/>
            </c:ext>
          </c:extLst>
        </c:ser>
        <c:ser>
          <c:idx val="3"/>
          <c:order val="3"/>
          <c:tx>
            <c:strRef>
              <c:f>'Data- Sojabone'!$A$16</c:f>
              <c:strCache>
                <c:ptCount val="1"/>
                <c:pt idx="0">
                  <c:v> Vrystaat/Free State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 Sojabone'!$D$11:$AA$11</c:f>
              <c:strCache>
                <c:ptCount val="2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2000/2001</c:v>
                </c:pt>
                <c:pt idx="11">
                  <c:v>2001/2002</c:v>
                </c:pt>
                <c:pt idx="12">
                  <c:v>2002/2003</c:v>
                </c:pt>
                <c:pt idx="13">
                  <c:v>2003/2004</c:v>
                </c:pt>
                <c:pt idx="14">
                  <c:v>2004/2005</c:v>
                </c:pt>
                <c:pt idx="15">
                  <c:v>2005/2006</c:v>
                </c:pt>
                <c:pt idx="16">
                  <c:v>2006/2007</c:v>
                </c:pt>
                <c:pt idx="17">
                  <c:v>2007/2008</c:v>
                </c:pt>
                <c:pt idx="18">
                  <c:v>2008/2009</c:v>
                </c:pt>
                <c:pt idx="19">
                  <c:v>2009/2010</c:v>
                </c:pt>
                <c:pt idx="20">
                  <c:v>2010/2011</c:v>
                </c:pt>
                <c:pt idx="21">
                  <c:v>2011/2012</c:v>
                </c:pt>
                <c:pt idx="22">
                  <c:v>2012/2013</c:v>
                </c:pt>
                <c:pt idx="23">
                  <c:v>2013/2014</c:v>
                </c:pt>
              </c:strCache>
            </c:strRef>
          </c:cat>
          <c:val>
            <c:numRef>
              <c:f>'Data- Sojabone'!$D$16:$AA$16</c:f>
              <c:numCache>
                <c:formatCode>0.0</c:formatCode>
                <c:ptCount val="24"/>
                <c:pt idx="0">
                  <c:v>7</c:v>
                </c:pt>
                <c:pt idx="1">
                  <c:v>6.4610000000000003</c:v>
                </c:pt>
                <c:pt idx="2">
                  <c:v>3.0270000000000001</c:v>
                </c:pt>
                <c:pt idx="3">
                  <c:v>4.9870000000000001</c:v>
                </c:pt>
                <c:pt idx="4" formatCode="0.000_)">
                  <c:v>2.161</c:v>
                </c:pt>
                <c:pt idx="5" formatCode="0.000_)">
                  <c:v>2.2599999999999998</c:v>
                </c:pt>
                <c:pt idx="6" formatCode="0.000_)">
                  <c:v>2.4</c:v>
                </c:pt>
                <c:pt idx="7" formatCode="0.000_)">
                  <c:v>8.0399999999999991</c:v>
                </c:pt>
                <c:pt idx="8" formatCode="0.000_)">
                  <c:v>9</c:v>
                </c:pt>
                <c:pt idx="9" formatCode="0.000_)">
                  <c:v>7</c:v>
                </c:pt>
                <c:pt idx="10" formatCode="0.000_)">
                  <c:v>20</c:v>
                </c:pt>
                <c:pt idx="11" formatCode="0.000_)">
                  <c:v>16.899999999999999</c:v>
                </c:pt>
                <c:pt idx="12" formatCode="0.000_)">
                  <c:v>15.2</c:v>
                </c:pt>
                <c:pt idx="13" formatCode="0.000_)">
                  <c:v>21.5</c:v>
                </c:pt>
                <c:pt idx="14" formatCode="0.0_)">
                  <c:v>20.5</c:v>
                </c:pt>
                <c:pt idx="15" formatCode="0.0_)">
                  <c:v>45</c:v>
                </c:pt>
                <c:pt idx="16" formatCode="0.0_)">
                  <c:v>45</c:v>
                </c:pt>
                <c:pt idx="17" formatCode="0.0_)">
                  <c:v>48</c:v>
                </c:pt>
                <c:pt idx="18" formatCode="0.00_)">
                  <c:v>55</c:v>
                </c:pt>
                <c:pt idx="19" formatCode="0.00_)">
                  <c:v>95</c:v>
                </c:pt>
                <c:pt idx="20" formatCode="0.00_)">
                  <c:v>135</c:v>
                </c:pt>
                <c:pt idx="21" formatCode="0.00_)">
                  <c:v>175</c:v>
                </c:pt>
                <c:pt idx="22" formatCode="0.00_)">
                  <c:v>215</c:v>
                </c:pt>
                <c:pt idx="23" formatCode="0.000_)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3F-4609-B34B-04CEB065EF30}"/>
            </c:ext>
          </c:extLst>
        </c:ser>
        <c:ser>
          <c:idx val="4"/>
          <c:order val="4"/>
          <c:tx>
            <c:strRef>
              <c:f>'Data- Sojabone'!$A$18</c:f>
              <c:strCache>
                <c:ptCount val="1"/>
                <c:pt idx="0">
                  <c:v> Kwazulu-Natal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 Sojabone'!$D$11:$AA$11</c:f>
              <c:strCache>
                <c:ptCount val="2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2000/2001</c:v>
                </c:pt>
                <c:pt idx="11">
                  <c:v>2001/2002</c:v>
                </c:pt>
                <c:pt idx="12">
                  <c:v>2002/2003</c:v>
                </c:pt>
                <c:pt idx="13">
                  <c:v>2003/2004</c:v>
                </c:pt>
                <c:pt idx="14">
                  <c:v>2004/2005</c:v>
                </c:pt>
                <c:pt idx="15">
                  <c:v>2005/2006</c:v>
                </c:pt>
                <c:pt idx="16">
                  <c:v>2006/2007</c:v>
                </c:pt>
                <c:pt idx="17">
                  <c:v>2007/2008</c:v>
                </c:pt>
                <c:pt idx="18">
                  <c:v>2008/2009</c:v>
                </c:pt>
                <c:pt idx="19">
                  <c:v>2009/2010</c:v>
                </c:pt>
                <c:pt idx="20">
                  <c:v>2010/2011</c:v>
                </c:pt>
                <c:pt idx="21">
                  <c:v>2011/2012</c:v>
                </c:pt>
                <c:pt idx="22">
                  <c:v>2012/2013</c:v>
                </c:pt>
                <c:pt idx="23">
                  <c:v>2013/2014</c:v>
                </c:pt>
              </c:strCache>
            </c:strRef>
          </c:cat>
          <c:val>
            <c:numRef>
              <c:f>'Data- Sojabone'!$D$18:$AA$18</c:f>
              <c:numCache>
                <c:formatCode>0.0_)</c:formatCode>
                <c:ptCount val="24"/>
                <c:pt idx="0">
                  <c:v>16</c:v>
                </c:pt>
                <c:pt idx="1">
                  <c:v>17</c:v>
                </c:pt>
                <c:pt idx="2">
                  <c:v>9.4380000000000006</c:v>
                </c:pt>
                <c:pt idx="3">
                  <c:v>15.904</c:v>
                </c:pt>
                <c:pt idx="4" formatCode="0.000_)">
                  <c:v>15.18</c:v>
                </c:pt>
                <c:pt idx="5" formatCode="0.000_)">
                  <c:v>15.88</c:v>
                </c:pt>
                <c:pt idx="6" formatCode="0.000_)">
                  <c:v>16.600000000000001</c:v>
                </c:pt>
                <c:pt idx="7" formatCode="0.000_)">
                  <c:v>28.32</c:v>
                </c:pt>
                <c:pt idx="8" formatCode="0.000_)">
                  <c:v>31</c:v>
                </c:pt>
                <c:pt idx="9" formatCode="0.000_)">
                  <c:v>20</c:v>
                </c:pt>
                <c:pt idx="10" formatCode="0.000_)">
                  <c:v>25.8</c:v>
                </c:pt>
                <c:pt idx="11" formatCode="0.000_)">
                  <c:v>18</c:v>
                </c:pt>
                <c:pt idx="12" formatCode="0.000_)">
                  <c:v>13.55</c:v>
                </c:pt>
                <c:pt idx="13" formatCode="0.000_)">
                  <c:v>19</c:v>
                </c:pt>
                <c:pt idx="14">
                  <c:v>17</c:v>
                </c:pt>
                <c:pt idx="15">
                  <c:v>25</c:v>
                </c:pt>
                <c:pt idx="16">
                  <c:v>20.5</c:v>
                </c:pt>
                <c:pt idx="17">
                  <c:v>17.5</c:v>
                </c:pt>
                <c:pt idx="18" formatCode="0.00_)">
                  <c:v>27</c:v>
                </c:pt>
                <c:pt idx="19" formatCode="0.00_)">
                  <c:v>30</c:v>
                </c:pt>
                <c:pt idx="20" formatCode="0.00_)">
                  <c:v>34</c:v>
                </c:pt>
                <c:pt idx="21" formatCode="0.00_)">
                  <c:v>34</c:v>
                </c:pt>
                <c:pt idx="22" formatCode="0.00_)">
                  <c:v>32</c:v>
                </c:pt>
                <c:pt idx="23" formatCode="0.000_)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3F-4609-B34B-04CEB065EF30}"/>
            </c:ext>
          </c:extLst>
        </c:ser>
        <c:ser>
          <c:idx val="5"/>
          <c:order val="5"/>
          <c:tx>
            <c:strRef>
              <c:f>'Data- Sojabone'!$A$19</c:f>
              <c:strCache>
                <c:ptCount val="1"/>
                <c:pt idx="0">
                  <c:v> Mpumalanga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 Sojabone'!$D$11:$AA$11</c:f>
              <c:strCache>
                <c:ptCount val="2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2000/2001</c:v>
                </c:pt>
                <c:pt idx="11">
                  <c:v>2001/2002</c:v>
                </c:pt>
                <c:pt idx="12">
                  <c:v>2002/2003</c:v>
                </c:pt>
                <c:pt idx="13">
                  <c:v>2003/2004</c:v>
                </c:pt>
                <c:pt idx="14">
                  <c:v>2004/2005</c:v>
                </c:pt>
                <c:pt idx="15">
                  <c:v>2005/2006</c:v>
                </c:pt>
                <c:pt idx="16">
                  <c:v>2006/2007</c:v>
                </c:pt>
                <c:pt idx="17">
                  <c:v>2007/2008</c:v>
                </c:pt>
                <c:pt idx="18">
                  <c:v>2008/2009</c:v>
                </c:pt>
                <c:pt idx="19">
                  <c:v>2009/2010</c:v>
                </c:pt>
                <c:pt idx="20">
                  <c:v>2010/2011</c:v>
                </c:pt>
                <c:pt idx="21">
                  <c:v>2011/2012</c:v>
                </c:pt>
                <c:pt idx="22">
                  <c:v>2012/2013</c:v>
                </c:pt>
                <c:pt idx="23">
                  <c:v>2013/2014</c:v>
                </c:pt>
              </c:strCache>
            </c:strRef>
          </c:cat>
          <c:val>
            <c:numRef>
              <c:f>'Data- Sojabone'!$D$19:$AA$19</c:f>
              <c:numCache>
                <c:formatCode>0.0_)</c:formatCode>
                <c:ptCount val="24"/>
                <c:pt idx="0">
                  <c:v>38</c:v>
                </c:pt>
                <c:pt idx="1">
                  <c:v>33.612000000000002</c:v>
                </c:pt>
                <c:pt idx="2">
                  <c:v>17.52</c:v>
                </c:pt>
                <c:pt idx="3">
                  <c:v>20.948</c:v>
                </c:pt>
                <c:pt idx="4" formatCode="0.000_)">
                  <c:v>38.799999999999997</c:v>
                </c:pt>
                <c:pt idx="5" formatCode="0.000_)">
                  <c:v>40.591000000000001</c:v>
                </c:pt>
                <c:pt idx="6" formatCode="0.000_)">
                  <c:v>42.5</c:v>
                </c:pt>
                <c:pt idx="7" formatCode="0.000_)">
                  <c:v>74.22</c:v>
                </c:pt>
                <c:pt idx="8" formatCode="0.000_)">
                  <c:v>72.900000000000006</c:v>
                </c:pt>
                <c:pt idx="9" formatCode="0.000_)">
                  <c:v>55</c:v>
                </c:pt>
                <c:pt idx="10" formatCode="0.000_)">
                  <c:v>72</c:v>
                </c:pt>
                <c:pt idx="11" formatCode="0.000_)">
                  <c:v>70</c:v>
                </c:pt>
                <c:pt idx="12" formatCode="0.000_)">
                  <c:v>60</c:v>
                </c:pt>
                <c:pt idx="13" formatCode="0.000_)">
                  <c:v>73.5</c:v>
                </c:pt>
                <c:pt idx="14">
                  <c:v>84</c:v>
                </c:pt>
                <c:pt idx="15">
                  <c:v>140</c:v>
                </c:pt>
                <c:pt idx="16">
                  <c:v>90</c:v>
                </c:pt>
                <c:pt idx="17">
                  <c:v>82</c:v>
                </c:pt>
                <c:pt idx="18" formatCode="0.00_)">
                  <c:v>125</c:v>
                </c:pt>
                <c:pt idx="19" formatCode="0.00_)">
                  <c:v>145</c:v>
                </c:pt>
                <c:pt idx="20" formatCode="0.00_)">
                  <c:v>190</c:v>
                </c:pt>
                <c:pt idx="21" formatCode="0.00_)">
                  <c:v>200</c:v>
                </c:pt>
                <c:pt idx="22" formatCode="0.00_)">
                  <c:v>205</c:v>
                </c:pt>
                <c:pt idx="23" formatCode="0.000_)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3F-4609-B34B-04CEB065EF30}"/>
            </c:ext>
          </c:extLst>
        </c:ser>
        <c:ser>
          <c:idx val="6"/>
          <c:order val="6"/>
          <c:tx>
            <c:strRef>
              <c:f>'Data- Sojabone'!$A$20</c:f>
              <c:strCache>
                <c:ptCount val="1"/>
                <c:pt idx="0">
                  <c:v> Limpopo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 Sojabone'!$D$11:$AA$11</c:f>
              <c:strCache>
                <c:ptCount val="2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2000/2001</c:v>
                </c:pt>
                <c:pt idx="11">
                  <c:v>2001/2002</c:v>
                </c:pt>
                <c:pt idx="12">
                  <c:v>2002/2003</c:v>
                </c:pt>
                <c:pt idx="13">
                  <c:v>2003/2004</c:v>
                </c:pt>
                <c:pt idx="14">
                  <c:v>2004/2005</c:v>
                </c:pt>
                <c:pt idx="15">
                  <c:v>2005/2006</c:v>
                </c:pt>
                <c:pt idx="16">
                  <c:v>2006/2007</c:v>
                </c:pt>
                <c:pt idx="17">
                  <c:v>2007/2008</c:v>
                </c:pt>
                <c:pt idx="18">
                  <c:v>2008/2009</c:v>
                </c:pt>
                <c:pt idx="19">
                  <c:v>2009/2010</c:v>
                </c:pt>
                <c:pt idx="20">
                  <c:v>2010/2011</c:v>
                </c:pt>
                <c:pt idx="21">
                  <c:v>2011/2012</c:v>
                </c:pt>
                <c:pt idx="22">
                  <c:v>2012/2013</c:v>
                </c:pt>
                <c:pt idx="23">
                  <c:v>2013/2014</c:v>
                </c:pt>
              </c:strCache>
            </c:strRef>
          </c:cat>
          <c:val>
            <c:numRef>
              <c:f>'Data- Sojabone'!$D$20:$AA$20</c:f>
              <c:numCache>
                <c:formatCode>0.0_)</c:formatCode>
                <c:ptCount val="24"/>
                <c:pt idx="0">
                  <c:v>8</c:v>
                </c:pt>
                <c:pt idx="1">
                  <c:v>7.125</c:v>
                </c:pt>
                <c:pt idx="2">
                  <c:v>3.948</c:v>
                </c:pt>
                <c:pt idx="3">
                  <c:v>3</c:v>
                </c:pt>
                <c:pt idx="4" formatCode="0.000_)">
                  <c:v>1.94</c:v>
                </c:pt>
                <c:pt idx="5" formatCode="0.000_)">
                  <c:v>2.0299999999999998</c:v>
                </c:pt>
                <c:pt idx="6" formatCode="0.000_)">
                  <c:v>2.1</c:v>
                </c:pt>
                <c:pt idx="7" formatCode="0.000_)">
                  <c:v>3</c:v>
                </c:pt>
                <c:pt idx="8" formatCode="0.000_)">
                  <c:v>4</c:v>
                </c:pt>
                <c:pt idx="9" formatCode="0.000_)">
                  <c:v>3.6</c:v>
                </c:pt>
                <c:pt idx="10" formatCode="0.000_)">
                  <c:v>6.5</c:v>
                </c:pt>
                <c:pt idx="11" formatCode="0.000_)">
                  <c:v>9</c:v>
                </c:pt>
                <c:pt idx="12" formatCode="0.000_)">
                  <c:v>5.2</c:v>
                </c:pt>
                <c:pt idx="13" formatCode="0.000_)">
                  <c:v>4.72</c:v>
                </c:pt>
                <c:pt idx="14">
                  <c:v>10</c:v>
                </c:pt>
                <c:pt idx="15">
                  <c:v>13</c:v>
                </c:pt>
                <c:pt idx="16">
                  <c:v>12.5</c:v>
                </c:pt>
                <c:pt idx="17">
                  <c:v>7.5</c:v>
                </c:pt>
                <c:pt idx="18" formatCode="0.00_)">
                  <c:v>16</c:v>
                </c:pt>
                <c:pt idx="19" formatCode="0.00_)">
                  <c:v>18</c:v>
                </c:pt>
                <c:pt idx="20" formatCode="0.00_)">
                  <c:v>23.5</c:v>
                </c:pt>
                <c:pt idx="21" formatCode="0.00_)">
                  <c:v>22</c:v>
                </c:pt>
                <c:pt idx="22" formatCode="0.00_)">
                  <c:v>20</c:v>
                </c:pt>
                <c:pt idx="23" formatCode="0.000_)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3F-4609-B34B-04CEB065EF30}"/>
            </c:ext>
          </c:extLst>
        </c:ser>
        <c:ser>
          <c:idx val="7"/>
          <c:order val="7"/>
          <c:tx>
            <c:strRef>
              <c:f>'Data- Sojabone'!$A$21</c:f>
              <c:strCache>
                <c:ptCount val="1"/>
                <c:pt idx="0">
                  <c:v> Gauteng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 Sojabone'!$D$11:$AA$11</c:f>
              <c:strCache>
                <c:ptCount val="2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2000/2001</c:v>
                </c:pt>
                <c:pt idx="11">
                  <c:v>2001/2002</c:v>
                </c:pt>
                <c:pt idx="12">
                  <c:v>2002/2003</c:v>
                </c:pt>
                <c:pt idx="13">
                  <c:v>2003/2004</c:v>
                </c:pt>
                <c:pt idx="14">
                  <c:v>2004/2005</c:v>
                </c:pt>
                <c:pt idx="15">
                  <c:v>2005/2006</c:v>
                </c:pt>
                <c:pt idx="16">
                  <c:v>2006/2007</c:v>
                </c:pt>
                <c:pt idx="17">
                  <c:v>2007/2008</c:v>
                </c:pt>
                <c:pt idx="18">
                  <c:v>2008/2009</c:v>
                </c:pt>
                <c:pt idx="19">
                  <c:v>2009/2010</c:v>
                </c:pt>
                <c:pt idx="20">
                  <c:v>2010/2011</c:v>
                </c:pt>
                <c:pt idx="21">
                  <c:v>2011/2012</c:v>
                </c:pt>
                <c:pt idx="22">
                  <c:v>2012/2013</c:v>
                </c:pt>
                <c:pt idx="23">
                  <c:v>2013/2014</c:v>
                </c:pt>
              </c:strCache>
            </c:strRef>
          </c:cat>
          <c:val>
            <c:numRef>
              <c:f>'Data- Sojabone'!$D$21:$AA$21</c:f>
              <c:numCache>
                <c:formatCode>0.0_)</c:formatCode>
                <c:ptCount val="24"/>
                <c:pt idx="0">
                  <c:v>10</c:v>
                </c:pt>
                <c:pt idx="1">
                  <c:v>9.4350000000000005</c:v>
                </c:pt>
                <c:pt idx="2">
                  <c:v>5.2279999999999998</c:v>
                </c:pt>
                <c:pt idx="3">
                  <c:v>6.2510000000000003</c:v>
                </c:pt>
                <c:pt idx="4" formatCode="0.000_)">
                  <c:v>2.4900000000000002</c:v>
                </c:pt>
                <c:pt idx="5" formatCode="0.000_)">
                  <c:v>2.6059999999999999</c:v>
                </c:pt>
                <c:pt idx="6" formatCode="0.000_)">
                  <c:v>2.75</c:v>
                </c:pt>
                <c:pt idx="7" formatCode="0.000_)">
                  <c:v>4.3499999999999996</c:v>
                </c:pt>
                <c:pt idx="8" formatCode="0.000_)">
                  <c:v>5</c:v>
                </c:pt>
                <c:pt idx="9" formatCode="0.000_)">
                  <c:v>2.7</c:v>
                </c:pt>
                <c:pt idx="10" formatCode="0.000_)">
                  <c:v>3.5</c:v>
                </c:pt>
                <c:pt idx="11" formatCode="0.000_)">
                  <c:v>5.5</c:v>
                </c:pt>
                <c:pt idx="12" formatCode="0.000_)">
                  <c:v>4</c:v>
                </c:pt>
                <c:pt idx="13" formatCode="0.000_)">
                  <c:v>5</c:v>
                </c:pt>
                <c:pt idx="14">
                  <c:v>5</c:v>
                </c:pt>
                <c:pt idx="15">
                  <c:v>6.5</c:v>
                </c:pt>
                <c:pt idx="16">
                  <c:v>5</c:v>
                </c:pt>
                <c:pt idx="17">
                  <c:v>3.4</c:v>
                </c:pt>
                <c:pt idx="18" formatCode="0.00_)">
                  <c:v>6.7</c:v>
                </c:pt>
                <c:pt idx="19" formatCode="0.00_)">
                  <c:v>12</c:v>
                </c:pt>
                <c:pt idx="20" formatCode="0.00_)">
                  <c:v>14</c:v>
                </c:pt>
                <c:pt idx="21" formatCode="0.00_)">
                  <c:v>19</c:v>
                </c:pt>
                <c:pt idx="22" formatCode="0.00_)">
                  <c:v>20</c:v>
                </c:pt>
                <c:pt idx="23" formatCode="0.000_)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3F-4609-B34B-04CEB065EF30}"/>
            </c:ext>
          </c:extLst>
        </c:ser>
        <c:ser>
          <c:idx val="8"/>
          <c:order val="8"/>
          <c:tx>
            <c:strRef>
              <c:f>'Data- Sojabone'!$A$22</c:f>
              <c:strCache>
                <c:ptCount val="1"/>
                <c:pt idx="0">
                  <c:v> Noordwes/North West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 Sojabone'!$D$11:$AA$11</c:f>
              <c:strCache>
                <c:ptCount val="2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2000/2001</c:v>
                </c:pt>
                <c:pt idx="11">
                  <c:v>2001/2002</c:v>
                </c:pt>
                <c:pt idx="12">
                  <c:v>2002/2003</c:v>
                </c:pt>
                <c:pt idx="13">
                  <c:v>2003/2004</c:v>
                </c:pt>
                <c:pt idx="14">
                  <c:v>2004/2005</c:v>
                </c:pt>
                <c:pt idx="15">
                  <c:v>2005/2006</c:v>
                </c:pt>
                <c:pt idx="16">
                  <c:v>2006/2007</c:v>
                </c:pt>
                <c:pt idx="17">
                  <c:v>2007/2008</c:v>
                </c:pt>
                <c:pt idx="18">
                  <c:v>2008/2009</c:v>
                </c:pt>
                <c:pt idx="19">
                  <c:v>2009/2010</c:v>
                </c:pt>
                <c:pt idx="20">
                  <c:v>2010/2011</c:v>
                </c:pt>
                <c:pt idx="21">
                  <c:v>2011/2012</c:v>
                </c:pt>
                <c:pt idx="22">
                  <c:v>2012/2013</c:v>
                </c:pt>
                <c:pt idx="23">
                  <c:v>2013/2014</c:v>
                </c:pt>
              </c:strCache>
            </c:strRef>
          </c:cat>
          <c:val>
            <c:numRef>
              <c:f>'Data- Sojabone'!$D$22:$AA$22</c:f>
              <c:numCache>
                <c:formatCode>0.0_)</c:formatCode>
                <c:ptCount val="24"/>
                <c:pt idx="0">
                  <c:v>3</c:v>
                </c:pt>
                <c:pt idx="1">
                  <c:v>3.0750000000000002</c:v>
                </c:pt>
                <c:pt idx="2">
                  <c:v>2.2589999999999999</c:v>
                </c:pt>
                <c:pt idx="3">
                  <c:v>3.4220000000000002</c:v>
                </c:pt>
                <c:pt idx="4" formatCode="0.000_)">
                  <c:v>4.0170000000000003</c:v>
                </c:pt>
                <c:pt idx="5" formatCode="0.000_)">
                  <c:v>4.202</c:v>
                </c:pt>
                <c:pt idx="6" formatCode="0.000_)">
                  <c:v>4.2</c:v>
                </c:pt>
                <c:pt idx="7" formatCode="0.000_)">
                  <c:v>6.45</c:v>
                </c:pt>
                <c:pt idx="8" formatCode="0.000_)">
                  <c:v>8</c:v>
                </c:pt>
                <c:pt idx="9" formatCode="0.000_)">
                  <c:v>5</c:v>
                </c:pt>
                <c:pt idx="10" formatCode="0.000_)">
                  <c:v>5.88</c:v>
                </c:pt>
                <c:pt idx="11" formatCode="0.000_)">
                  <c:v>4.5</c:v>
                </c:pt>
                <c:pt idx="12" formatCode="0.000_)">
                  <c:v>2.0499999999999998</c:v>
                </c:pt>
                <c:pt idx="13" formatCode="0.000_)">
                  <c:v>11</c:v>
                </c:pt>
                <c:pt idx="14">
                  <c:v>12.86</c:v>
                </c:pt>
                <c:pt idx="15">
                  <c:v>10</c:v>
                </c:pt>
                <c:pt idx="16">
                  <c:v>9</c:v>
                </c:pt>
                <c:pt idx="17">
                  <c:v>6</c:v>
                </c:pt>
                <c:pt idx="18" formatCode="0.00_)">
                  <c:v>6.5</c:v>
                </c:pt>
                <c:pt idx="19" formatCode="0.00_)">
                  <c:v>10</c:v>
                </c:pt>
                <c:pt idx="20" formatCode="0.00_)">
                  <c:v>20</c:v>
                </c:pt>
                <c:pt idx="21" formatCode="0.00_)">
                  <c:v>21</c:v>
                </c:pt>
                <c:pt idx="22" formatCode="0.00_)">
                  <c:v>22</c:v>
                </c:pt>
                <c:pt idx="23" formatCode="0.000_)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E3F-4609-B34B-04CEB065E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3549136"/>
        <c:axId val="1"/>
      </c:barChart>
      <c:catAx>
        <c:axId val="653549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Production Years</a:t>
                </a:r>
              </a:p>
            </c:rich>
          </c:tx>
          <c:layout>
            <c:manualLayout>
              <c:xMode val="edge"/>
              <c:yMode val="edge"/>
              <c:x val="0.39876043021327345"/>
              <c:y val="0.942177782632152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Thousand hectares</a:t>
                </a:r>
              </a:p>
            </c:rich>
          </c:tx>
          <c:layout>
            <c:manualLayout>
              <c:xMode val="edge"/>
              <c:yMode val="edge"/>
              <c:x val="1.1363600092305637E-2"/>
              <c:y val="0.3707483790251313"/>
            </c:manualLayout>
          </c:layout>
          <c:overlay val="0"/>
          <c:spPr>
            <a:noFill/>
            <a:ln w="25400">
              <a:noFill/>
            </a:ln>
          </c:spPr>
        </c:title>
        <c:numFmt formatCode="0.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35491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141445445859941"/>
          <c:y val="0.11378009022516573"/>
          <c:w val="0.15460529635931908"/>
          <c:h val="0.863463971165016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/>
              <a:t>SOJABONE: AANPLANTINGS IN DIE VRYSTAAT EN NOORDWES</a:t>
            </a:r>
          </a:p>
        </c:rich>
      </c:tx>
      <c:layout>
        <c:manualLayout>
          <c:xMode val="edge"/>
          <c:yMode val="edge"/>
          <c:x val="0.2131116272750212"/>
          <c:y val="1.475337020451258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4706881838926162E-2"/>
          <c:y val="8.8512659040296426E-2"/>
          <c:w val="0.86808691167884577"/>
          <c:h val="0.70428128892725816"/>
        </c:manualLayout>
      </c:layout>
      <c:lineChart>
        <c:grouping val="standard"/>
        <c:varyColors val="0"/>
        <c:ser>
          <c:idx val="0"/>
          <c:order val="0"/>
          <c:tx>
            <c:v>Noordwes Sojabone aanplantings</c:v>
          </c:tx>
          <c:spPr>
            <a:ln w="47625"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'Data- Sojabone'!$B$11:$AA$11</c:f>
              <c:strCache>
                <c:ptCount val="26"/>
                <c:pt idx="0">
                  <c:v>1988/89</c:v>
                </c:pt>
                <c:pt idx="1">
                  <c:v>1989/90</c:v>
                </c:pt>
                <c:pt idx="2">
                  <c:v>1990/91</c:v>
                </c:pt>
                <c:pt idx="3">
                  <c:v>1991/92</c:v>
                </c:pt>
                <c:pt idx="4">
                  <c:v>1992/93</c:v>
                </c:pt>
                <c:pt idx="5">
                  <c:v>1993/94</c:v>
                </c:pt>
                <c:pt idx="6">
                  <c:v>1994/95</c:v>
                </c:pt>
                <c:pt idx="7">
                  <c:v>1995/96</c:v>
                </c:pt>
                <c:pt idx="8">
                  <c:v>1996/97</c:v>
                </c:pt>
                <c:pt idx="9">
                  <c:v>1997/98</c:v>
                </c:pt>
                <c:pt idx="10">
                  <c:v>1998/99</c:v>
                </c:pt>
                <c:pt idx="11">
                  <c:v>1999/2000</c:v>
                </c:pt>
                <c:pt idx="12">
                  <c:v>2000/2001</c:v>
                </c:pt>
                <c:pt idx="13">
                  <c:v>2001/2002</c:v>
                </c:pt>
                <c:pt idx="14">
                  <c:v>2002/2003</c:v>
                </c:pt>
                <c:pt idx="15">
                  <c:v>2003/2004</c:v>
                </c:pt>
                <c:pt idx="16">
                  <c:v>2004/2005</c:v>
                </c:pt>
                <c:pt idx="17">
                  <c:v>2005/2006</c:v>
                </c:pt>
                <c:pt idx="18">
                  <c:v>2006/2007</c:v>
                </c:pt>
                <c:pt idx="19">
                  <c:v>2007/2008</c:v>
                </c:pt>
                <c:pt idx="20">
                  <c:v>2008/2009</c:v>
                </c:pt>
                <c:pt idx="21">
                  <c:v>2009/2010</c:v>
                </c:pt>
                <c:pt idx="22">
                  <c:v>2010/2011</c:v>
                </c:pt>
                <c:pt idx="23">
                  <c:v>2011/2012</c:v>
                </c:pt>
                <c:pt idx="24">
                  <c:v>2012/2013</c:v>
                </c:pt>
                <c:pt idx="25">
                  <c:v>2013/2014</c:v>
                </c:pt>
              </c:strCache>
            </c:strRef>
          </c:cat>
          <c:val>
            <c:numRef>
              <c:f>'Data- Sojabone'!$B$22:$AA$22</c:f>
              <c:numCache>
                <c:formatCode>0.0_)</c:formatCode>
                <c:ptCount val="26"/>
                <c:pt idx="0">
                  <c:v>6</c:v>
                </c:pt>
                <c:pt idx="1">
                  <c:v>3</c:v>
                </c:pt>
                <c:pt idx="2">
                  <c:v>3</c:v>
                </c:pt>
                <c:pt idx="3">
                  <c:v>3.0750000000000002</c:v>
                </c:pt>
                <c:pt idx="4">
                  <c:v>2.2589999999999999</c:v>
                </c:pt>
                <c:pt idx="5">
                  <c:v>3.4220000000000002</c:v>
                </c:pt>
                <c:pt idx="6" formatCode="0.000_)">
                  <c:v>4.0170000000000003</c:v>
                </c:pt>
                <c:pt idx="7" formatCode="0.000_)">
                  <c:v>4.202</c:v>
                </c:pt>
                <c:pt idx="8" formatCode="0.000_)">
                  <c:v>4.2</c:v>
                </c:pt>
                <c:pt idx="9" formatCode="0.000_)">
                  <c:v>6.45</c:v>
                </c:pt>
                <c:pt idx="10" formatCode="0.000_)">
                  <c:v>8</c:v>
                </c:pt>
                <c:pt idx="11" formatCode="0.000_)">
                  <c:v>5</c:v>
                </c:pt>
                <c:pt idx="12" formatCode="0.000_)">
                  <c:v>5.88</c:v>
                </c:pt>
                <c:pt idx="13" formatCode="0.000_)">
                  <c:v>4.5</c:v>
                </c:pt>
                <c:pt idx="14" formatCode="0.000_)">
                  <c:v>2.0499999999999998</c:v>
                </c:pt>
                <c:pt idx="15" formatCode="0.000_)">
                  <c:v>11</c:v>
                </c:pt>
                <c:pt idx="16">
                  <c:v>12.86</c:v>
                </c:pt>
                <c:pt idx="17">
                  <c:v>10</c:v>
                </c:pt>
                <c:pt idx="18">
                  <c:v>9</c:v>
                </c:pt>
                <c:pt idx="19">
                  <c:v>6</c:v>
                </c:pt>
                <c:pt idx="20" formatCode="0.00_)">
                  <c:v>6.5</c:v>
                </c:pt>
                <c:pt idx="21" formatCode="0.00_)">
                  <c:v>10</c:v>
                </c:pt>
                <c:pt idx="22" formatCode="0.00_)">
                  <c:v>20</c:v>
                </c:pt>
                <c:pt idx="23" formatCode="0.00_)">
                  <c:v>21</c:v>
                </c:pt>
                <c:pt idx="24" formatCode="0.00_)">
                  <c:v>22</c:v>
                </c:pt>
                <c:pt idx="25" formatCode="0.000_)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4-4589-ACD9-2A2CA6F7E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3995456"/>
        <c:axId val="1"/>
      </c:lineChart>
      <c:lineChart>
        <c:grouping val="standard"/>
        <c:varyColors val="0"/>
        <c:ser>
          <c:idx val="1"/>
          <c:order val="1"/>
          <c:tx>
            <c:v>Vrystaat Sojabone aanplantings</c:v>
          </c:tx>
          <c:spPr>
            <a:ln w="50800">
              <a:solidFill>
                <a:srgbClr val="0070C0"/>
              </a:solidFill>
            </a:ln>
          </c:spPr>
          <c:marker>
            <c:symbol val="none"/>
          </c:marker>
          <c:val>
            <c:numRef>
              <c:f>'Data- Sojabone'!$B$16:$AA$16</c:f>
              <c:numCache>
                <c:formatCode>0.0_)</c:formatCode>
                <c:ptCount val="26"/>
                <c:pt idx="0">
                  <c:v>7</c:v>
                </c:pt>
                <c:pt idx="1">
                  <c:v>9</c:v>
                </c:pt>
                <c:pt idx="2" formatCode="0.0">
                  <c:v>7</c:v>
                </c:pt>
                <c:pt idx="3" formatCode="0.0">
                  <c:v>6.4610000000000003</c:v>
                </c:pt>
                <c:pt idx="4" formatCode="0.0">
                  <c:v>3.0270000000000001</c:v>
                </c:pt>
                <c:pt idx="5" formatCode="0.0">
                  <c:v>4.9870000000000001</c:v>
                </c:pt>
                <c:pt idx="6" formatCode="0.000_)">
                  <c:v>2.161</c:v>
                </c:pt>
                <c:pt idx="7" formatCode="0.000_)">
                  <c:v>2.2599999999999998</c:v>
                </c:pt>
                <c:pt idx="8" formatCode="0.000_)">
                  <c:v>2.4</c:v>
                </c:pt>
                <c:pt idx="9" formatCode="0.000_)">
                  <c:v>8.0399999999999991</c:v>
                </c:pt>
                <c:pt idx="10" formatCode="0.000_)">
                  <c:v>9</c:v>
                </c:pt>
                <c:pt idx="11" formatCode="0.000_)">
                  <c:v>7</c:v>
                </c:pt>
                <c:pt idx="12" formatCode="0.000_)">
                  <c:v>20</c:v>
                </c:pt>
                <c:pt idx="13" formatCode="0.000_)">
                  <c:v>16.899999999999999</c:v>
                </c:pt>
                <c:pt idx="14" formatCode="0.000_)">
                  <c:v>15.2</c:v>
                </c:pt>
                <c:pt idx="15" formatCode="0.000_)">
                  <c:v>21.5</c:v>
                </c:pt>
                <c:pt idx="16">
                  <c:v>20.5</c:v>
                </c:pt>
                <c:pt idx="17">
                  <c:v>45</c:v>
                </c:pt>
                <c:pt idx="18">
                  <c:v>45</c:v>
                </c:pt>
                <c:pt idx="19">
                  <c:v>48</c:v>
                </c:pt>
                <c:pt idx="20" formatCode="0.00_)">
                  <c:v>55</c:v>
                </c:pt>
                <c:pt idx="21" formatCode="0.00_)">
                  <c:v>95</c:v>
                </c:pt>
                <c:pt idx="22" formatCode="0.00_)">
                  <c:v>135</c:v>
                </c:pt>
                <c:pt idx="23" formatCode="0.00_)">
                  <c:v>175</c:v>
                </c:pt>
                <c:pt idx="24" formatCode="0.00_)">
                  <c:v>215</c:v>
                </c:pt>
                <c:pt idx="25" formatCode="0.000_)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4-4589-ACD9-2A2CA6F7E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64399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1000 ha</a:t>
                </a:r>
              </a:p>
            </c:rich>
          </c:tx>
          <c:overlay val="0"/>
        </c:title>
        <c:numFmt formatCode="0.0_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399545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1000 ha</a:t>
                </a:r>
              </a:p>
            </c:rich>
          </c:tx>
          <c:overlay val="0"/>
        </c:title>
        <c:numFmt formatCode="0.0_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10846343467543139"/>
          <c:y val="0.92297974732981825"/>
          <c:w val="0.74116680361544784"/>
          <c:h val="5.1767665233522941E-2"/>
        </c:manualLayout>
      </c:layout>
      <c:overlay val="0"/>
      <c:txPr>
        <a:bodyPr/>
        <a:lstStyle/>
        <a:p>
          <a:pPr>
            <a:defRPr sz="74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Production of Soybeans in South Africa</a:t>
            </a:r>
          </a:p>
        </c:rich>
      </c:tx>
      <c:layout>
        <c:manualLayout>
          <c:xMode val="edge"/>
          <c:yMode val="edge"/>
          <c:x val="0.34194225721784777"/>
          <c:y val="2.04079660282061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876803551609324"/>
          <c:y val="0.12244897959183673"/>
          <c:w val="0.71809100998890119"/>
          <c:h val="0.697278911564625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'Data- Sojabone'!$A$34</c:f>
              <c:strCache>
                <c:ptCount val="1"/>
                <c:pt idx="0">
                  <c:v> Wes-Kaap/W. Cape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 Sojabone'!$D$31:$AA$31</c:f>
              <c:strCache>
                <c:ptCount val="2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2000/2001</c:v>
                </c:pt>
                <c:pt idx="11">
                  <c:v>2001/2002</c:v>
                </c:pt>
                <c:pt idx="12">
                  <c:v>2002/2003</c:v>
                </c:pt>
                <c:pt idx="13">
                  <c:v>2003/2004</c:v>
                </c:pt>
                <c:pt idx="14">
                  <c:v>2004/2005</c:v>
                </c:pt>
                <c:pt idx="15">
                  <c:v>2005/2006</c:v>
                </c:pt>
                <c:pt idx="16">
                  <c:v>2006/2007</c:v>
                </c:pt>
                <c:pt idx="17">
                  <c:v>2007/2008</c:v>
                </c:pt>
                <c:pt idx="18">
                  <c:v>2008/2009</c:v>
                </c:pt>
                <c:pt idx="19">
                  <c:v>2009/2010</c:v>
                </c:pt>
                <c:pt idx="20">
                  <c:v>2010/2011</c:v>
                </c:pt>
                <c:pt idx="21">
                  <c:v>2011/2012</c:v>
                </c:pt>
                <c:pt idx="22">
                  <c:v>2012/2013</c:v>
                </c:pt>
                <c:pt idx="23">
                  <c:v>2013/2014</c:v>
                </c:pt>
              </c:strCache>
            </c:strRef>
          </c:cat>
          <c:val>
            <c:numRef>
              <c:f>'Data- Sojabone'!$D$34:$AA$34</c:f>
              <c:numCache>
                <c:formatCode>0.0</c:formatCode>
                <c:ptCount val="24"/>
                <c:pt idx="0">
                  <c:v>1</c:v>
                </c:pt>
                <c:pt idx="1">
                  <c:v>0.64400000000000002</c:v>
                </c:pt>
                <c:pt idx="2">
                  <c:v>0.5</c:v>
                </c:pt>
                <c:pt idx="3">
                  <c:v>0</c:v>
                </c:pt>
                <c:pt idx="6" formatCode="0.000_)">
                  <c:v>0</c:v>
                </c:pt>
                <c:pt idx="7" formatCode="0.000_)">
                  <c:v>0</c:v>
                </c:pt>
                <c:pt idx="8" formatCode="0.000_)">
                  <c:v>0</c:v>
                </c:pt>
                <c:pt idx="9" formatCode="0.000_)">
                  <c:v>0</c:v>
                </c:pt>
                <c:pt idx="10" formatCode="0.000_)">
                  <c:v>0.12</c:v>
                </c:pt>
                <c:pt idx="11" formatCode="0.000_)">
                  <c:v>0.1</c:v>
                </c:pt>
                <c:pt idx="12" formatCode="0.000_)">
                  <c:v>0.12</c:v>
                </c:pt>
                <c:pt idx="13" formatCode="0.000_)">
                  <c:v>0.09</c:v>
                </c:pt>
                <c:pt idx="14" formatCode="0.000_)">
                  <c:v>0.42</c:v>
                </c:pt>
                <c:pt idx="15" formatCode="0.000_)">
                  <c:v>7.0000000000000007E-2</c:v>
                </c:pt>
                <c:pt idx="16" formatCode="0.000_)">
                  <c:v>0</c:v>
                </c:pt>
                <c:pt idx="17" formatCode="0.000_)">
                  <c:v>0</c:v>
                </c:pt>
                <c:pt idx="18" formatCode="0.000_)">
                  <c:v>0</c:v>
                </c:pt>
                <c:pt idx="19" formatCode="0.000_)">
                  <c:v>0</c:v>
                </c:pt>
                <c:pt idx="20" formatCode="0.000_)">
                  <c:v>0</c:v>
                </c:pt>
                <c:pt idx="21" formatCode="0.000_)">
                  <c:v>0</c:v>
                </c:pt>
                <c:pt idx="22" formatCode="0.000_)">
                  <c:v>0</c:v>
                </c:pt>
                <c:pt idx="23" formatCode="0.0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9-4B5B-968C-BC26FA99FB8B}"/>
            </c:ext>
          </c:extLst>
        </c:ser>
        <c:ser>
          <c:idx val="1"/>
          <c:order val="1"/>
          <c:tx>
            <c:strRef>
              <c:f>'Data- Sojabone'!$A$35</c:f>
              <c:strCache>
                <c:ptCount val="1"/>
                <c:pt idx="0">
                  <c:v> Noord-Kaap/N. Cape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 Sojabone'!$D$31:$AA$31</c:f>
              <c:strCache>
                <c:ptCount val="2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2000/2001</c:v>
                </c:pt>
                <c:pt idx="11">
                  <c:v>2001/2002</c:v>
                </c:pt>
                <c:pt idx="12">
                  <c:v>2002/2003</c:v>
                </c:pt>
                <c:pt idx="13">
                  <c:v>2003/2004</c:v>
                </c:pt>
                <c:pt idx="14">
                  <c:v>2004/2005</c:v>
                </c:pt>
                <c:pt idx="15">
                  <c:v>2005/2006</c:v>
                </c:pt>
                <c:pt idx="16">
                  <c:v>2006/2007</c:v>
                </c:pt>
                <c:pt idx="17">
                  <c:v>2007/2008</c:v>
                </c:pt>
                <c:pt idx="18">
                  <c:v>2008/2009</c:v>
                </c:pt>
                <c:pt idx="19">
                  <c:v>2009/2010</c:v>
                </c:pt>
                <c:pt idx="20">
                  <c:v>2010/2011</c:v>
                </c:pt>
                <c:pt idx="21">
                  <c:v>2011/2012</c:v>
                </c:pt>
                <c:pt idx="22">
                  <c:v>2012/2013</c:v>
                </c:pt>
                <c:pt idx="23">
                  <c:v>2013/2014</c:v>
                </c:pt>
              </c:strCache>
            </c:strRef>
          </c:cat>
          <c:val>
            <c:numRef>
              <c:f>'Data- Sojabone'!$D$35:$AA$35</c:f>
              <c:numCache>
                <c:formatCode>0.0_)</c:formatCode>
                <c:ptCount val="24"/>
                <c:pt idx="0">
                  <c:v>9</c:v>
                </c:pt>
                <c:pt idx="1">
                  <c:v>6</c:v>
                </c:pt>
                <c:pt idx="2">
                  <c:v>9.1359999999999992</c:v>
                </c:pt>
                <c:pt idx="3">
                  <c:v>0.64400000000000002</c:v>
                </c:pt>
                <c:pt idx="4" formatCode="0.000_)">
                  <c:v>0.52</c:v>
                </c:pt>
                <c:pt idx="5" formatCode="0.000_)">
                  <c:v>1.395</c:v>
                </c:pt>
                <c:pt idx="6" formatCode="0.000_)">
                  <c:v>1.7</c:v>
                </c:pt>
                <c:pt idx="7" formatCode="0.000_)">
                  <c:v>1.29</c:v>
                </c:pt>
                <c:pt idx="8" formatCode="0.000_)">
                  <c:v>1.45</c:v>
                </c:pt>
                <c:pt idx="9" formatCode="0.000_)">
                  <c:v>1.04</c:v>
                </c:pt>
                <c:pt idx="10" formatCode="0.000_)">
                  <c:v>0.67500000000000004</c:v>
                </c:pt>
                <c:pt idx="11" formatCode="0.000_)">
                  <c:v>0</c:v>
                </c:pt>
                <c:pt idx="12" formatCode="0.000_)">
                  <c:v>0</c:v>
                </c:pt>
                <c:pt idx="13" formatCode="0.000_)">
                  <c:v>0.375</c:v>
                </c:pt>
                <c:pt idx="14" formatCode="0.000_)">
                  <c:v>0.3</c:v>
                </c:pt>
                <c:pt idx="15" formatCode="0.000_)">
                  <c:v>1.5</c:v>
                </c:pt>
                <c:pt idx="16" formatCode="0.000_)">
                  <c:v>1.5</c:v>
                </c:pt>
                <c:pt idx="17" formatCode="0.000_)">
                  <c:v>1.75</c:v>
                </c:pt>
                <c:pt idx="18" formatCode="0.000_)">
                  <c:v>2.25</c:v>
                </c:pt>
                <c:pt idx="19" formatCode="0.000_)">
                  <c:v>1.95</c:v>
                </c:pt>
                <c:pt idx="20" formatCode="0.000_)">
                  <c:v>1.5</c:v>
                </c:pt>
                <c:pt idx="21" formatCode="0.000_)">
                  <c:v>1.5</c:v>
                </c:pt>
                <c:pt idx="22" formatCode="0.000_)">
                  <c:v>7</c:v>
                </c:pt>
                <c:pt idx="23" formatCode="0.00_)">
                  <c:v>14.04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99-4B5B-968C-BC26FA99FB8B}"/>
            </c:ext>
          </c:extLst>
        </c:ser>
        <c:ser>
          <c:idx val="2"/>
          <c:order val="2"/>
          <c:tx>
            <c:strRef>
              <c:f>'Data- Sojabone'!$A$37</c:f>
              <c:strCache>
                <c:ptCount val="1"/>
                <c:pt idx="0">
                  <c:v> Oos-Kaap/E. Cape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 Sojabone'!$D$31:$AA$31</c:f>
              <c:strCache>
                <c:ptCount val="2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2000/2001</c:v>
                </c:pt>
                <c:pt idx="11">
                  <c:v>2001/2002</c:v>
                </c:pt>
                <c:pt idx="12">
                  <c:v>2002/2003</c:v>
                </c:pt>
                <c:pt idx="13">
                  <c:v>2003/2004</c:v>
                </c:pt>
                <c:pt idx="14">
                  <c:v>2004/2005</c:v>
                </c:pt>
                <c:pt idx="15">
                  <c:v>2005/2006</c:v>
                </c:pt>
                <c:pt idx="16">
                  <c:v>2006/2007</c:v>
                </c:pt>
                <c:pt idx="17">
                  <c:v>2007/2008</c:v>
                </c:pt>
                <c:pt idx="18">
                  <c:v>2008/2009</c:v>
                </c:pt>
                <c:pt idx="19">
                  <c:v>2009/2010</c:v>
                </c:pt>
                <c:pt idx="20">
                  <c:v>2010/2011</c:v>
                </c:pt>
                <c:pt idx="21">
                  <c:v>2011/2012</c:v>
                </c:pt>
                <c:pt idx="22">
                  <c:v>2012/2013</c:v>
                </c:pt>
                <c:pt idx="23">
                  <c:v>2013/2014</c:v>
                </c:pt>
              </c:strCache>
            </c:strRef>
          </c:cat>
          <c:val>
            <c:numRef>
              <c:f>'Data- Sojabone'!$D$37:$AA$37</c:f>
              <c:numCache>
                <c:formatCode>0.0_)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00_)">
                  <c:v>0</c:v>
                </c:pt>
                <c:pt idx="5" formatCode="0.000_)">
                  <c:v>0</c:v>
                </c:pt>
                <c:pt idx="6" formatCode="0.000_)">
                  <c:v>0</c:v>
                </c:pt>
                <c:pt idx="7" formatCode="0.000_)">
                  <c:v>0</c:v>
                </c:pt>
                <c:pt idx="8" formatCode="0.000_)">
                  <c:v>0</c:v>
                </c:pt>
                <c:pt idx="9" formatCode="0.000_)">
                  <c:v>0.13500000000000001</c:v>
                </c:pt>
                <c:pt idx="10" formatCode="0.000_)">
                  <c:v>0.2</c:v>
                </c:pt>
                <c:pt idx="11" formatCode="0.000_)">
                  <c:v>0.35</c:v>
                </c:pt>
                <c:pt idx="12" formatCode="0.000_)">
                  <c:v>0.15</c:v>
                </c:pt>
                <c:pt idx="13" formatCode="0.000_)">
                  <c:v>0.12</c:v>
                </c:pt>
                <c:pt idx="14" formatCode="0.000_)">
                  <c:v>0.8</c:v>
                </c:pt>
                <c:pt idx="15" formatCode="0.000_)">
                  <c:v>0.75</c:v>
                </c:pt>
                <c:pt idx="16" formatCode="0.000_)">
                  <c:v>1</c:v>
                </c:pt>
                <c:pt idx="17" formatCode="0.000_)">
                  <c:v>0.75</c:v>
                </c:pt>
                <c:pt idx="18" formatCode="0.000_)">
                  <c:v>1.6</c:v>
                </c:pt>
                <c:pt idx="19" formatCode="0.000_)">
                  <c:v>1.2</c:v>
                </c:pt>
                <c:pt idx="20" formatCode="0.000_)">
                  <c:v>1.5</c:v>
                </c:pt>
                <c:pt idx="21" formatCode="0.000_)">
                  <c:v>0.75</c:v>
                </c:pt>
                <c:pt idx="22" formatCode="0.000_)">
                  <c:v>0.75</c:v>
                </c:pt>
                <c:pt idx="23" formatCode="0.00_)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99-4B5B-968C-BC26FA99FB8B}"/>
            </c:ext>
          </c:extLst>
        </c:ser>
        <c:ser>
          <c:idx val="3"/>
          <c:order val="3"/>
          <c:tx>
            <c:strRef>
              <c:f>'Data- Sojabone'!$A$36</c:f>
              <c:strCache>
                <c:ptCount val="1"/>
                <c:pt idx="0">
                  <c:v> Vrystaat/Free State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 Sojabone'!$D$31:$AA$31</c:f>
              <c:strCache>
                <c:ptCount val="2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2000/2001</c:v>
                </c:pt>
                <c:pt idx="11">
                  <c:v>2001/2002</c:v>
                </c:pt>
                <c:pt idx="12">
                  <c:v>2002/2003</c:v>
                </c:pt>
                <c:pt idx="13">
                  <c:v>2003/2004</c:v>
                </c:pt>
                <c:pt idx="14">
                  <c:v>2004/2005</c:v>
                </c:pt>
                <c:pt idx="15">
                  <c:v>2005/2006</c:v>
                </c:pt>
                <c:pt idx="16">
                  <c:v>2006/2007</c:v>
                </c:pt>
                <c:pt idx="17">
                  <c:v>2007/2008</c:v>
                </c:pt>
                <c:pt idx="18">
                  <c:v>2008/2009</c:v>
                </c:pt>
                <c:pt idx="19">
                  <c:v>2009/2010</c:v>
                </c:pt>
                <c:pt idx="20">
                  <c:v>2010/2011</c:v>
                </c:pt>
                <c:pt idx="21">
                  <c:v>2011/2012</c:v>
                </c:pt>
                <c:pt idx="22">
                  <c:v>2012/2013</c:v>
                </c:pt>
                <c:pt idx="23">
                  <c:v>2013/2014</c:v>
                </c:pt>
              </c:strCache>
            </c:strRef>
          </c:cat>
          <c:val>
            <c:numRef>
              <c:f>'Data- Sojabone'!$D$36:$AA$36</c:f>
              <c:numCache>
                <c:formatCode>0.0_)</c:formatCode>
                <c:ptCount val="24"/>
                <c:pt idx="0">
                  <c:v>9</c:v>
                </c:pt>
                <c:pt idx="1">
                  <c:v>5.3959999999999999</c:v>
                </c:pt>
                <c:pt idx="2">
                  <c:v>3.5760000000000001</c:v>
                </c:pt>
                <c:pt idx="3">
                  <c:v>5.4039999999999999</c:v>
                </c:pt>
                <c:pt idx="4" formatCode="0.000_)">
                  <c:v>2.3460000000000001</c:v>
                </c:pt>
                <c:pt idx="5" formatCode="0.000_)">
                  <c:v>3.323</c:v>
                </c:pt>
                <c:pt idx="6" formatCode="0.000_)">
                  <c:v>4.0999999999999996</c:v>
                </c:pt>
                <c:pt idx="7" formatCode="0.000_)">
                  <c:v>11.45</c:v>
                </c:pt>
                <c:pt idx="8" formatCode="0.000_)">
                  <c:v>11.4</c:v>
                </c:pt>
                <c:pt idx="9" formatCode="0.000_)">
                  <c:v>11.6</c:v>
                </c:pt>
                <c:pt idx="10" formatCode="0.000_)">
                  <c:v>27.3</c:v>
                </c:pt>
                <c:pt idx="11" formatCode="0.000_)">
                  <c:v>23.05</c:v>
                </c:pt>
                <c:pt idx="12" formatCode="0.000_)">
                  <c:v>17.5</c:v>
                </c:pt>
                <c:pt idx="13" formatCode="0.000_)">
                  <c:v>29</c:v>
                </c:pt>
                <c:pt idx="14" formatCode="0.000_)">
                  <c:v>30</c:v>
                </c:pt>
                <c:pt idx="15" formatCode="0.000_)">
                  <c:v>77</c:v>
                </c:pt>
                <c:pt idx="16" formatCode="0.000_)">
                  <c:v>33.75</c:v>
                </c:pt>
                <c:pt idx="17" formatCode="0.000_)">
                  <c:v>64.5</c:v>
                </c:pt>
                <c:pt idx="18" formatCode="0.000_)">
                  <c:v>99</c:v>
                </c:pt>
                <c:pt idx="19" formatCode="0.000_)">
                  <c:v>151.94999999999999</c:v>
                </c:pt>
                <c:pt idx="20" formatCode="0.000_)">
                  <c:v>190</c:v>
                </c:pt>
                <c:pt idx="21" formatCode="0.000_)">
                  <c:v>192.5</c:v>
                </c:pt>
                <c:pt idx="22" formatCode="0.000_)">
                  <c:v>225.75</c:v>
                </c:pt>
                <c:pt idx="23" formatCode="0.00_)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99-4B5B-968C-BC26FA99FB8B}"/>
            </c:ext>
          </c:extLst>
        </c:ser>
        <c:ser>
          <c:idx val="4"/>
          <c:order val="4"/>
          <c:tx>
            <c:strRef>
              <c:f>'Data- Sojabone'!$A$38</c:f>
              <c:strCache>
                <c:ptCount val="1"/>
                <c:pt idx="0">
                  <c:v> Kwazulu-Natal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 Sojabone'!$D$31:$AA$31</c:f>
              <c:strCache>
                <c:ptCount val="2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2000/2001</c:v>
                </c:pt>
                <c:pt idx="11">
                  <c:v>2001/2002</c:v>
                </c:pt>
                <c:pt idx="12">
                  <c:v>2002/2003</c:v>
                </c:pt>
                <c:pt idx="13">
                  <c:v>2003/2004</c:v>
                </c:pt>
                <c:pt idx="14">
                  <c:v>2004/2005</c:v>
                </c:pt>
                <c:pt idx="15">
                  <c:v>2005/2006</c:v>
                </c:pt>
                <c:pt idx="16">
                  <c:v>2006/2007</c:v>
                </c:pt>
                <c:pt idx="17">
                  <c:v>2007/2008</c:v>
                </c:pt>
                <c:pt idx="18">
                  <c:v>2008/2009</c:v>
                </c:pt>
                <c:pt idx="19">
                  <c:v>2009/2010</c:v>
                </c:pt>
                <c:pt idx="20">
                  <c:v>2010/2011</c:v>
                </c:pt>
                <c:pt idx="21">
                  <c:v>2011/2012</c:v>
                </c:pt>
                <c:pt idx="22">
                  <c:v>2012/2013</c:v>
                </c:pt>
                <c:pt idx="23">
                  <c:v>2013/2014</c:v>
                </c:pt>
              </c:strCache>
            </c:strRef>
          </c:cat>
          <c:val>
            <c:numRef>
              <c:f>'Data- Sojabone'!$D$38:$AA$38</c:f>
              <c:numCache>
                <c:formatCode>0.0_)</c:formatCode>
                <c:ptCount val="24"/>
                <c:pt idx="0">
                  <c:v>27</c:v>
                </c:pt>
                <c:pt idx="1">
                  <c:v>15.486000000000001</c:v>
                </c:pt>
                <c:pt idx="2">
                  <c:v>11.763</c:v>
                </c:pt>
                <c:pt idx="3">
                  <c:v>18.925999999999998</c:v>
                </c:pt>
                <c:pt idx="4" formatCode="0.000_)">
                  <c:v>17.803999999999998</c:v>
                </c:pt>
                <c:pt idx="5" formatCode="0.000_)">
                  <c:v>24.367999999999999</c:v>
                </c:pt>
                <c:pt idx="6" formatCode="0.000_)">
                  <c:v>30</c:v>
                </c:pt>
                <c:pt idx="7" formatCode="0.000_)">
                  <c:v>62.07</c:v>
                </c:pt>
                <c:pt idx="8" formatCode="0.000_)">
                  <c:v>63.2</c:v>
                </c:pt>
                <c:pt idx="9" formatCode="0.000_)">
                  <c:v>39.33</c:v>
                </c:pt>
                <c:pt idx="10" formatCode="0.000_)">
                  <c:v>58</c:v>
                </c:pt>
                <c:pt idx="11" formatCode="0.000_)">
                  <c:v>41.6</c:v>
                </c:pt>
                <c:pt idx="12" formatCode="0.000_)">
                  <c:v>22</c:v>
                </c:pt>
                <c:pt idx="13" formatCode="0.000_)">
                  <c:v>36.1</c:v>
                </c:pt>
                <c:pt idx="14" formatCode="0.000_)">
                  <c:v>39.270000000000003</c:v>
                </c:pt>
                <c:pt idx="15" formatCode="0.000_)">
                  <c:v>62.5</c:v>
                </c:pt>
                <c:pt idx="16" formatCode="0.000_)">
                  <c:v>45.1</c:v>
                </c:pt>
                <c:pt idx="17" formatCode="0.000_)">
                  <c:v>44</c:v>
                </c:pt>
                <c:pt idx="18" formatCode="0.000_)">
                  <c:v>75.599999999999994</c:v>
                </c:pt>
                <c:pt idx="19" formatCode="0.000_)">
                  <c:v>73.5</c:v>
                </c:pt>
                <c:pt idx="20" formatCode="0.000_)">
                  <c:v>92</c:v>
                </c:pt>
                <c:pt idx="21" formatCode="0.000_)">
                  <c:v>81.599999999999994</c:v>
                </c:pt>
                <c:pt idx="22" formatCode="0.000_)">
                  <c:v>80</c:v>
                </c:pt>
                <c:pt idx="23" formatCode="0.00_)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99-4B5B-968C-BC26FA99FB8B}"/>
            </c:ext>
          </c:extLst>
        </c:ser>
        <c:ser>
          <c:idx val="5"/>
          <c:order val="5"/>
          <c:tx>
            <c:strRef>
              <c:f>'Data- Sojabone'!$A$39</c:f>
              <c:strCache>
                <c:ptCount val="1"/>
                <c:pt idx="0">
                  <c:v> Mpumalanga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 Sojabone'!$D$31:$AA$31</c:f>
              <c:strCache>
                <c:ptCount val="2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2000/2001</c:v>
                </c:pt>
                <c:pt idx="11">
                  <c:v>2001/2002</c:v>
                </c:pt>
                <c:pt idx="12">
                  <c:v>2002/2003</c:v>
                </c:pt>
                <c:pt idx="13">
                  <c:v>2003/2004</c:v>
                </c:pt>
                <c:pt idx="14">
                  <c:v>2004/2005</c:v>
                </c:pt>
                <c:pt idx="15">
                  <c:v>2005/2006</c:v>
                </c:pt>
                <c:pt idx="16">
                  <c:v>2006/2007</c:v>
                </c:pt>
                <c:pt idx="17">
                  <c:v>2007/2008</c:v>
                </c:pt>
                <c:pt idx="18">
                  <c:v>2008/2009</c:v>
                </c:pt>
                <c:pt idx="19">
                  <c:v>2009/2010</c:v>
                </c:pt>
                <c:pt idx="20">
                  <c:v>2010/2011</c:v>
                </c:pt>
                <c:pt idx="21">
                  <c:v>2011/2012</c:v>
                </c:pt>
                <c:pt idx="22">
                  <c:v>2012/2013</c:v>
                </c:pt>
                <c:pt idx="23">
                  <c:v>2013/2014</c:v>
                </c:pt>
              </c:strCache>
            </c:strRef>
          </c:cat>
          <c:val>
            <c:numRef>
              <c:f>'Data- Sojabone'!$D$39:$AA$39</c:f>
              <c:numCache>
                <c:formatCode>0.0_)</c:formatCode>
                <c:ptCount val="24"/>
                <c:pt idx="0">
                  <c:v>50</c:v>
                </c:pt>
                <c:pt idx="1">
                  <c:v>22.027000000000001</c:v>
                </c:pt>
                <c:pt idx="2">
                  <c:v>27.370999999999999</c:v>
                </c:pt>
                <c:pt idx="3">
                  <c:v>23.177</c:v>
                </c:pt>
                <c:pt idx="4" formatCode="0.000_)">
                  <c:v>30.427</c:v>
                </c:pt>
                <c:pt idx="5" formatCode="0.000_)">
                  <c:v>35.692999999999998</c:v>
                </c:pt>
                <c:pt idx="6" formatCode="0.000_)">
                  <c:v>45</c:v>
                </c:pt>
                <c:pt idx="7" formatCode="0.000_)">
                  <c:v>109.48</c:v>
                </c:pt>
                <c:pt idx="8" formatCode="0.000_)">
                  <c:v>85.4</c:v>
                </c:pt>
                <c:pt idx="9" formatCode="0.000_)">
                  <c:v>74</c:v>
                </c:pt>
                <c:pt idx="10" formatCode="0.000_)">
                  <c:v>99.98</c:v>
                </c:pt>
                <c:pt idx="11" formatCode="0.000_)">
                  <c:v>112</c:v>
                </c:pt>
                <c:pt idx="12" formatCode="0.000_)">
                  <c:v>72.2</c:v>
                </c:pt>
                <c:pt idx="13" formatCode="0.000_)">
                  <c:v>110.11499999999999</c:v>
                </c:pt>
                <c:pt idx="14" formatCode="0.000_)">
                  <c:v>136.65</c:v>
                </c:pt>
                <c:pt idx="15" formatCode="0.000_)">
                  <c:v>210</c:v>
                </c:pt>
                <c:pt idx="16" formatCode="0.000_)">
                  <c:v>76.5</c:v>
                </c:pt>
                <c:pt idx="17" formatCode="0.000_)">
                  <c:v>128</c:v>
                </c:pt>
                <c:pt idx="18" formatCode="0.000_)">
                  <c:v>262.5</c:v>
                </c:pt>
                <c:pt idx="19" formatCode="0.000_)">
                  <c:v>239.6</c:v>
                </c:pt>
                <c:pt idx="20" formatCode="0.000_)">
                  <c:v>294.5</c:v>
                </c:pt>
                <c:pt idx="21" formatCode="0.000_)">
                  <c:v>263.05</c:v>
                </c:pt>
                <c:pt idx="22" formatCode="0.000_)">
                  <c:v>369</c:v>
                </c:pt>
                <c:pt idx="23" formatCode="0.00_)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99-4B5B-968C-BC26FA99FB8B}"/>
            </c:ext>
          </c:extLst>
        </c:ser>
        <c:ser>
          <c:idx val="6"/>
          <c:order val="6"/>
          <c:tx>
            <c:strRef>
              <c:f>'Data- Sojabone'!$A$40</c:f>
              <c:strCache>
                <c:ptCount val="1"/>
                <c:pt idx="0">
                  <c:v> Limpopo</c:v>
                </c:pt>
              </c:strCache>
            </c:strRef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 Sojabone'!$D$31:$AA$31</c:f>
              <c:strCache>
                <c:ptCount val="2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2000/2001</c:v>
                </c:pt>
                <c:pt idx="11">
                  <c:v>2001/2002</c:v>
                </c:pt>
                <c:pt idx="12">
                  <c:v>2002/2003</c:v>
                </c:pt>
                <c:pt idx="13">
                  <c:v>2003/2004</c:v>
                </c:pt>
                <c:pt idx="14">
                  <c:v>2004/2005</c:v>
                </c:pt>
                <c:pt idx="15">
                  <c:v>2005/2006</c:v>
                </c:pt>
                <c:pt idx="16">
                  <c:v>2006/2007</c:v>
                </c:pt>
                <c:pt idx="17">
                  <c:v>2007/2008</c:v>
                </c:pt>
                <c:pt idx="18">
                  <c:v>2008/2009</c:v>
                </c:pt>
                <c:pt idx="19">
                  <c:v>2009/2010</c:v>
                </c:pt>
                <c:pt idx="20">
                  <c:v>2010/2011</c:v>
                </c:pt>
                <c:pt idx="21">
                  <c:v>2011/2012</c:v>
                </c:pt>
                <c:pt idx="22">
                  <c:v>2012/2013</c:v>
                </c:pt>
                <c:pt idx="23">
                  <c:v>2013/2014</c:v>
                </c:pt>
              </c:strCache>
            </c:strRef>
          </c:cat>
          <c:val>
            <c:numRef>
              <c:f>'Data- Sojabone'!$D$40:$AA$40</c:f>
              <c:numCache>
                <c:formatCode>0.0_)</c:formatCode>
                <c:ptCount val="24"/>
                <c:pt idx="0">
                  <c:v>10</c:v>
                </c:pt>
                <c:pt idx="1">
                  <c:v>4.7089999999999996</c:v>
                </c:pt>
                <c:pt idx="2">
                  <c:v>5.6120000000000001</c:v>
                </c:pt>
                <c:pt idx="3">
                  <c:v>3.161</c:v>
                </c:pt>
                <c:pt idx="4" formatCode="0.000_)">
                  <c:v>1.482</c:v>
                </c:pt>
                <c:pt idx="5" formatCode="0.000_)">
                  <c:v>5.0529999999999999</c:v>
                </c:pt>
                <c:pt idx="6" formatCode="0.000_)">
                  <c:v>5.0999999999999996</c:v>
                </c:pt>
                <c:pt idx="7" formatCode="0.000_)">
                  <c:v>8.35</c:v>
                </c:pt>
                <c:pt idx="8" formatCode="0.000_)">
                  <c:v>11.4</c:v>
                </c:pt>
                <c:pt idx="9" formatCode="0.000_)">
                  <c:v>11.2</c:v>
                </c:pt>
                <c:pt idx="10" formatCode="0.000_)">
                  <c:v>22.4</c:v>
                </c:pt>
                <c:pt idx="11" formatCode="0.000_)">
                  <c:v>26</c:v>
                </c:pt>
                <c:pt idx="12" formatCode="0.000_)">
                  <c:v>13.7</c:v>
                </c:pt>
                <c:pt idx="13" formatCode="0.000_)">
                  <c:v>10.4</c:v>
                </c:pt>
                <c:pt idx="14" formatCode="0.000_)">
                  <c:v>27.36</c:v>
                </c:pt>
                <c:pt idx="15" formatCode="0.000_)">
                  <c:v>34.450000000000003</c:v>
                </c:pt>
                <c:pt idx="16" formatCode="0.000_)">
                  <c:v>25</c:v>
                </c:pt>
                <c:pt idx="17" formatCode="0.000_)">
                  <c:v>22.5</c:v>
                </c:pt>
                <c:pt idx="18" formatCode="0.000_)">
                  <c:v>44</c:v>
                </c:pt>
                <c:pt idx="19" formatCode="0.000_)">
                  <c:v>50.4</c:v>
                </c:pt>
                <c:pt idx="20" formatCode="0.000_)">
                  <c:v>58.8</c:v>
                </c:pt>
                <c:pt idx="21" formatCode="0.000_)">
                  <c:v>50.6</c:v>
                </c:pt>
                <c:pt idx="22" formatCode="0.000_)">
                  <c:v>55</c:v>
                </c:pt>
                <c:pt idx="23" formatCode="0.00_)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99-4B5B-968C-BC26FA99FB8B}"/>
            </c:ext>
          </c:extLst>
        </c:ser>
        <c:ser>
          <c:idx val="7"/>
          <c:order val="7"/>
          <c:tx>
            <c:strRef>
              <c:f>'Data- Sojabone'!$A$41</c:f>
              <c:strCache>
                <c:ptCount val="1"/>
                <c:pt idx="0">
                  <c:v> Gauteng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 Sojabone'!$D$31:$AA$31</c:f>
              <c:strCache>
                <c:ptCount val="2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2000/2001</c:v>
                </c:pt>
                <c:pt idx="11">
                  <c:v>2001/2002</c:v>
                </c:pt>
                <c:pt idx="12">
                  <c:v>2002/2003</c:v>
                </c:pt>
                <c:pt idx="13">
                  <c:v>2003/2004</c:v>
                </c:pt>
                <c:pt idx="14">
                  <c:v>2004/2005</c:v>
                </c:pt>
                <c:pt idx="15">
                  <c:v>2005/2006</c:v>
                </c:pt>
                <c:pt idx="16">
                  <c:v>2006/2007</c:v>
                </c:pt>
                <c:pt idx="17">
                  <c:v>2007/2008</c:v>
                </c:pt>
                <c:pt idx="18">
                  <c:v>2008/2009</c:v>
                </c:pt>
                <c:pt idx="19">
                  <c:v>2009/2010</c:v>
                </c:pt>
                <c:pt idx="20">
                  <c:v>2010/2011</c:v>
                </c:pt>
                <c:pt idx="21">
                  <c:v>2011/2012</c:v>
                </c:pt>
                <c:pt idx="22">
                  <c:v>2012/2013</c:v>
                </c:pt>
                <c:pt idx="23">
                  <c:v>2013/2014</c:v>
                </c:pt>
              </c:strCache>
            </c:strRef>
          </c:cat>
          <c:val>
            <c:numRef>
              <c:f>'Data- Sojabone'!$D$41:$AA$41</c:f>
              <c:numCache>
                <c:formatCode>0.0_)</c:formatCode>
                <c:ptCount val="24"/>
                <c:pt idx="0">
                  <c:v>17</c:v>
                </c:pt>
                <c:pt idx="1">
                  <c:v>5.5910000000000002</c:v>
                </c:pt>
                <c:pt idx="2">
                  <c:v>8.202</c:v>
                </c:pt>
                <c:pt idx="3">
                  <c:v>7.5439999999999996</c:v>
                </c:pt>
                <c:pt idx="4" formatCode="0.000_)">
                  <c:v>1.641</c:v>
                </c:pt>
                <c:pt idx="5" formatCode="0.000_)">
                  <c:v>2.5350000000000001</c:v>
                </c:pt>
                <c:pt idx="6" formatCode="0.000_)">
                  <c:v>3.1</c:v>
                </c:pt>
                <c:pt idx="7" formatCode="0.000_)">
                  <c:v>8.4499999999999993</c:v>
                </c:pt>
                <c:pt idx="8" formatCode="0.000_)">
                  <c:v>6.8</c:v>
                </c:pt>
                <c:pt idx="9" formatCode="0.000_)">
                  <c:v>4.2</c:v>
                </c:pt>
                <c:pt idx="10" formatCode="0.000_)">
                  <c:v>4.9000000000000004</c:v>
                </c:pt>
                <c:pt idx="11" formatCode="0.000_)">
                  <c:v>10</c:v>
                </c:pt>
                <c:pt idx="12" formatCode="0.000_)">
                  <c:v>5.85</c:v>
                </c:pt>
                <c:pt idx="13" formatCode="0.000_)">
                  <c:v>7.8</c:v>
                </c:pt>
                <c:pt idx="14" formatCode="0.000_)">
                  <c:v>9.1999999999999993</c:v>
                </c:pt>
                <c:pt idx="15" formatCode="0.000_)">
                  <c:v>10.73</c:v>
                </c:pt>
                <c:pt idx="16" formatCode="0.000_)">
                  <c:v>4.1500000000000004</c:v>
                </c:pt>
                <c:pt idx="17" formatCode="0.000_)">
                  <c:v>5.5</c:v>
                </c:pt>
                <c:pt idx="18" formatCode="0.000_)">
                  <c:v>12.525</c:v>
                </c:pt>
                <c:pt idx="19" formatCode="0.000_)">
                  <c:v>20.399999999999999</c:v>
                </c:pt>
                <c:pt idx="20" formatCode="0.000_)">
                  <c:v>21.7</c:v>
                </c:pt>
                <c:pt idx="21" formatCode="0.000_)">
                  <c:v>28.5</c:v>
                </c:pt>
                <c:pt idx="22" formatCode="0.000_)">
                  <c:v>32</c:v>
                </c:pt>
                <c:pt idx="23" formatCode="0.00_)">
                  <c:v>47.36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99-4B5B-968C-BC26FA99FB8B}"/>
            </c:ext>
          </c:extLst>
        </c:ser>
        <c:ser>
          <c:idx val="8"/>
          <c:order val="8"/>
          <c:tx>
            <c:strRef>
              <c:f>'Data- Sojabone'!$A$42</c:f>
              <c:strCache>
                <c:ptCount val="1"/>
                <c:pt idx="0">
                  <c:v> Noordwes/North West</c:v>
                </c:pt>
              </c:strCache>
            </c:strRef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'Data- Sojabone'!$D$31:$AA$31</c:f>
              <c:strCache>
                <c:ptCount val="24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2000/2001</c:v>
                </c:pt>
                <c:pt idx="11">
                  <c:v>2001/2002</c:v>
                </c:pt>
                <c:pt idx="12">
                  <c:v>2002/2003</c:v>
                </c:pt>
                <c:pt idx="13">
                  <c:v>2003/2004</c:v>
                </c:pt>
                <c:pt idx="14">
                  <c:v>2004/2005</c:v>
                </c:pt>
                <c:pt idx="15">
                  <c:v>2005/2006</c:v>
                </c:pt>
                <c:pt idx="16">
                  <c:v>2006/2007</c:v>
                </c:pt>
                <c:pt idx="17">
                  <c:v>2007/2008</c:v>
                </c:pt>
                <c:pt idx="18">
                  <c:v>2008/2009</c:v>
                </c:pt>
                <c:pt idx="19">
                  <c:v>2009/2010</c:v>
                </c:pt>
                <c:pt idx="20">
                  <c:v>2010/2011</c:v>
                </c:pt>
                <c:pt idx="21">
                  <c:v>2011/2012</c:v>
                </c:pt>
                <c:pt idx="22">
                  <c:v>2012/2013</c:v>
                </c:pt>
                <c:pt idx="23">
                  <c:v>2013/2014</c:v>
                </c:pt>
              </c:strCache>
            </c:strRef>
          </c:cat>
          <c:val>
            <c:numRef>
              <c:f>'Data- Sojabone'!$D$42:$AA$42</c:f>
              <c:numCache>
                <c:formatCode>0.0_)</c:formatCode>
                <c:ptCount val="24"/>
                <c:pt idx="0">
                  <c:v>3</c:v>
                </c:pt>
                <c:pt idx="1">
                  <c:v>3.0470000000000002</c:v>
                </c:pt>
                <c:pt idx="2">
                  <c:v>2.44</c:v>
                </c:pt>
                <c:pt idx="3">
                  <c:v>4.2439999999999998</c:v>
                </c:pt>
                <c:pt idx="4" formatCode="0.000_)">
                  <c:v>3.98</c:v>
                </c:pt>
                <c:pt idx="5" formatCode="0.000_)">
                  <c:v>7.633</c:v>
                </c:pt>
                <c:pt idx="6" formatCode="0.000_)">
                  <c:v>9</c:v>
                </c:pt>
                <c:pt idx="7" formatCode="0.000_)">
                  <c:v>13.91</c:v>
                </c:pt>
                <c:pt idx="8" formatCode="0.000_)">
                  <c:v>19.350000000000001</c:v>
                </c:pt>
                <c:pt idx="9" formatCode="0.000_)">
                  <c:v>12.42</c:v>
                </c:pt>
                <c:pt idx="10" formatCode="0.000_)">
                  <c:v>12.635</c:v>
                </c:pt>
                <c:pt idx="11" formatCode="0.000_)">
                  <c:v>9.9</c:v>
                </c:pt>
                <c:pt idx="12" formatCode="0.000_)">
                  <c:v>5</c:v>
                </c:pt>
                <c:pt idx="13" formatCode="0.000_)">
                  <c:v>26</c:v>
                </c:pt>
                <c:pt idx="14" formatCode="0.000_)">
                  <c:v>28.5</c:v>
                </c:pt>
                <c:pt idx="15" formatCode="0.000_)">
                  <c:v>27</c:v>
                </c:pt>
                <c:pt idx="16" formatCode="0.000_)">
                  <c:v>18</c:v>
                </c:pt>
                <c:pt idx="17" formatCode="0.000_)">
                  <c:v>15</c:v>
                </c:pt>
                <c:pt idx="18" formatCode="0.000_)">
                  <c:v>18.524999999999999</c:v>
                </c:pt>
                <c:pt idx="19" formatCode="0.000_)">
                  <c:v>27</c:v>
                </c:pt>
                <c:pt idx="20" formatCode="0.000_)">
                  <c:v>50</c:v>
                </c:pt>
                <c:pt idx="21" formatCode="0.000_)">
                  <c:v>31.5</c:v>
                </c:pt>
                <c:pt idx="22" formatCode="0.000_)">
                  <c:v>17.600000000000001</c:v>
                </c:pt>
                <c:pt idx="23" formatCode="0.00_)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99-4B5B-968C-BC26FA99F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3988240"/>
        <c:axId val="1"/>
      </c:barChart>
      <c:catAx>
        <c:axId val="64398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Production Years</a:t>
                </a:r>
              </a:p>
            </c:rich>
          </c:tx>
          <c:layout>
            <c:manualLayout>
              <c:xMode val="edge"/>
              <c:yMode val="edge"/>
              <c:x val="0.39669425052353252"/>
              <c:y val="0.942177385456073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Thousand tons</a:t>
                </a:r>
              </a:p>
            </c:rich>
          </c:tx>
          <c:layout>
            <c:manualLayout>
              <c:xMode val="edge"/>
              <c:yMode val="edge"/>
              <c:x val="1.1363772626203153E-2"/>
              <c:y val="0.39455776098605583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3988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126540673788"/>
          <c:y val="2.5252455044632665E-3"/>
          <c:w val="0.13968775677896461"/>
          <c:h val="0.945707089262013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RSA SOYBEANS: AREA PLANTED, PRODUCTION &amp; YIELDS</a:t>
            </a:r>
          </a:p>
        </c:rich>
      </c:tx>
      <c:layout>
        <c:manualLayout>
          <c:xMode val="edge"/>
          <c:yMode val="edge"/>
          <c:x val="0.21613217020071662"/>
          <c:y val="2.04085607989315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49179503159876E-2"/>
          <c:y val="0.17517006802721088"/>
          <c:w val="0.84001696645120461"/>
          <c:h val="0.62414965986394555"/>
        </c:manualLayout>
      </c:layout>
      <c:barChart>
        <c:barDir val="col"/>
        <c:grouping val="clustered"/>
        <c:varyColors val="0"/>
        <c:ser>
          <c:idx val="1"/>
          <c:order val="0"/>
          <c:tx>
            <c:v>AREA PLANTED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name>TREND - AREA PLANTED</c:name>
            <c:spPr>
              <a:ln w="38100">
                <a:solidFill>
                  <a:srgbClr val="FF00FF"/>
                </a:solidFill>
                <a:prstDash val="solid"/>
              </a:ln>
            </c:spPr>
            <c:trendlineType val="exp"/>
            <c:dispRSqr val="0"/>
            <c:dispEq val="0"/>
          </c:trendline>
          <c:cat>
            <c:strRef>
              <c:f>'Data- Sojabone'!$D$11:$AB$11</c:f>
              <c:strCache>
                <c:ptCount val="25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2000/2001</c:v>
                </c:pt>
                <c:pt idx="11">
                  <c:v>2001/2002</c:v>
                </c:pt>
                <c:pt idx="12">
                  <c:v>2002/2003</c:v>
                </c:pt>
                <c:pt idx="13">
                  <c:v>2003/2004</c:v>
                </c:pt>
                <c:pt idx="14">
                  <c:v>2004/2005</c:v>
                </c:pt>
                <c:pt idx="15">
                  <c:v>2005/2006</c:v>
                </c:pt>
                <c:pt idx="16">
                  <c:v>2006/2007</c:v>
                </c:pt>
                <c:pt idx="17">
                  <c:v>2007/2008</c:v>
                </c:pt>
                <c:pt idx="18">
                  <c:v>2008/2009</c:v>
                </c:pt>
                <c:pt idx="19">
                  <c:v>2009/2010</c:v>
                </c:pt>
                <c:pt idx="20">
                  <c:v>2010/2011</c:v>
                </c:pt>
                <c:pt idx="21">
                  <c:v>2011/2012</c:v>
                </c:pt>
                <c:pt idx="22">
                  <c:v>2012/2013</c:v>
                </c:pt>
                <c:pt idx="23">
                  <c:v>2013/2014</c:v>
                </c:pt>
                <c:pt idx="24">
                  <c:v>2014/2015</c:v>
                </c:pt>
              </c:strCache>
            </c:strRef>
          </c:cat>
          <c:val>
            <c:numRef>
              <c:f>'Data- Sojabone'!$D$24:$AB$24</c:f>
              <c:numCache>
                <c:formatCode>_ * #\ ##0_ ;_ * \-#\ ##0_ ;_ * "-"??_ ;_ @_ </c:formatCode>
                <c:ptCount val="25"/>
                <c:pt idx="0">
                  <c:v>68</c:v>
                </c:pt>
                <c:pt idx="1">
                  <c:v>82.970000000000013</c:v>
                </c:pt>
                <c:pt idx="2">
                  <c:v>46</c:v>
                </c:pt>
                <c:pt idx="3">
                  <c:v>54.999999999999993</c:v>
                </c:pt>
                <c:pt idx="4">
                  <c:v>65</c:v>
                </c:pt>
                <c:pt idx="5">
                  <c:v>68.000000000000014</c:v>
                </c:pt>
                <c:pt idx="6">
                  <c:v>71</c:v>
                </c:pt>
                <c:pt idx="7">
                  <c:v>124.99999999999999</c:v>
                </c:pt>
                <c:pt idx="8">
                  <c:v>130.5</c:v>
                </c:pt>
                <c:pt idx="9">
                  <c:v>93.79</c:v>
                </c:pt>
                <c:pt idx="10">
                  <c:v>134.042</c:v>
                </c:pt>
                <c:pt idx="11">
                  <c:v>124.06</c:v>
                </c:pt>
                <c:pt idx="12">
                  <c:v>100.13</c:v>
                </c:pt>
                <c:pt idx="13">
                  <c:v>135</c:v>
                </c:pt>
                <c:pt idx="14">
                  <c:v>150</c:v>
                </c:pt>
                <c:pt idx="15">
                  <c:v>240.57</c:v>
                </c:pt>
                <c:pt idx="16">
                  <c:v>183</c:v>
                </c:pt>
                <c:pt idx="17">
                  <c:v>165.4</c:v>
                </c:pt>
                <c:pt idx="18">
                  <c:v>237.75</c:v>
                </c:pt>
                <c:pt idx="19">
                  <c:v>311.45</c:v>
                </c:pt>
                <c:pt idx="20">
                  <c:v>418</c:v>
                </c:pt>
                <c:pt idx="21">
                  <c:v>472</c:v>
                </c:pt>
                <c:pt idx="22">
                  <c:v>516.5</c:v>
                </c:pt>
                <c:pt idx="23" formatCode="0.000_)">
                  <c:v>502.9</c:v>
                </c:pt>
                <c:pt idx="24" formatCode="0.000_)">
                  <c:v>687.3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71-4840-BFA3-DB00EF6FA482}"/>
            </c:ext>
          </c:extLst>
        </c:ser>
        <c:ser>
          <c:idx val="0"/>
          <c:order val="1"/>
          <c:tx>
            <c:v>TOTAL PRODUCTION</c:v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trendline>
            <c:name>TREND - PRODUCTION</c:name>
            <c:spPr>
              <a:ln w="38100">
                <a:solidFill>
                  <a:srgbClr val="00FFFF"/>
                </a:solidFill>
                <a:prstDash val="solid"/>
              </a:ln>
            </c:spPr>
            <c:trendlineType val="exp"/>
            <c:dispRSqr val="0"/>
            <c:dispEq val="0"/>
          </c:trendline>
          <c:cat>
            <c:strRef>
              <c:f>'Data- Sojabone'!$D$11:$AB$11</c:f>
              <c:strCache>
                <c:ptCount val="25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2000/2001</c:v>
                </c:pt>
                <c:pt idx="11">
                  <c:v>2001/2002</c:v>
                </c:pt>
                <c:pt idx="12">
                  <c:v>2002/2003</c:v>
                </c:pt>
                <c:pt idx="13">
                  <c:v>2003/2004</c:v>
                </c:pt>
                <c:pt idx="14">
                  <c:v>2004/2005</c:v>
                </c:pt>
                <c:pt idx="15">
                  <c:v>2005/2006</c:v>
                </c:pt>
                <c:pt idx="16">
                  <c:v>2006/2007</c:v>
                </c:pt>
                <c:pt idx="17">
                  <c:v>2007/2008</c:v>
                </c:pt>
                <c:pt idx="18">
                  <c:v>2008/2009</c:v>
                </c:pt>
                <c:pt idx="19">
                  <c:v>2009/2010</c:v>
                </c:pt>
                <c:pt idx="20">
                  <c:v>2010/2011</c:v>
                </c:pt>
                <c:pt idx="21">
                  <c:v>2011/2012</c:v>
                </c:pt>
                <c:pt idx="22">
                  <c:v>2012/2013</c:v>
                </c:pt>
                <c:pt idx="23">
                  <c:v>2013/2014</c:v>
                </c:pt>
                <c:pt idx="24">
                  <c:v>2014/2015</c:v>
                </c:pt>
              </c:strCache>
            </c:strRef>
          </c:cat>
          <c:val>
            <c:numRef>
              <c:f>'Data- Sojabone'!$D$44:$AB$44</c:f>
              <c:numCache>
                <c:formatCode>_ * #\ ##0_ ;_ * \-#\ ##0_ ;_ * "-"??_ ;_ @_ </c:formatCode>
                <c:ptCount val="25"/>
                <c:pt idx="0">
                  <c:v>126</c:v>
                </c:pt>
                <c:pt idx="1">
                  <c:v>62.9</c:v>
                </c:pt>
                <c:pt idx="2">
                  <c:v>68.600000000000009</c:v>
                </c:pt>
                <c:pt idx="3">
                  <c:v>63.099999999999994</c:v>
                </c:pt>
                <c:pt idx="4">
                  <c:v>58.2</c:v>
                </c:pt>
                <c:pt idx="5">
                  <c:v>80</c:v>
                </c:pt>
                <c:pt idx="6">
                  <c:v>97.999999999999986</c:v>
                </c:pt>
                <c:pt idx="7">
                  <c:v>215</c:v>
                </c:pt>
                <c:pt idx="8">
                  <c:v>199</c:v>
                </c:pt>
                <c:pt idx="9">
                  <c:v>153.92499999999995</c:v>
                </c:pt>
                <c:pt idx="10">
                  <c:v>226.21</c:v>
                </c:pt>
                <c:pt idx="11">
                  <c:v>223.00000000000003</c:v>
                </c:pt>
                <c:pt idx="12">
                  <c:v>136.52000000000001</c:v>
                </c:pt>
                <c:pt idx="13">
                  <c:v>220.00000000000003</c:v>
                </c:pt>
                <c:pt idx="14">
                  <c:v>272.5</c:v>
                </c:pt>
                <c:pt idx="15">
                  <c:v>424</c:v>
                </c:pt>
                <c:pt idx="16">
                  <c:v>205</c:v>
                </c:pt>
                <c:pt idx="17">
                  <c:v>282</c:v>
                </c:pt>
                <c:pt idx="18">
                  <c:v>516</c:v>
                </c:pt>
                <c:pt idx="19">
                  <c:v>565.99999999999989</c:v>
                </c:pt>
                <c:pt idx="20">
                  <c:v>710</c:v>
                </c:pt>
                <c:pt idx="21">
                  <c:v>650.00000000000011</c:v>
                </c:pt>
                <c:pt idx="22">
                  <c:v>787.1</c:v>
                </c:pt>
                <c:pt idx="23" formatCode="0.00_)">
                  <c:v>948.00000000000011</c:v>
                </c:pt>
                <c:pt idx="24" formatCode="0.00_)">
                  <c:v>1070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71-4840-BFA3-DB00EF6FA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4007592"/>
        <c:axId val="1"/>
      </c:barChart>
      <c:lineChart>
        <c:grouping val="standard"/>
        <c:varyColors val="0"/>
        <c:ser>
          <c:idx val="2"/>
          <c:order val="2"/>
          <c:tx>
            <c:v>YIELD</c:v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circle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trendline>
            <c:name>TREND- YIELD</c:name>
            <c:spPr>
              <a:ln w="38100">
                <a:solidFill>
                  <a:srgbClr val="FFCC00"/>
                </a:solidFill>
                <a:prstDash val="solid"/>
              </a:ln>
            </c:spPr>
            <c:trendlineType val="linear"/>
            <c:dispRSqr val="0"/>
            <c:dispEq val="0"/>
          </c:trendline>
          <c:cat>
            <c:strRef>
              <c:f>'Data- Sojabone'!$D$11:$AB$11</c:f>
              <c:strCache>
                <c:ptCount val="25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2000/2001</c:v>
                </c:pt>
                <c:pt idx="11">
                  <c:v>2001/2002</c:v>
                </c:pt>
                <c:pt idx="12">
                  <c:v>2002/2003</c:v>
                </c:pt>
                <c:pt idx="13">
                  <c:v>2003/2004</c:v>
                </c:pt>
                <c:pt idx="14">
                  <c:v>2004/2005</c:v>
                </c:pt>
                <c:pt idx="15">
                  <c:v>2005/2006</c:v>
                </c:pt>
                <c:pt idx="16">
                  <c:v>2006/2007</c:v>
                </c:pt>
                <c:pt idx="17">
                  <c:v>2007/2008</c:v>
                </c:pt>
                <c:pt idx="18">
                  <c:v>2008/2009</c:v>
                </c:pt>
                <c:pt idx="19">
                  <c:v>2009/2010</c:v>
                </c:pt>
                <c:pt idx="20">
                  <c:v>2010/2011</c:v>
                </c:pt>
                <c:pt idx="21">
                  <c:v>2011/2012</c:v>
                </c:pt>
                <c:pt idx="22">
                  <c:v>2012/2013</c:v>
                </c:pt>
                <c:pt idx="23">
                  <c:v>2013/2014</c:v>
                </c:pt>
                <c:pt idx="24">
                  <c:v>2014/2015</c:v>
                </c:pt>
              </c:strCache>
            </c:strRef>
          </c:cat>
          <c:val>
            <c:numRef>
              <c:f>'Data- Sojabone'!$D$65:$AB$65</c:f>
              <c:numCache>
                <c:formatCode>_ * #\ ##0.00_ ;_ * \-#\ ##0.00_ ;_ * "-"??_ ;_ @_ </c:formatCode>
                <c:ptCount val="25"/>
                <c:pt idx="0">
                  <c:v>1.8529411764705883</c:v>
                </c:pt>
                <c:pt idx="1">
                  <c:v>0.75810533927925738</c:v>
                </c:pt>
                <c:pt idx="2">
                  <c:v>1.4913043478260872</c:v>
                </c:pt>
                <c:pt idx="3">
                  <c:v>1.1472727272727272</c:v>
                </c:pt>
                <c:pt idx="4">
                  <c:v>0.89538461538461545</c:v>
                </c:pt>
                <c:pt idx="5">
                  <c:v>1.1764705882352939</c:v>
                </c:pt>
                <c:pt idx="6">
                  <c:v>1.3802816901408448</c:v>
                </c:pt>
                <c:pt idx="7">
                  <c:v>1.7200000000000002</c:v>
                </c:pt>
                <c:pt idx="8">
                  <c:v>1.524904214559387</c:v>
                </c:pt>
                <c:pt idx="9">
                  <c:v>1.6411664356541202</c:v>
                </c:pt>
                <c:pt idx="10">
                  <c:v>1.6876053774190181</c:v>
                </c:pt>
                <c:pt idx="11">
                  <c:v>1.797517330324037</c:v>
                </c:pt>
                <c:pt idx="12">
                  <c:v>1.3634275441925499</c:v>
                </c:pt>
                <c:pt idx="13">
                  <c:v>1.6296296296296298</c:v>
                </c:pt>
                <c:pt idx="14">
                  <c:v>1.8166666666666667</c:v>
                </c:pt>
                <c:pt idx="15">
                  <c:v>1.7624807748264539</c:v>
                </c:pt>
                <c:pt idx="16">
                  <c:v>1.1202185792349726</c:v>
                </c:pt>
                <c:pt idx="17">
                  <c:v>1.7049576783555018</c:v>
                </c:pt>
                <c:pt idx="18">
                  <c:v>2.170347003154574</c:v>
                </c:pt>
                <c:pt idx="19">
                  <c:v>1.8173061486594957</c:v>
                </c:pt>
                <c:pt idx="20">
                  <c:v>1.6985645933014355</c:v>
                </c:pt>
                <c:pt idx="21">
                  <c:v>1.3771186440677969</c:v>
                </c:pt>
                <c:pt idx="22">
                  <c:v>1.5239109390125847</c:v>
                </c:pt>
                <c:pt idx="23" formatCode="0.00_)">
                  <c:v>1.8850666136408831</c:v>
                </c:pt>
                <c:pt idx="24" formatCode="0.00_)">
                  <c:v>1.5568165284446385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171-4840-BFA3-DB00EF6FA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644007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PRODUCTION SEASON</a:t>
                </a:r>
              </a:p>
            </c:rich>
          </c:tx>
          <c:layout>
            <c:manualLayout>
              <c:xMode val="edge"/>
              <c:yMode val="edge"/>
              <c:x val="0.41985524008669045"/>
              <c:y val="0.9535145896667419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THOUSAND HA</a:t>
                </a:r>
              </a:p>
            </c:rich>
          </c:tx>
          <c:layout>
            <c:manualLayout>
              <c:xMode val="edge"/>
              <c:yMode val="edge"/>
              <c:x val="1.1375436991537884E-2"/>
              <c:y val="0.4183674039380820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400759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TON / HA</a:t>
                </a:r>
              </a:p>
            </c:rich>
          </c:tx>
          <c:layout>
            <c:manualLayout>
              <c:xMode val="edge"/>
              <c:yMode val="edge"/>
              <c:x val="0.9627713050391522"/>
              <c:y val="0.450680588528071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6.3203346124722254E-2"/>
          <c:y val="0.9178067153072369"/>
          <c:w val="0.81327800829875518"/>
          <c:h val="8.060113222545681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 sz="160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SOYBEANS: AREA PLANTED, PRODUCTION AND YIELD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86288960992402"/>
          <c:y val="0.1239501567968576"/>
          <c:w val="0.79843290766671093"/>
          <c:h val="0.65984881207096191"/>
        </c:manualLayout>
      </c:layout>
      <c:barChart>
        <c:barDir val="col"/>
        <c:grouping val="clustered"/>
        <c:varyColors val="0"/>
        <c:ser>
          <c:idx val="0"/>
          <c:order val="0"/>
          <c:tx>
            <c:v>Area</c:v>
          </c:tx>
          <c:spPr>
            <a:solidFill>
              <a:srgbClr val="58595B"/>
            </a:solidFill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'Data- Sojabone'!$D$11:$AK$11</c15:sqref>
                  </c15:fullRef>
                </c:ext>
              </c:extLst>
              <c:f>('Data- Sojabone'!$D$11:$AE$11,'Data- Sojabone'!$AI$11:$AK$11)</c:f>
              <c:strCache>
                <c:ptCount val="31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2000/2001</c:v>
                </c:pt>
                <c:pt idx="11">
                  <c:v>2001/2002</c:v>
                </c:pt>
                <c:pt idx="12">
                  <c:v>2002/2003</c:v>
                </c:pt>
                <c:pt idx="13">
                  <c:v>2003/2004</c:v>
                </c:pt>
                <c:pt idx="14">
                  <c:v>2004/2005</c:v>
                </c:pt>
                <c:pt idx="15">
                  <c:v>2005/2006</c:v>
                </c:pt>
                <c:pt idx="16">
                  <c:v>2006/2007</c:v>
                </c:pt>
                <c:pt idx="17">
                  <c:v>2007/2008</c:v>
                </c:pt>
                <c:pt idx="18">
                  <c:v>2008/2009</c:v>
                </c:pt>
                <c:pt idx="19">
                  <c:v>2009/2010</c:v>
                </c:pt>
                <c:pt idx="20">
                  <c:v>2010/2011</c:v>
                </c:pt>
                <c:pt idx="21">
                  <c:v>2011/2012</c:v>
                </c:pt>
                <c:pt idx="22">
                  <c:v>2012/2013</c:v>
                </c:pt>
                <c:pt idx="23">
                  <c:v>2013/2014</c:v>
                </c:pt>
                <c:pt idx="24">
                  <c:v>2014/2015</c:v>
                </c:pt>
                <c:pt idx="25">
                  <c:v>2015/2016</c:v>
                </c:pt>
                <c:pt idx="26">
                  <c:v>2016/2017</c:v>
                </c:pt>
                <c:pt idx="27">
                  <c:v>2017/2018</c:v>
                </c:pt>
                <c:pt idx="28">
                  <c:v>2021/22</c:v>
                </c:pt>
                <c:pt idx="29">
                  <c:v>2022/23</c:v>
                </c:pt>
                <c:pt idx="30">
                  <c:v>2023/24*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'Data- Sojabone'!$D$24:$AK$24</c15:sqref>
                  </c15:fullRef>
                </c:ext>
              </c:extLst>
              <c:f>('Data- Sojabone'!$D$24:$AE$24,'Data- Sojabone'!$AI$24:$AK$24)</c:f>
              <c:numCache>
                <c:formatCode>_ * #\ ##0_ ;_ * \-#\ ##0_ ;_ * "-"??_ ;_ @_ </c:formatCode>
                <c:ptCount val="31"/>
                <c:pt idx="0">
                  <c:v>68</c:v>
                </c:pt>
                <c:pt idx="1">
                  <c:v>82.970000000000013</c:v>
                </c:pt>
                <c:pt idx="2">
                  <c:v>46</c:v>
                </c:pt>
                <c:pt idx="3">
                  <c:v>54.999999999999993</c:v>
                </c:pt>
                <c:pt idx="4">
                  <c:v>65</c:v>
                </c:pt>
                <c:pt idx="5">
                  <c:v>68.000000000000014</c:v>
                </c:pt>
                <c:pt idx="6">
                  <c:v>71</c:v>
                </c:pt>
                <c:pt idx="7">
                  <c:v>124.99999999999999</c:v>
                </c:pt>
                <c:pt idx="8">
                  <c:v>130.5</c:v>
                </c:pt>
                <c:pt idx="9">
                  <c:v>93.79</c:v>
                </c:pt>
                <c:pt idx="10">
                  <c:v>134.042</c:v>
                </c:pt>
                <c:pt idx="11">
                  <c:v>124.06</c:v>
                </c:pt>
                <c:pt idx="12">
                  <c:v>100.13</c:v>
                </c:pt>
                <c:pt idx="13">
                  <c:v>135</c:v>
                </c:pt>
                <c:pt idx="14">
                  <c:v>150</c:v>
                </c:pt>
                <c:pt idx="15">
                  <c:v>240.57</c:v>
                </c:pt>
                <c:pt idx="16">
                  <c:v>183</c:v>
                </c:pt>
                <c:pt idx="17">
                  <c:v>165.4</c:v>
                </c:pt>
                <c:pt idx="18">
                  <c:v>237.75</c:v>
                </c:pt>
                <c:pt idx="19">
                  <c:v>311.45</c:v>
                </c:pt>
                <c:pt idx="20">
                  <c:v>418</c:v>
                </c:pt>
                <c:pt idx="21">
                  <c:v>472</c:v>
                </c:pt>
                <c:pt idx="22">
                  <c:v>516.5</c:v>
                </c:pt>
                <c:pt idx="23" formatCode="0.000_)">
                  <c:v>502.9</c:v>
                </c:pt>
                <c:pt idx="24" formatCode="0.000_)">
                  <c:v>687.3</c:v>
                </c:pt>
                <c:pt idx="25" formatCode="0.000_)">
                  <c:v>502.8</c:v>
                </c:pt>
                <c:pt idx="26" formatCode="0.000_)">
                  <c:v>573.94999999999993</c:v>
                </c:pt>
                <c:pt idx="27" formatCode="0.000_)">
                  <c:v>787.2</c:v>
                </c:pt>
                <c:pt idx="28" formatCode="0.000_)">
                  <c:v>925.3</c:v>
                </c:pt>
                <c:pt idx="29" formatCode="0.000_)">
                  <c:v>1148.3</c:v>
                </c:pt>
                <c:pt idx="30" formatCode="0.0">
                  <c:v>1150.5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B3-442A-9098-377031CD05D6}"/>
            </c:ext>
          </c:extLst>
        </c:ser>
        <c:ser>
          <c:idx val="1"/>
          <c:order val="1"/>
          <c:tx>
            <c:v>Production</c:v>
          </c:tx>
          <c:spPr>
            <a:solidFill>
              <a:srgbClr val="3B6367"/>
            </a:solidFill>
          </c:spPr>
          <c:invertIfNegative val="0"/>
          <c:trendline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'Data- Sojabone'!$D$11:$AK$11</c15:sqref>
                  </c15:fullRef>
                </c:ext>
              </c:extLst>
              <c:f>('Data- Sojabone'!$D$11:$AE$11,'Data- Sojabone'!$AI$11:$AK$11)</c:f>
              <c:strCache>
                <c:ptCount val="31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2000/2001</c:v>
                </c:pt>
                <c:pt idx="11">
                  <c:v>2001/2002</c:v>
                </c:pt>
                <c:pt idx="12">
                  <c:v>2002/2003</c:v>
                </c:pt>
                <c:pt idx="13">
                  <c:v>2003/2004</c:v>
                </c:pt>
                <c:pt idx="14">
                  <c:v>2004/2005</c:v>
                </c:pt>
                <c:pt idx="15">
                  <c:v>2005/2006</c:v>
                </c:pt>
                <c:pt idx="16">
                  <c:v>2006/2007</c:v>
                </c:pt>
                <c:pt idx="17">
                  <c:v>2007/2008</c:v>
                </c:pt>
                <c:pt idx="18">
                  <c:v>2008/2009</c:v>
                </c:pt>
                <c:pt idx="19">
                  <c:v>2009/2010</c:v>
                </c:pt>
                <c:pt idx="20">
                  <c:v>2010/2011</c:v>
                </c:pt>
                <c:pt idx="21">
                  <c:v>2011/2012</c:v>
                </c:pt>
                <c:pt idx="22">
                  <c:v>2012/2013</c:v>
                </c:pt>
                <c:pt idx="23">
                  <c:v>2013/2014</c:v>
                </c:pt>
                <c:pt idx="24">
                  <c:v>2014/2015</c:v>
                </c:pt>
                <c:pt idx="25">
                  <c:v>2015/2016</c:v>
                </c:pt>
                <c:pt idx="26">
                  <c:v>2016/2017</c:v>
                </c:pt>
                <c:pt idx="27">
                  <c:v>2017/2018</c:v>
                </c:pt>
                <c:pt idx="28">
                  <c:v>2021/22</c:v>
                </c:pt>
                <c:pt idx="29">
                  <c:v>2022/23</c:v>
                </c:pt>
                <c:pt idx="30">
                  <c:v>2023/24*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'Data- Sojabone'!$D$44:$AK$44</c15:sqref>
                  </c15:fullRef>
                </c:ext>
              </c:extLst>
              <c:f>('Data- Sojabone'!$D$44:$AE$44,'Data- Sojabone'!$AI$44:$AK$44)</c:f>
              <c:numCache>
                <c:formatCode>_ * #\ ##0_ ;_ * \-#\ ##0_ ;_ * "-"??_ ;_ @_ </c:formatCode>
                <c:ptCount val="31"/>
                <c:pt idx="0">
                  <c:v>126</c:v>
                </c:pt>
                <c:pt idx="1">
                  <c:v>62.9</c:v>
                </c:pt>
                <c:pt idx="2">
                  <c:v>68.600000000000009</c:v>
                </c:pt>
                <c:pt idx="3">
                  <c:v>63.099999999999994</c:v>
                </c:pt>
                <c:pt idx="4">
                  <c:v>58.2</c:v>
                </c:pt>
                <c:pt idx="5">
                  <c:v>80</c:v>
                </c:pt>
                <c:pt idx="6">
                  <c:v>97.999999999999986</c:v>
                </c:pt>
                <c:pt idx="7">
                  <c:v>215</c:v>
                </c:pt>
                <c:pt idx="8">
                  <c:v>199</c:v>
                </c:pt>
                <c:pt idx="9">
                  <c:v>153.92499999999995</c:v>
                </c:pt>
                <c:pt idx="10">
                  <c:v>226.21</c:v>
                </c:pt>
                <c:pt idx="11">
                  <c:v>223.00000000000003</c:v>
                </c:pt>
                <c:pt idx="12">
                  <c:v>136.52000000000001</c:v>
                </c:pt>
                <c:pt idx="13">
                  <c:v>220.00000000000003</c:v>
                </c:pt>
                <c:pt idx="14">
                  <c:v>272.5</c:v>
                </c:pt>
                <c:pt idx="15">
                  <c:v>424</c:v>
                </c:pt>
                <c:pt idx="16">
                  <c:v>205</c:v>
                </c:pt>
                <c:pt idx="17">
                  <c:v>282</c:v>
                </c:pt>
                <c:pt idx="18">
                  <c:v>516</c:v>
                </c:pt>
                <c:pt idx="19">
                  <c:v>565.99999999999989</c:v>
                </c:pt>
                <c:pt idx="20">
                  <c:v>710</c:v>
                </c:pt>
                <c:pt idx="21">
                  <c:v>650.00000000000011</c:v>
                </c:pt>
                <c:pt idx="22">
                  <c:v>787.1</c:v>
                </c:pt>
                <c:pt idx="23" formatCode="0.00_)">
                  <c:v>948.00000000000011</c:v>
                </c:pt>
                <c:pt idx="24" formatCode="0.00_)">
                  <c:v>1070</c:v>
                </c:pt>
                <c:pt idx="25" formatCode="0.00_)">
                  <c:v>742</c:v>
                </c:pt>
                <c:pt idx="26" formatCode="0.00_)">
                  <c:v>1316.37</c:v>
                </c:pt>
                <c:pt idx="27" formatCode="0.00_)">
                  <c:v>1540</c:v>
                </c:pt>
                <c:pt idx="28" formatCode="0.00_)">
                  <c:v>2230</c:v>
                </c:pt>
                <c:pt idx="29" formatCode="0.00_)">
                  <c:v>2755.3</c:v>
                </c:pt>
                <c:pt idx="30" formatCode="0.00_)">
                  <c:v>1829.14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B3-442A-9098-377031CD0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3552744"/>
        <c:axId val="1"/>
      </c:barChart>
      <c:lineChart>
        <c:grouping val="standard"/>
        <c:varyColors val="0"/>
        <c:ser>
          <c:idx val="2"/>
          <c:order val="2"/>
          <c:tx>
            <c:v>Yield</c:v>
          </c:tx>
          <c:spPr>
            <a:ln>
              <a:solidFill>
                <a:srgbClr val="58595B"/>
              </a:solidFill>
            </a:ln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'Data- Sojabone'!$G$31:$AK$31</c15:sqref>
                  </c15:fullRef>
                </c:ext>
              </c:extLst>
              <c:f>'Data- Sojabone'!$G$31:$AH$31</c:f>
              <c:strCache>
                <c:ptCount val="28"/>
                <c:pt idx="0">
                  <c:v>1993/94</c:v>
                </c:pt>
                <c:pt idx="1">
                  <c:v>1994/95</c:v>
                </c:pt>
                <c:pt idx="2">
                  <c:v>1995/96</c:v>
                </c:pt>
                <c:pt idx="3">
                  <c:v>1996/97</c:v>
                </c:pt>
                <c:pt idx="4">
                  <c:v>1997/98</c:v>
                </c:pt>
                <c:pt idx="5">
                  <c:v>1998/99</c:v>
                </c:pt>
                <c:pt idx="6">
                  <c:v>1999/2000</c:v>
                </c:pt>
                <c:pt idx="7">
                  <c:v>2000/2001</c:v>
                </c:pt>
                <c:pt idx="8">
                  <c:v>2001/2002</c:v>
                </c:pt>
                <c:pt idx="9">
                  <c:v>2002/2003</c:v>
                </c:pt>
                <c:pt idx="10">
                  <c:v>2003/2004</c:v>
                </c:pt>
                <c:pt idx="11">
                  <c:v>2004/2005</c:v>
                </c:pt>
                <c:pt idx="12">
                  <c:v>2005/2006</c:v>
                </c:pt>
                <c:pt idx="13">
                  <c:v>2006/2007</c:v>
                </c:pt>
                <c:pt idx="14">
                  <c:v>2007/2008</c:v>
                </c:pt>
                <c:pt idx="15">
                  <c:v>2008/2009</c:v>
                </c:pt>
                <c:pt idx="16">
                  <c:v>2009/2010</c:v>
                </c:pt>
                <c:pt idx="17">
                  <c:v>2010/2011</c:v>
                </c:pt>
                <c:pt idx="18">
                  <c:v>2011/2012</c:v>
                </c:pt>
                <c:pt idx="19">
                  <c:v>2012/2013</c:v>
                </c:pt>
                <c:pt idx="20">
                  <c:v>2013/2014</c:v>
                </c:pt>
                <c:pt idx="21">
                  <c:v>2014/15</c:v>
                </c:pt>
                <c:pt idx="22">
                  <c:v>2015/2016</c:v>
                </c:pt>
                <c:pt idx="23">
                  <c:v>2016/2017</c:v>
                </c:pt>
                <c:pt idx="24">
                  <c:v>2017/2018</c:v>
                </c:pt>
                <c:pt idx="25">
                  <c:v>2018/19</c:v>
                </c:pt>
                <c:pt idx="26">
                  <c:v>2019/20</c:v>
                </c:pt>
                <c:pt idx="27">
                  <c:v>2020/21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'Data- Sojabone'!$D$65:$AK$65</c15:sqref>
                  </c15:fullRef>
                </c:ext>
              </c:extLst>
              <c:f>('Data- Sojabone'!$D$65:$AE$65,'Data- Sojabone'!$AI$65:$AK$65)</c:f>
              <c:numCache>
                <c:formatCode>_ * #\ ##0.00_ ;_ * \-#\ ##0.00_ ;_ * "-"??_ ;_ @_ </c:formatCode>
                <c:ptCount val="31"/>
                <c:pt idx="0">
                  <c:v>1.8529411764705883</c:v>
                </c:pt>
                <c:pt idx="1">
                  <c:v>0.75810533927925738</c:v>
                </c:pt>
                <c:pt idx="2">
                  <c:v>1.4913043478260872</c:v>
                </c:pt>
                <c:pt idx="3">
                  <c:v>1.1472727272727272</c:v>
                </c:pt>
                <c:pt idx="4">
                  <c:v>0.89538461538461545</c:v>
                </c:pt>
                <c:pt idx="5">
                  <c:v>1.1764705882352939</c:v>
                </c:pt>
                <c:pt idx="6">
                  <c:v>1.3802816901408448</c:v>
                </c:pt>
                <c:pt idx="7">
                  <c:v>1.7200000000000002</c:v>
                </c:pt>
                <c:pt idx="8">
                  <c:v>1.524904214559387</c:v>
                </c:pt>
                <c:pt idx="9">
                  <c:v>1.6411664356541202</c:v>
                </c:pt>
                <c:pt idx="10">
                  <c:v>1.6876053774190181</c:v>
                </c:pt>
                <c:pt idx="11">
                  <c:v>1.797517330324037</c:v>
                </c:pt>
                <c:pt idx="12">
                  <c:v>1.3634275441925499</c:v>
                </c:pt>
                <c:pt idx="13">
                  <c:v>1.6296296296296298</c:v>
                </c:pt>
                <c:pt idx="14">
                  <c:v>1.8166666666666667</c:v>
                </c:pt>
                <c:pt idx="15">
                  <c:v>1.7624807748264539</c:v>
                </c:pt>
                <c:pt idx="16">
                  <c:v>1.1202185792349726</c:v>
                </c:pt>
                <c:pt idx="17">
                  <c:v>1.7049576783555018</c:v>
                </c:pt>
                <c:pt idx="18">
                  <c:v>2.170347003154574</c:v>
                </c:pt>
                <c:pt idx="19">
                  <c:v>1.8173061486594957</c:v>
                </c:pt>
                <c:pt idx="20">
                  <c:v>1.6985645933014355</c:v>
                </c:pt>
                <c:pt idx="21">
                  <c:v>1.3771186440677969</c:v>
                </c:pt>
                <c:pt idx="22">
                  <c:v>1.5239109390125847</c:v>
                </c:pt>
                <c:pt idx="23" formatCode="0.00_)">
                  <c:v>1.8850666136408831</c:v>
                </c:pt>
                <c:pt idx="24" formatCode="0.00_)">
                  <c:v>1.5568165284446385</c:v>
                </c:pt>
                <c:pt idx="25" formatCode="0.00_)">
                  <c:v>1.4757358790771677</c:v>
                </c:pt>
                <c:pt idx="26" formatCode="0.00_)">
                  <c:v>2.2935273107413541</c:v>
                </c:pt>
                <c:pt idx="27" formatCode="0.00_)">
                  <c:v>1.9563008130081299</c:v>
                </c:pt>
                <c:pt idx="28" formatCode="0.00_)">
                  <c:v>2.4100291797254947</c:v>
                </c:pt>
                <c:pt idx="29" formatCode="0.00_)">
                  <c:v>2.3994600714099104</c:v>
                </c:pt>
                <c:pt idx="30" formatCode="0.00_)">
                  <c:v>1.5898652759669709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B3-442A-9098-377031CD0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653552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Production Years </a:t>
                </a:r>
              </a:p>
            </c:rich>
          </c:tx>
          <c:layout>
            <c:manualLayout>
              <c:xMode val="edge"/>
              <c:yMode val="edge"/>
              <c:x val="0.38708204202494412"/>
              <c:y val="0.8876439184067943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 sz="1200" b="1" i="0" u="none" strike="noStrike" baseline="0">
                    <a:solidFill>
                      <a:srgbClr val="000000"/>
                    </a:solidFill>
                    <a:latin typeface="Calibri"/>
                    <a:cs typeface="Calibri"/>
                  </a:rPr>
                  <a:t>Thousand ha and ton</a:t>
                </a:r>
              </a:p>
            </c:rich>
          </c:tx>
          <c:layout>
            <c:manualLayout>
              <c:xMode val="edge"/>
              <c:yMode val="edge"/>
              <c:x val="1.3333160799435815E-2"/>
              <c:y val="0.3461545743099893"/>
            </c:manualLayout>
          </c:layout>
          <c:overlay val="0"/>
        </c:title>
        <c:numFmt formatCode="_ * #\ ##0_ ;_ * \-#\ ##0_ ;_ * &quot;-&quot;??_ ;_ @_ 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5355274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t/ha</a:t>
                </a:r>
              </a:p>
            </c:rich>
          </c:tx>
          <c:overlay val="0"/>
        </c:title>
        <c:numFmt formatCode="_ * #\ ##0.00_ ;_ * \-#\ ##0.00_ ;_ * &quot;-&quot;??_ ;_ @_ 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blipFill dpi="0" rotWithShape="1">
          <a:blip xmlns:r="http://schemas.openxmlformats.org/officeDocument/2006/relationships" r:embed="rId1">
            <a:alphaModFix amt="20000"/>
          </a:blip>
          <a:srcRect/>
          <a:stretch>
            <a:fillRect/>
          </a:stretch>
        </a:blipFill>
      </c:spPr>
    </c:plotArea>
    <c:legend>
      <c:legendPos val="r"/>
      <c:layout>
        <c:manualLayout>
          <c:xMode val="edge"/>
          <c:yMode val="edge"/>
          <c:x val="1.972062448644207E-2"/>
          <c:y val="0.95075758027094026"/>
          <c:w val="0.94494658997534919"/>
          <c:h val="2.9040455693353562E-2"/>
        </c:manualLayout>
      </c:layout>
      <c:overlay val="0"/>
      <c:txPr>
        <a:bodyPr/>
        <a:lstStyle/>
        <a:p>
          <a:pPr>
            <a:defRPr sz="105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ZA" sz="1800"/>
              <a:t>Soybeans: Hectares % Share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638062065177294E-2"/>
          <c:y val="7.7636409635595441E-2"/>
          <c:w val="0.91632448477347539"/>
          <c:h val="0.66598245181749038"/>
        </c:manualLayout>
      </c:layout>
      <c:lineChart>
        <c:grouping val="standard"/>
        <c:varyColors val="0"/>
        <c:ser>
          <c:idx val="2"/>
          <c:order val="0"/>
          <c:tx>
            <c:strRef>
              <c:f>'Data- Sojabone'!$A$77</c:f>
              <c:strCache>
                <c:ptCount val="1"/>
                <c:pt idx="0">
                  <c:v> Vrystaat/Free State</c:v>
                </c:pt>
              </c:strCache>
            </c:strRef>
          </c:tx>
          <c:spPr>
            <a:ln w="28575" cap="rnd">
              <a:solidFill>
                <a:srgbClr val="3B6367"/>
              </a:solidFill>
              <a:round/>
            </a:ln>
            <a:effectLst/>
          </c:spPr>
          <c:marker>
            <c:symbol val="none"/>
          </c:marker>
          <c:cat>
            <c:strRef>
              <c:f>'Data- Sojabone'!$Z$72:$AK$72</c:f>
              <c:strCache>
                <c:ptCount val="12"/>
                <c:pt idx="0">
                  <c:v>2012/2013</c:v>
                </c:pt>
                <c:pt idx="1">
                  <c:v>2013/2014</c:v>
                </c:pt>
                <c:pt idx="2">
                  <c:v>2014/2015</c:v>
                </c:pt>
                <c:pt idx="3">
                  <c:v>2015/2016</c:v>
                </c:pt>
                <c:pt idx="4">
                  <c:v>2016/2017</c:v>
                </c:pt>
                <c:pt idx="5">
                  <c:v>2017/2018</c:v>
                </c:pt>
                <c:pt idx="6">
                  <c:v>2018/19</c:v>
                </c:pt>
                <c:pt idx="7">
                  <c:v>2019/20</c:v>
                </c:pt>
                <c:pt idx="8">
                  <c:v>2020/21</c:v>
                </c:pt>
                <c:pt idx="9">
                  <c:v>2021/22</c:v>
                </c:pt>
                <c:pt idx="10">
                  <c:v>2022/23</c:v>
                </c:pt>
                <c:pt idx="11">
                  <c:v>2023/24*</c:v>
                </c:pt>
              </c:strCache>
            </c:strRef>
          </c:cat>
          <c:val>
            <c:numRef>
              <c:f>'Data- Sojabone'!$Z$77:$AK$77</c:f>
              <c:numCache>
                <c:formatCode>0.0%</c:formatCode>
                <c:ptCount val="12"/>
                <c:pt idx="0">
                  <c:v>0.41626331074540174</c:v>
                </c:pt>
                <c:pt idx="1">
                  <c:v>0.3996818452972758</c:v>
                </c:pt>
                <c:pt idx="2">
                  <c:v>0.44376545904263059</c:v>
                </c:pt>
                <c:pt idx="3">
                  <c:v>0.34606205250596656</c:v>
                </c:pt>
                <c:pt idx="4">
                  <c:v>0.41815489154107505</c:v>
                </c:pt>
                <c:pt idx="5">
                  <c:v>0.43826219512195119</c:v>
                </c:pt>
                <c:pt idx="6">
                  <c:v>0.41204654346338127</c:v>
                </c:pt>
                <c:pt idx="7">
                  <c:v>0.44680851063829785</c:v>
                </c:pt>
                <c:pt idx="8">
                  <c:v>0.44130093096360778</c:v>
                </c:pt>
                <c:pt idx="9">
                  <c:v>0.44850318815519291</c:v>
                </c:pt>
                <c:pt idx="10">
                  <c:v>0.4920316990333537</c:v>
                </c:pt>
                <c:pt idx="11">
                  <c:v>0.4737070838765754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E-4845-A265-4BDCA7FC8859}"/>
            </c:ext>
          </c:extLst>
        </c:ser>
        <c:ser>
          <c:idx val="4"/>
          <c:order val="1"/>
          <c:tx>
            <c:strRef>
              <c:f>'Data- Sojabone'!$A$79</c:f>
              <c:strCache>
                <c:ptCount val="1"/>
                <c:pt idx="0">
                  <c:v> Kwazulu-Natal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'Data- Sojabone'!$Z$72:$AK$72</c:f>
              <c:strCache>
                <c:ptCount val="12"/>
                <c:pt idx="0">
                  <c:v>2012/2013</c:v>
                </c:pt>
                <c:pt idx="1">
                  <c:v>2013/2014</c:v>
                </c:pt>
                <c:pt idx="2">
                  <c:v>2014/2015</c:v>
                </c:pt>
                <c:pt idx="3">
                  <c:v>2015/2016</c:v>
                </c:pt>
                <c:pt idx="4">
                  <c:v>2016/2017</c:v>
                </c:pt>
                <c:pt idx="5">
                  <c:v>2017/2018</c:v>
                </c:pt>
                <c:pt idx="6">
                  <c:v>2018/19</c:v>
                </c:pt>
                <c:pt idx="7">
                  <c:v>2019/20</c:v>
                </c:pt>
                <c:pt idx="8">
                  <c:v>2020/21</c:v>
                </c:pt>
                <c:pt idx="9">
                  <c:v>2021/22</c:v>
                </c:pt>
                <c:pt idx="10">
                  <c:v>2022/23</c:v>
                </c:pt>
                <c:pt idx="11">
                  <c:v>2023/24*</c:v>
                </c:pt>
              </c:strCache>
            </c:strRef>
          </c:cat>
          <c:val>
            <c:numRef>
              <c:f>'Data- Sojabone'!$Z$79:$AK$79</c:f>
              <c:numCache>
                <c:formatCode>0.0%</c:formatCode>
                <c:ptCount val="12"/>
                <c:pt idx="0">
                  <c:v>6.1955469506292354E-2</c:v>
                </c:pt>
                <c:pt idx="1">
                  <c:v>6.9596341220918678E-2</c:v>
                </c:pt>
                <c:pt idx="2">
                  <c:v>6.1108686163247494E-2</c:v>
                </c:pt>
                <c:pt idx="3">
                  <c:v>5.5688146380270483E-2</c:v>
                </c:pt>
                <c:pt idx="4">
                  <c:v>5.3140517466678291E-2</c:v>
                </c:pt>
                <c:pt idx="5">
                  <c:v>5.08130081300813E-2</c:v>
                </c:pt>
                <c:pt idx="6">
                  <c:v>4.5174537987679675E-2</c:v>
                </c:pt>
                <c:pt idx="7">
                  <c:v>4.9645390070921988E-2</c:v>
                </c:pt>
                <c:pt idx="8">
                  <c:v>4.3525571273122961E-2</c:v>
                </c:pt>
                <c:pt idx="9">
                  <c:v>4.2148492380849459E-2</c:v>
                </c:pt>
                <c:pt idx="10">
                  <c:v>3.8317512845075327E-2</c:v>
                </c:pt>
                <c:pt idx="11">
                  <c:v>4.0851803563667972E-2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E-4845-A265-4BDCA7FC8859}"/>
            </c:ext>
          </c:extLst>
        </c:ser>
        <c:ser>
          <c:idx val="5"/>
          <c:order val="2"/>
          <c:tx>
            <c:strRef>
              <c:f>'Data- Sojabone'!$A$80</c:f>
              <c:strCache>
                <c:ptCount val="1"/>
                <c:pt idx="0">
                  <c:v> Mpumalanga</c:v>
                </c:pt>
              </c:strCache>
            </c:strRef>
          </c:tx>
          <c:spPr>
            <a:ln w="28575" cap="rnd">
              <a:solidFill>
                <a:srgbClr val="AE9344"/>
              </a:solidFill>
              <a:round/>
            </a:ln>
            <a:effectLst/>
          </c:spPr>
          <c:marker>
            <c:symbol val="none"/>
          </c:marker>
          <c:cat>
            <c:strRef>
              <c:f>'Data- Sojabone'!$Z$72:$AK$72</c:f>
              <c:strCache>
                <c:ptCount val="12"/>
                <c:pt idx="0">
                  <c:v>2012/2013</c:v>
                </c:pt>
                <c:pt idx="1">
                  <c:v>2013/2014</c:v>
                </c:pt>
                <c:pt idx="2">
                  <c:v>2014/2015</c:v>
                </c:pt>
                <c:pt idx="3">
                  <c:v>2015/2016</c:v>
                </c:pt>
                <c:pt idx="4">
                  <c:v>2016/2017</c:v>
                </c:pt>
                <c:pt idx="5">
                  <c:v>2017/2018</c:v>
                </c:pt>
                <c:pt idx="6">
                  <c:v>2018/19</c:v>
                </c:pt>
                <c:pt idx="7">
                  <c:v>2019/20</c:v>
                </c:pt>
                <c:pt idx="8">
                  <c:v>2020/21</c:v>
                </c:pt>
                <c:pt idx="9">
                  <c:v>2021/22</c:v>
                </c:pt>
                <c:pt idx="10">
                  <c:v>2022/23</c:v>
                </c:pt>
                <c:pt idx="11">
                  <c:v>2023/24*</c:v>
                </c:pt>
              </c:strCache>
            </c:strRef>
          </c:cat>
          <c:val>
            <c:numRef>
              <c:f>'Data- Sojabone'!$Z$80:$AK$80</c:f>
              <c:numCache>
                <c:formatCode>0.0%</c:formatCode>
                <c:ptCount val="12"/>
                <c:pt idx="0">
                  <c:v>0.39690222652468538</c:v>
                </c:pt>
                <c:pt idx="1">
                  <c:v>0.4036587790813283</c:v>
                </c:pt>
                <c:pt idx="2">
                  <c:v>0.35646733595227703</c:v>
                </c:pt>
                <c:pt idx="3">
                  <c:v>0.47732696897374699</c:v>
                </c:pt>
                <c:pt idx="4">
                  <c:v>0.41989720358916288</c:v>
                </c:pt>
                <c:pt idx="5">
                  <c:v>0.39380081300813008</c:v>
                </c:pt>
                <c:pt idx="6">
                  <c:v>0.42436687200547568</c:v>
                </c:pt>
                <c:pt idx="7">
                  <c:v>0.36879432624113473</c:v>
                </c:pt>
                <c:pt idx="8">
                  <c:v>0.35062265747793492</c:v>
                </c:pt>
                <c:pt idx="9">
                  <c:v>0.32421917216038043</c:v>
                </c:pt>
                <c:pt idx="10">
                  <c:v>0.26561003222154489</c:v>
                </c:pt>
                <c:pt idx="11">
                  <c:v>0.27813993915688828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E-4845-A265-4BDCA7FC8859}"/>
            </c:ext>
          </c:extLst>
        </c:ser>
        <c:ser>
          <c:idx val="8"/>
          <c:order val="3"/>
          <c:tx>
            <c:strRef>
              <c:f>'Data- Sojabone'!$A$83</c:f>
              <c:strCache>
                <c:ptCount val="1"/>
                <c:pt idx="0">
                  <c:v> Noordwes/North West</c:v>
                </c:pt>
              </c:strCache>
            </c:strRef>
          </c:tx>
          <c:spPr>
            <a:ln w="28575" cap="rnd">
              <a:solidFill>
                <a:srgbClr val="58595B"/>
              </a:solidFill>
              <a:round/>
            </a:ln>
            <a:effectLst/>
          </c:spPr>
          <c:marker>
            <c:symbol val="none"/>
          </c:marker>
          <c:cat>
            <c:strRef>
              <c:f>'Data- Sojabone'!$Z$72:$AK$72</c:f>
              <c:strCache>
                <c:ptCount val="12"/>
                <c:pt idx="0">
                  <c:v>2012/2013</c:v>
                </c:pt>
                <c:pt idx="1">
                  <c:v>2013/2014</c:v>
                </c:pt>
                <c:pt idx="2">
                  <c:v>2014/2015</c:v>
                </c:pt>
                <c:pt idx="3">
                  <c:v>2015/2016</c:v>
                </c:pt>
                <c:pt idx="4">
                  <c:v>2016/2017</c:v>
                </c:pt>
                <c:pt idx="5">
                  <c:v>2017/2018</c:v>
                </c:pt>
                <c:pt idx="6">
                  <c:v>2018/19</c:v>
                </c:pt>
                <c:pt idx="7">
                  <c:v>2019/20</c:v>
                </c:pt>
                <c:pt idx="8">
                  <c:v>2020/21</c:v>
                </c:pt>
                <c:pt idx="9">
                  <c:v>2021/22</c:v>
                </c:pt>
                <c:pt idx="10">
                  <c:v>2022/23</c:v>
                </c:pt>
                <c:pt idx="11">
                  <c:v>2023/24*</c:v>
                </c:pt>
              </c:strCache>
            </c:strRef>
          </c:cat>
          <c:val>
            <c:numRef>
              <c:f>'Data- Sojabone'!$Z$83:$AK$83</c:f>
              <c:numCache>
                <c:formatCode>0.0%</c:formatCode>
                <c:ptCount val="12"/>
                <c:pt idx="0">
                  <c:v>4.2594385285575992E-2</c:v>
                </c:pt>
                <c:pt idx="1">
                  <c:v>3.1815470272419967E-2</c:v>
                </c:pt>
                <c:pt idx="2">
                  <c:v>5.0923905136039581E-2</c:v>
                </c:pt>
                <c:pt idx="3">
                  <c:v>3.082736674622116E-2</c:v>
                </c:pt>
                <c:pt idx="4">
                  <c:v>4.0073177106019695E-2</c:v>
                </c:pt>
                <c:pt idx="5">
                  <c:v>4.573170731707317E-2</c:v>
                </c:pt>
                <c:pt idx="6">
                  <c:v>4.9281314168377825E-2</c:v>
                </c:pt>
                <c:pt idx="7">
                  <c:v>5.6737588652482268E-2</c:v>
                </c:pt>
                <c:pt idx="8">
                  <c:v>8.4028533430056826E-2</c:v>
                </c:pt>
                <c:pt idx="9">
                  <c:v>0.10807305738679347</c:v>
                </c:pt>
                <c:pt idx="10">
                  <c:v>0.13498214752242446</c:v>
                </c:pt>
                <c:pt idx="11">
                  <c:v>0.13472403302911778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6E-4845-A265-4BDCA7FC88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578984"/>
        <c:axId val="1"/>
      </c:lineChart>
      <c:catAx>
        <c:axId val="653578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53578984"/>
        <c:crosses val="autoZero"/>
        <c:crossBetween val="between"/>
      </c:valAx>
      <c:spPr>
        <a:blipFill>
          <a:blip xmlns:r="http://schemas.openxmlformats.org/officeDocument/2006/relationships" r:embed="rId1">
            <a:alphaModFix amt="20000"/>
          </a:blip>
          <a:stretch>
            <a:fillRect/>
          </a:stretch>
        </a:blipFill>
        <a:ln w="25400">
          <a:noFill/>
        </a:ln>
      </c:spPr>
    </c:plotArea>
    <c:legend>
      <c:legendPos val="r"/>
      <c:layout>
        <c:manualLayout>
          <c:xMode val="edge"/>
          <c:yMode val="edge"/>
          <c:x val="2.3007395234182416E-2"/>
          <c:y val="0.86128625472887765"/>
          <c:w val="0.96302382908792117"/>
          <c:h val="0.124842370744010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400" b="1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ZA" sz="2000"/>
              <a:t>Vrystaat Sojabone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47688338181939"/>
          <c:y val="0.10737919211434556"/>
          <c:w val="0.80793742553555736"/>
          <c:h val="0.68976784195290297"/>
        </c:manualLayout>
      </c:layout>
      <c:barChart>
        <c:barDir val="col"/>
        <c:grouping val="clustered"/>
        <c:varyColors val="0"/>
        <c:ser>
          <c:idx val="0"/>
          <c:order val="0"/>
          <c:tx>
            <c:v>Vrystaat Sojaboon hektare</c:v>
          </c:tx>
          <c:spPr>
            <a:solidFill>
              <a:srgbClr val="AE9344"/>
            </a:solidFill>
            <a:ln w="25400">
              <a:noFill/>
            </a:ln>
          </c:spPr>
          <c:invertIfNegative val="0"/>
          <c:cat>
            <c:strRef>
              <c:f>'Data- Sojabone'!$H$52:$AK$52</c:f>
              <c:strCache>
                <c:ptCount val="30"/>
                <c:pt idx="0">
                  <c:v>1994/95</c:v>
                </c:pt>
                <c:pt idx="1">
                  <c:v>1995/96</c:v>
                </c:pt>
                <c:pt idx="2">
                  <c:v>1996/97</c:v>
                </c:pt>
                <c:pt idx="3">
                  <c:v>1997/98</c:v>
                </c:pt>
                <c:pt idx="4">
                  <c:v>1998/99</c:v>
                </c:pt>
                <c:pt idx="5">
                  <c:v>1999/2000</c:v>
                </c:pt>
                <c:pt idx="6">
                  <c:v>2000/2001</c:v>
                </c:pt>
                <c:pt idx="7">
                  <c:v>2001/2002</c:v>
                </c:pt>
                <c:pt idx="8">
                  <c:v>2002/2003</c:v>
                </c:pt>
                <c:pt idx="9">
                  <c:v>2003/2004</c:v>
                </c:pt>
                <c:pt idx="10">
                  <c:v>2004/2005</c:v>
                </c:pt>
                <c:pt idx="11">
                  <c:v>2005/2006</c:v>
                </c:pt>
                <c:pt idx="12">
                  <c:v>2006/2007</c:v>
                </c:pt>
                <c:pt idx="13">
                  <c:v>2007/2008</c:v>
                </c:pt>
                <c:pt idx="14">
                  <c:v>2008/2009</c:v>
                </c:pt>
                <c:pt idx="15">
                  <c:v>2009/2010</c:v>
                </c:pt>
                <c:pt idx="16">
                  <c:v>2010/2011</c:v>
                </c:pt>
                <c:pt idx="17">
                  <c:v>2011/2012</c:v>
                </c:pt>
                <c:pt idx="18">
                  <c:v>2012/2013</c:v>
                </c:pt>
                <c:pt idx="19">
                  <c:v>2013/2014</c:v>
                </c:pt>
                <c:pt idx="20">
                  <c:v>2014/2015</c:v>
                </c:pt>
                <c:pt idx="21">
                  <c:v>2015/2016</c:v>
                </c:pt>
                <c:pt idx="22">
                  <c:v>2016/2017</c:v>
                </c:pt>
                <c:pt idx="23">
                  <c:v>2017/2018</c:v>
                </c:pt>
                <c:pt idx="24">
                  <c:v>2018/19</c:v>
                </c:pt>
                <c:pt idx="25">
                  <c:v>2019/20</c:v>
                </c:pt>
                <c:pt idx="26">
                  <c:v>2020/21</c:v>
                </c:pt>
                <c:pt idx="27">
                  <c:v>2021/22</c:v>
                </c:pt>
                <c:pt idx="28">
                  <c:v>2022/23</c:v>
                </c:pt>
                <c:pt idx="29">
                  <c:v>2023/24*</c:v>
                </c:pt>
              </c:strCache>
            </c:strRef>
          </c:cat>
          <c:val>
            <c:numRef>
              <c:f>'Data- Sojabone'!$H$16:$AK$16</c:f>
              <c:numCache>
                <c:formatCode>0.000_)</c:formatCode>
                <c:ptCount val="30"/>
                <c:pt idx="0">
                  <c:v>2.161</c:v>
                </c:pt>
                <c:pt idx="1">
                  <c:v>2.2599999999999998</c:v>
                </c:pt>
                <c:pt idx="2">
                  <c:v>2.4</c:v>
                </c:pt>
                <c:pt idx="3">
                  <c:v>8.0399999999999991</c:v>
                </c:pt>
                <c:pt idx="4">
                  <c:v>9</c:v>
                </c:pt>
                <c:pt idx="5">
                  <c:v>7</c:v>
                </c:pt>
                <c:pt idx="6">
                  <c:v>20</c:v>
                </c:pt>
                <c:pt idx="7">
                  <c:v>16.899999999999999</c:v>
                </c:pt>
                <c:pt idx="8">
                  <c:v>15.2</c:v>
                </c:pt>
                <c:pt idx="9">
                  <c:v>21.5</c:v>
                </c:pt>
                <c:pt idx="10" formatCode="0.0_)">
                  <c:v>20.5</c:v>
                </c:pt>
                <c:pt idx="11" formatCode="0.0_)">
                  <c:v>45</c:v>
                </c:pt>
                <c:pt idx="12" formatCode="0.0_)">
                  <c:v>45</c:v>
                </c:pt>
                <c:pt idx="13" formatCode="0.0_)">
                  <c:v>48</c:v>
                </c:pt>
                <c:pt idx="14" formatCode="0.00_)">
                  <c:v>55</c:v>
                </c:pt>
                <c:pt idx="15" formatCode="0.00_)">
                  <c:v>95</c:v>
                </c:pt>
                <c:pt idx="16" formatCode="0.00_)">
                  <c:v>135</c:v>
                </c:pt>
                <c:pt idx="17" formatCode="0.00_)">
                  <c:v>175</c:v>
                </c:pt>
                <c:pt idx="18" formatCode="0.00_)">
                  <c:v>215</c:v>
                </c:pt>
                <c:pt idx="19">
                  <c:v>201</c:v>
                </c:pt>
                <c:pt idx="20">
                  <c:v>305</c:v>
                </c:pt>
                <c:pt idx="21">
                  <c:v>174</c:v>
                </c:pt>
                <c:pt idx="22">
                  <c:v>240</c:v>
                </c:pt>
                <c:pt idx="23">
                  <c:v>345</c:v>
                </c:pt>
                <c:pt idx="24">
                  <c:v>301</c:v>
                </c:pt>
                <c:pt idx="25">
                  <c:v>315</c:v>
                </c:pt>
                <c:pt idx="26">
                  <c:v>365</c:v>
                </c:pt>
                <c:pt idx="27">
                  <c:v>415</c:v>
                </c:pt>
                <c:pt idx="28">
                  <c:v>565</c:v>
                </c:pt>
                <c:pt idx="29" formatCode="0.0">
                  <c:v>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5C-42E2-8372-A525B3111F31}"/>
            </c:ext>
          </c:extLst>
        </c:ser>
        <c:ser>
          <c:idx val="1"/>
          <c:order val="1"/>
          <c:tx>
            <c:v>Vrystaat Sojaboon Produksie</c:v>
          </c:tx>
          <c:spPr>
            <a:solidFill>
              <a:srgbClr val="3B6367"/>
            </a:solidFill>
            <a:ln w="25400">
              <a:noFill/>
            </a:ln>
          </c:spPr>
          <c:invertIfNegative val="0"/>
          <c:cat>
            <c:strRef>
              <c:f>'Data- Sojabone'!$H$52:$AK$52</c:f>
              <c:strCache>
                <c:ptCount val="30"/>
                <c:pt idx="0">
                  <c:v>1994/95</c:v>
                </c:pt>
                <c:pt idx="1">
                  <c:v>1995/96</c:v>
                </c:pt>
                <c:pt idx="2">
                  <c:v>1996/97</c:v>
                </c:pt>
                <c:pt idx="3">
                  <c:v>1997/98</c:v>
                </c:pt>
                <c:pt idx="4">
                  <c:v>1998/99</c:v>
                </c:pt>
                <c:pt idx="5">
                  <c:v>1999/2000</c:v>
                </c:pt>
                <c:pt idx="6">
                  <c:v>2000/2001</c:v>
                </c:pt>
                <c:pt idx="7">
                  <c:v>2001/2002</c:v>
                </c:pt>
                <c:pt idx="8">
                  <c:v>2002/2003</c:v>
                </c:pt>
                <c:pt idx="9">
                  <c:v>2003/2004</c:v>
                </c:pt>
                <c:pt idx="10">
                  <c:v>2004/2005</c:v>
                </c:pt>
                <c:pt idx="11">
                  <c:v>2005/2006</c:v>
                </c:pt>
                <c:pt idx="12">
                  <c:v>2006/2007</c:v>
                </c:pt>
                <c:pt idx="13">
                  <c:v>2007/2008</c:v>
                </c:pt>
                <c:pt idx="14">
                  <c:v>2008/2009</c:v>
                </c:pt>
                <c:pt idx="15">
                  <c:v>2009/2010</c:v>
                </c:pt>
                <c:pt idx="16">
                  <c:v>2010/2011</c:v>
                </c:pt>
                <c:pt idx="17">
                  <c:v>2011/2012</c:v>
                </c:pt>
                <c:pt idx="18">
                  <c:v>2012/2013</c:v>
                </c:pt>
                <c:pt idx="19">
                  <c:v>2013/2014</c:v>
                </c:pt>
                <c:pt idx="20">
                  <c:v>2014/2015</c:v>
                </c:pt>
                <c:pt idx="21">
                  <c:v>2015/2016</c:v>
                </c:pt>
                <c:pt idx="22">
                  <c:v>2016/2017</c:v>
                </c:pt>
                <c:pt idx="23">
                  <c:v>2017/2018</c:v>
                </c:pt>
                <c:pt idx="24">
                  <c:v>2018/19</c:v>
                </c:pt>
                <c:pt idx="25">
                  <c:v>2019/20</c:v>
                </c:pt>
                <c:pt idx="26">
                  <c:v>2020/21</c:v>
                </c:pt>
                <c:pt idx="27">
                  <c:v>2021/22</c:v>
                </c:pt>
                <c:pt idx="28">
                  <c:v>2022/23</c:v>
                </c:pt>
                <c:pt idx="29">
                  <c:v>2023/24*</c:v>
                </c:pt>
              </c:strCache>
            </c:strRef>
          </c:cat>
          <c:val>
            <c:numRef>
              <c:f>'Data- Sojabone'!$H$36:$AK$36</c:f>
              <c:numCache>
                <c:formatCode>0.000_)</c:formatCode>
                <c:ptCount val="30"/>
                <c:pt idx="0">
                  <c:v>2.3460000000000001</c:v>
                </c:pt>
                <c:pt idx="1">
                  <c:v>3.323</c:v>
                </c:pt>
                <c:pt idx="2">
                  <c:v>4.0999999999999996</c:v>
                </c:pt>
                <c:pt idx="3">
                  <c:v>11.45</c:v>
                </c:pt>
                <c:pt idx="4">
                  <c:v>11.4</c:v>
                </c:pt>
                <c:pt idx="5">
                  <c:v>11.6</c:v>
                </c:pt>
                <c:pt idx="6">
                  <c:v>27.3</c:v>
                </c:pt>
                <c:pt idx="7">
                  <c:v>23.05</c:v>
                </c:pt>
                <c:pt idx="8">
                  <c:v>17.5</c:v>
                </c:pt>
                <c:pt idx="9">
                  <c:v>29</c:v>
                </c:pt>
                <c:pt idx="10">
                  <c:v>30</c:v>
                </c:pt>
                <c:pt idx="11">
                  <c:v>77</c:v>
                </c:pt>
                <c:pt idx="12">
                  <c:v>33.75</c:v>
                </c:pt>
                <c:pt idx="13">
                  <c:v>64.5</c:v>
                </c:pt>
                <c:pt idx="14">
                  <c:v>99</c:v>
                </c:pt>
                <c:pt idx="15">
                  <c:v>151.94999999999999</c:v>
                </c:pt>
                <c:pt idx="16">
                  <c:v>190</c:v>
                </c:pt>
                <c:pt idx="17">
                  <c:v>192.5</c:v>
                </c:pt>
                <c:pt idx="18">
                  <c:v>225.75</c:v>
                </c:pt>
                <c:pt idx="19" formatCode="0.00_)">
                  <c:v>352</c:v>
                </c:pt>
                <c:pt idx="20" formatCode="0.00_)">
                  <c:v>366</c:v>
                </c:pt>
                <c:pt idx="21" formatCode="0.00_)">
                  <c:v>148</c:v>
                </c:pt>
                <c:pt idx="22" formatCode="0.00_)">
                  <c:v>504</c:v>
                </c:pt>
                <c:pt idx="23" formatCode="0.00_)">
                  <c:v>552</c:v>
                </c:pt>
                <c:pt idx="24" formatCode="0.00_)">
                  <c:v>391.3</c:v>
                </c:pt>
                <c:pt idx="25" formatCode="0.00_)">
                  <c:v>519.75</c:v>
                </c:pt>
                <c:pt idx="26" formatCode="0.00_)">
                  <c:v>766.5</c:v>
                </c:pt>
                <c:pt idx="27" formatCode="0.00_)">
                  <c:v>912.5</c:v>
                </c:pt>
                <c:pt idx="28" formatCode="0.00_)">
                  <c:v>1327.75</c:v>
                </c:pt>
                <c:pt idx="29" formatCode="0.0">
                  <c:v>681.25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5C-42E2-8372-A525B3111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4001688"/>
        <c:axId val="1"/>
      </c:barChart>
      <c:lineChart>
        <c:grouping val="standard"/>
        <c:varyColors val="0"/>
        <c:ser>
          <c:idx val="2"/>
          <c:order val="2"/>
          <c:tx>
            <c:v>Vrystaat sojaboon Opbrengs</c:v>
          </c:tx>
          <c:spPr>
            <a:ln w="28575" cap="rnd">
              <a:solidFill>
                <a:srgbClr val="AE9344"/>
              </a:solidFill>
              <a:round/>
            </a:ln>
            <a:effectLst/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strRef>
              <c:f>'Data- Sojabone'!$H$52:$AK$52</c:f>
              <c:strCache>
                <c:ptCount val="30"/>
                <c:pt idx="0">
                  <c:v>1994/95</c:v>
                </c:pt>
                <c:pt idx="1">
                  <c:v>1995/96</c:v>
                </c:pt>
                <c:pt idx="2">
                  <c:v>1996/97</c:v>
                </c:pt>
                <c:pt idx="3">
                  <c:v>1997/98</c:v>
                </c:pt>
                <c:pt idx="4">
                  <c:v>1998/99</c:v>
                </c:pt>
                <c:pt idx="5">
                  <c:v>1999/2000</c:v>
                </c:pt>
                <c:pt idx="6">
                  <c:v>2000/2001</c:v>
                </c:pt>
                <c:pt idx="7">
                  <c:v>2001/2002</c:v>
                </c:pt>
                <c:pt idx="8">
                  <c:v>2002/2003</c:v>
                </c:pt>
                <c:pt idx="9">
                  <c:v>2003/2004</c:v>
                </c:pt>
                <c:pt idx="10">
                  <c:v>2004/2005</c:v>
                </c:pt>
                <c:pt idx="11">
                  <c:v>2005/2006</c:v>
                </c:pt>
                <c:pt idx="12">
                  <c:v>2006/2007</c:v>
                </c:pt>
                <c:pt idx="13">
                  <c:v>2007/2008</c:v>
                </c:pt>
                <c:pt idx="14">
                  <c:v>2008/2009</c:v>
                </c:pt>
                <c:pt idx="15">
                  <c:v>2009/2010</c:v>
                </c:pt>
                <c:pt idx="16">
                  <c:v>2010/2011</c:v>
                </c:pt>
                <c:pt idx="17">
                  <c:v>2011/2012</c:v>
                </c:pt>
                <c:pt idx="18">
                  <c:v>2012/2013</c:v>
                </c:pt>
                <c:pt idx="19">
                  <c:v>2013/2014</c:v>
                </c:pt>
                <c:pt idx="20">
                  <c:v>2014/2015</c:v>
                </c:pt>
                <c:pt idx="21">
                  <c:v>2015/2016</c:v>
                </c:pt>
                <c:pt idx="22">
                  <c:v>2016/2017</c:v>
                </c:pt>
                <c:pt idx="23">
                  <c:v>2017/2018</c:v>
                </c:pt>
                <c:pt idx="24">
                  <c:v>2018/19</c:v>
                </c:pt>
                <c:pt idx="25">
                  <c:v>2019/20</c:v>
                </c:pt>
                <c:pt idx="26">
                  <c:v>2020/21</c:v>
                </c:pt>
                <c:pt idx="27">
                  <c:v>2021/22</c:v>
                </c:pt>
                <c:pt idx="28">
                  <c:v>2022/23</c:v>
                </c:pt>
                <c:pt idx="29">
                  <c:v>2023/24*</c:v>
                </c:pt>
              </c:strCache>
            </c:strRef>
          </c:cat>
          <c:val>
            <c:numRef>
              <c:f>'Data- Sojabone'!$H$57:$AK$57</c:f>
              <c:numCache>
                <c:formatCode>0.000_)</c:formatCode>
                <c:ptCount val="30"/>
                <c:pt idx="0">
                  <c:v>1.085608514576585</c:v>
                </c:pt>
                <c:pt idx="1">
                  <c:v>1.4703539823008851</c:v>
                </c:pt>
                <c:pt idx="2">
                  <c:v>1.7083333333333333</c:v>
                </c:pt>
                <c:pt idx="3">
                  <c:v>1.4241293532338308</c:v>
                </c:pt>
                <c:pt idx="4">
                  <c:v>1.2666666666666666</c:v>
                </c:pt>
                <c:pt idx="5">
                  <c:v>1.657142857142857</c:v>
                </c:pt>
                <c:pt idx="6">
                  <c:v>1.365</c:v>
                </c:pt>
                <c:pt idx="7">
                  <c:v>1.3639053254437872</c:v>
                </c:pt>
                <c:pt idx="8">
                  <c:v>1.1513157894736843</c:v>
                </c:pt>
                <c:pt idx="9">
                  <c:v>1.3488372093023255</c:v>
                </c:pt>
                <c:pt idx="10">
                  <c:v>1.4634146341463414</c:v>
                </c:pt>
                <c:pt idx="11">
                  <c:v>1.711111111111111</c:v>
                </c:pt>
                <c:pt idx="12">
                  <c:v>0.75</c:v>
                </c:pt>
                <c:pt idx="13">
                  <c:v>1.34375</c:v>
                </c:pt>
                <c:pt idx="14">
                  <c:v>1.8</c:v>
                </c:pt>
                <c:pt idx="15">
                  <c:v>1.5994736842105262</c:v>
                </c:pt>
                <c:pt idx="16">
                  <c:v>1.4074074074074074</c:v>
                </c:pt>
                <c:pt idx="17">
                  <c:v>1.1000000000000001</c:v>
                </c:pt>
                <c:pt idx="18">
                  <c:v>1.05</c:v>
                </c:pt>
                <c:pt idx="19" formatCode="0.00_)">
                  <c:v>1.7512437810945274</c:v>
                </c:pt>
                <c:pt idx="20" formatCode="0.00_)">
                  <c:v>1.2</c:v>
                </c:pt>
                <c:pt idx="21" formatCode="0.00_)">
                  <c:v>0.85057471264367812</c:v>
                </c:pt>
                <c:pt idx="22" formatCode="0.00_)">
                  <c:v>2.1</c:v>
                </c:pt>
                <c:pt idx="23" formatCode="0.00_)">
                  <c:v>1.6</c:v>
                </c:pt>
                <c:pt idx="24" formatCode="0.00_)">
                  <c:v>1.3</c:v>
                </c:pt>
                <c:pt idx="25" formatCode="0.00_)">
                  <c:v>1.65</c:v>
                </c:pt>
                <c:pt idx="26" formatCode="0.00_)">
                  <c:v>2.1</c:v>
                </c:pt>
                <c:pt idx="27" formatCode="0.00_)">
                  <c:v>2.1987951807228914</c:v>
                </c:pt>
                <c:pt idx="28" formatCode="0.00_)">
                  <c:v>2.35</c:v>
                </c:pt>
                <c:pt idx="29" formatCode="0.00_)">
                  <c:v>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5C-42E2-8372-A525B3111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644001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Oppervlakte en Produksie - Duisende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0_)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400168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Opbrengs - Ton per ha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0_)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  <c:spPr>
        <a:blipFill>
          <a:blip xmlns:r="http://schemas.openxmlformats.org/officeDocument/2006/relationships" r:embed="rId1">
            <a:alphaModFix amt="20000"/>
          </a:blip>
          <a:stretch>
            <a:fillRect/>
          </a:stretch>
        </a:blipFill>
        <a:ln w="25400">
          <a:noFill/>
        </a:ln>
      </c:spPr>
    </c:plotArea>
    <c:legend>
      <c:legendPos val="t"/>
      <c:layout>
        <c:manualLayout>
          <c:xMode val="edge"/>
          <c:yMode val="edge"/>
          <c:x val="4.2659752274347956E-2"/>
          <c:y val="0.94102093065281089"/>
          <c:w val="0.89999989596507479"/>
          <c:h val="3.659637301455517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50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/>
              <a:t>NOK: SOJABONE OPPERVLAKTE EN PRODUKSIESKATTING  </a:t>
            </a:r>
          </a:p>
        </c:rich>
      </c:tx>
      <c:layout>
        <c:manualLayout>
          <c:xMode val="edge"/>
          <c:yMode val="edge"/>
          <c:x val="0.1569822742227644"/>
          <c:y val="1.820278540516578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0890669701935227"/>
          <c:y val="8.3935417163763626E-2"/>
          <c:w val="0.79764042207201669"/>
          <c:h val="0.7662842599220551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'Skattings 2016'!$A$27</c:f>
              <c:strCache>
                <c:ptCount val="1"/>
                <c:pt idx="0">
                  <c:v>PRODUKSIE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50000"/>
                    <a:satMod val="300000"/>
                  </a:schemeClr>
                </a:gs>
                <a:gs pos="35000">
                  <a:schemeClr val="accent5">
                    <a:tint val="37000"/>
                    <a:satMod val="300000"/>
                  </a:schemeClr>
                </a:gs>
                <a:gs pos="100000">
                  <a:schemeClr val="accent5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'Skattings 2016'!$B$7:$Q$7</c:f>
              <c:strCache>
                <c:ptCount val="8"/>
                <c:pt idx="0">
                  <c:v>1st Estimate</c:v>
                </c:pt>
                <c:pt idx="1">
                  <c:v>2nd Estimate</c:v>
                </c:pt>
                <c:pt idx="2">
                  <c:v>3rd Estimate</c:v>
                </c:pt>
                <c:pt idx="3">
                  <c:v>4th Estimate</c:v>
                </c:pt>
                <c:pt idx="4">
                  <c:v>5th Estimate</c:v>
                </c:pt>
                <c:pt idx="5">
                  <c:v>6th Estimate</c:v>
                </c:pt>
                <c:pt idx="6">
                  <c:v>7th Estimate</c:v>
                </c:pt>
                <c:pt idx="7">
                  <c:v>8th Estimate</c:v>
                </c:pt>
              </c:strCache>
            </c:strRef>
          </c:cat>
          <c:val>
            <c:numRef>
              <c:f>'Skattings 2016'!$J$42:$Q$42</c:f>
              <c:numCache>
                <c:formatCode>0.000_)</c:formatCode>
                <c:ptCount val="8"/>
                <c:pt idx="0">
                  <c:v>768.56</c:v>
                </c:pt>
                <c:pt idx="1">
                  <c:v>724.59999999999991</c:v>
                </c:pt>
                <c:pt idx="2">
                  <c:v>691.75</c:v>
                </c:pt>
                <c:pt idx="3">
                  <c:v>694.55</c:v>
                </c:pt>
                <c:pt idx="4">
                  <c:v>728.65</c:v>
                </c:pt>
                <c:pt idx="5">
                  <c:v>728.65</c:v>
                </c:pt>
                <c:pt idx="6">
                  <c:v>750.25</c:v>
                </c:pt>
                <c:pt idx="7">
                  <c:v>750.25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4-4181-BF45-29AC1E463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53580624"/>
        <c:axId val="1"/>
      </c:barChart>
      <c:lineChart>
        <c:grouping val="standard"/>
        <c:varyColors val="0"/>
        <c:ser>
          <c:idx val="2"/>
          <c:order val="1"/>
          <c:tx>
            <c:strRef>
              <c:f>'Skattings 2016'!$A$47</c:f>
              <c:strCache>
                <c:ptCount val="1"/>
                <c:pt idx="0">
                  <c:v>OPBRENGS </c:v>
                </c:pt>
              </c:strCache>
            </c:strRef>
          </c:tx>
          <c:dLbls>
            <c:spPr>
              <a:solidFill>
                <a:sysClr val="window" lastClr="FFFFFF"/>
              </a:solidFill>
              <a:ln>
                <a:solidFill>
                  <a:sysClr val="windowText" lastClr="000000"/>
                </a:solidFill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'Skattings 2016'!$B$7:$Q$7</c:f>
              <c:strCache>
                <c:ptCount val="8"/>
                <c:pt idx="0">
                  <c:v>1st Estimate</c:v>
                </c:pt>
                <c:pt idx="1">
                  <c:v>2nd Estimate</c:v>
                </c:pt>
                <c:pt idx="2">
                  <c:v>3rd Estimate</c:v>
                </c:pt>
                <c:pt idx="3">
                  <c:v>4th Estimate</c:v>
                </c:pt>
                <c:pt idx="4">
                  <c:v>5th Estimate</c:v>
                </c:pt>
                <c:pt idx="5">
                  <c:v>6th Estimate</c:v>
                </c:pt>
                <c:pt idx="6">
                  <c:v>7th Estimate</c:v>
                </c:pt>
                <c:pt idx="7">
                  <c:v>8th Estimate</c:v>
                </c:pt>
              </c:strCache>
            </c:strRef>
          </c:cat>
          <c:val>
            <c:numRef>
              <c:f>'Skattings 2016'!$J$62:$Q$62</c:f>
              <c:numCache>
                <c:formatCode>0.000_)</c:formatCode>
                <c:ptCount val="8"/>
                <c:pt idx="0">
                  <c:v>1.4365607476635514</c:v>
                </c:pt>
                <c:pt idx="1">
                  <c:v>1.3939976914197767</c:v>
                </c:pt>
                <c:pt idx="2">
                  <c:v>1.3757955449482895</c:v>
                </c:pt>
                <c:pt idx="3">
                  <c:v>1.3813643595863165</c:v>
                </c:pt>
                <c:pt idx="4">
                  <c:v>1.4491845664280032</c:v>
                </c:pt>
                <c:pt idx="5">
                  <c:v>1.4491845664280032</c:v>
                </c:pt>
                <c:pt idx="6">
                  <c:v>1.4921439936356404</c:v>
                </c:pt>
                <c:pt idx="7">
                  <c:v>1.4921439936356404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74-4181-BF45-29AC1E463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65358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6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Duisend</a:t>
                </a:r>
              </a:p>
            </c:rich>
          </c:tx>
          <c:overlay val="0"/>
        </c:title>
        <c:numFmt formatCode="0.000_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5358062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  <c:max val="2.1"/>
          <c:min val="0.5"/>
        </c:scaling>
        <c:delete val="0"/>
        <c:axPos val="r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t/ha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</c:plotArea>
    <c:legend>
      <c:legendPos val="r"/>
      <c:layout>
        <c:manualLayout>
          <c:xMode val="edge"/>
          <c:yMode val="edge"/>
          <c:wMode val="edge"/>
          <c:hMode val="edge"/>
          <c:x val="0.15180936009759344"/>
          <c:y val="0.91717415638962507"/>
          <c:w val="0.84730804776163549"/>
          <c:h val="0.9817296045770707"/>
        </c:manualLayout>
      </c:layout>
      <c:overlay val="0"/>
      <c:txPr>
        <a:bodyPr/>
        <a:lstStyle/>
        <a:p>
          <a:pPr>
            <a:defRPr sz="6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 sz="144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SOYBEANS: AREA PLANTED AND PRODUCTION</a:t>
            </a:r>
          </a:p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 sz="144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SOJABONE: OPPERVLAKTE GEPLANT EN PRODUKSIE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1764705882352941"/>
          <c:y val="0.11586236960901077"/>
          <c:w val="0.87411080447127765"/>
          <c:h val="0.65532407667920289"/>
        </c:manualLayout>
      </c:layout>
      <c:lineChart>
        <c:grouping val="standard"/>
        <c:varyColors val="0"/>
        <c:ser>
          <c:idx val="0"/>
          <c:order val="0"/>
          <c:tx>
            <c:v>Sojaboon opbrengs</c:v>
          </c:tx>
          <c:spPr>
            <a:ln>
              <a:solidFill>
                <a:srgbClr val="3B6367"/>
              </a:solidFill>
            </a:ln>
          </c:spPr>
          <c:trendline>
            <c:trendlineType val="linear"/>
            <c:dispRSqr val="0"/>
            <c:dispEq val="0"/>
          </c:trendline>
          <c:cat>
            <c:strRef>
              <c:f>'Data- Sojabone'!$N$52:$AK$52</c:f>
              <c:strCache>
                <c:ptCount val="24"/>
                <c:pt idx="0">
                  <c:v>2000/2001</c:v>
                </c:pt>
                <c:pt idx="1">
                  <c:v>2001/2002</c:v>
                </c:pt>
                <c:pt idx="2">
                  <c:v>2002/2003</c:v>
                </c:pt>
                <c:pt idx="3">
                  <c:v>2003/2004</c:v>
                </c:pt>
                <c:pt idx="4">
                  <c:v>2004/2005</c:v>
                </c:pt>
                <c:pt idx="5">
                  <c:v>2005/2006</c:v>
                </c:pt>
                <c:pt idx="6">
                  <c:v>2006/2007</c:v>
                </c:pt>
                <c:pt idx="7">
                  <c:v>2007/2008</c:v>
                </c:pt>
                <c:pt idx="8">
                  <c:v>2008/2009</c:v>
                </c:pt>
                <c:pt idx="9">
                  <c:v>2009/2010</c:v>
                </c:pt>
                <c:pt idx="10">
                  <c:v>2010/2011</c:v>
                </c:pt>
                <c:pt idx="11">
                  <c:v>2011/2012</c:v>
                </c:pt>
                <c:pt idx="12">
                  <c:v>2012/2013</c:v>
                </c:pt>
                <c:pt idx="13">
                  <c:v>2013/2014</c:v>
                </c:pt>
                <c:pt idx="14">
                  <c:v>2014/2015</c:v>
                </c:pt>
                <c:pt idx="15">
                  <c:v>2015/2016</c:v>
                </c:pt>
                <c:pt idx="16">
                  <c:v>2016/2017</c:v>
                </c:pt>
                <c:pt idx="17">
                  <c:v>2017/2018</c:v>
                </c:pt>
                <c:pt idx="18">
                  <c:v>2018/19</c:v>
                </c:pt>
                <c:pt idx="19">
                  <c:v>2019/20</c:v>
                </c:pt>
                <c:pt idx="20">
                  <c:v>2020/21</c:v>
                </c:pt>
                <c:pt idx="21">
                  <c:v>2021/22</c:v>
                </c:pt>
                <c:pt idx="22">
                  <c:v>2022/23</c:v>
                </c:pt>
                <c:pt idx="23">
                  <c:v>2023/24*</c:v>
                </c:pt>
              </c:strCache>
            </c:strRef>
          </c:cat>
          <c:val>
            <c:numRef>
              <c:f>'Data- Sojabone'!$N$65:$AK$65</c:f>
              <c:numCache>
                <c:formatCode>_ * #\ ##0.00_ ;_ * \-#\ ##0.00_ ;_ * "-"??_ ;_ @_ </c:formatCode>
                <c:ptCount val="24"/>
                <c:pt idx="0">
                  <c:v>1.6876053774190181</c:v>
                </c:pt>
                <c:pt idx="1">
                  <c:v>1.797517330324037</c:v>
                </c:pt>
                <c:pt idx="2">
                  <c:v>1.3634275441925499</c:v>
                </c:pt>
                <c:pt idx="3">
                  <c:v>1.6296296296296298</c:v>
                </c:pt>
                <c:pt idx="4">
                  <c:v>1.8166666666666667</c:v>
                </c:pt>
                <c:pt idx="5">
                  <c:v>1.7624807748264539</c:v>
                </c:pt>
                <c:pt idx="6">
                  <c:v>1.1202185792349726</c:v>
                </c:pt>
                <c:pt idx="7">
                  <c:v>1.7049576783555018</c:v>
                </c:pt>
                <c:pt idx="8">
                  <c:v>2.170347003154574</c:v>
                </c:pt>
                <c:pt idx="9">
                  <c:v>1.8173061486594957</c:v>
                </c:pt>
                <c:pt idx="10">
                  <c:v>1.6985645933014355</c:v>
                </c:pt>
                <c:pt idx="11">
                  <c:v>1.3771186440677969</c:v>
                </c:pt>
                <c:pt idx="12">
                  <c:v>1.5239109390125847</c:v>
                </c:pt>
                <c:pt idx="13" formatCode="0.00_)">
                  <c:v>1.8850666136408831</c:v>
                </c:pt>
                <c:pt idx="14" formatCode="0.00_)">
                  <c:v>1.5568165284446385</c:v>
                </c:pt>
                <c:pt idx="15" formatCode="0.00_)">
                  <c:v>1.4757358790771677</c:v>
                </c:pt>
                <c:pt idx="16" formatCode="0.00_)">
                  <c:v>2.2935273107413541</c:v>
                </c:pt>
                <c:pt idx="17" formatCode="0.00_)">
                  <c:v>1.9563008130081299</c:v>
                </c:pt>
                <c:pt idx="18" formatCode="0.00_)">
                  <c:v>1.6021149897330595</c:v>
                </c:pt>
                <c:pt idx="19" formatCode="0.00_)">
                  <c:v>1.7666666666666666</c:v>
                </c:pt>
                <c:pt idx="20" formatCode="0.00_)">
                  <c:v>2.2935557973642848</c:v>
                </c:pt>
                <c:pt idx="21" formatCode="0.00_)">
                  <c:v>2.4100291797254947</c:v>
                </c:pt>
                <c:pt idx="22" formatCode="0.00_)">
                  <c:v>2.3994600714099104</c:v>
                </c:pt>
                <c:pt idx="23" formatCode="0.00_)">
                  <c:v>1.5898652759669709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51-4D15-A4EE-676F75C20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553112"/>
        <c:axId val="1"/>
      </c:lineChart>
      <c:catAx>
        <c:axId val="64955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 sz="1400"/>
                  <a:t>Production Years / Produksiejare</a:t>
                </a:r>
              </a:p>
            </c:rich>
          </c:tx>
          <c:layout>
            <c:manualLayout>
              <c:xMode val="edge"/>
              <c:yMode val="edge"/>
              <c:x val="0.37720326553420713"/>
              <c:y val="0.893626502673037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t/ha</a:t>
                </a:r>
              </a:p>
            </c:rich>
          </c:tx>
          <c:layout>
            <c:manualLayout>
              <c:xMode val="edge"/>
              <c:yMode val="edge"/>
              <c:x val="1.3333333333333332E-2"/>
              <c:y val="0.34615497148606744"/>
            </c:manualLayout>
          </c:layout>
          <c:overlay val="0"/>
        </c:title>
        <c:numFmt formatCode="_ * #\ ##0.00_ ;_ * \-#\ ##0.00_ ;_ * &quot;-&quot;??_ ;_ @_ 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9553112"/>
        <c:crosses val="autoZero"/>
        <c:crossBetween val="between"/>
      </c:valAx>
      <c:spPr>
        <a:blipFill>
          <a:blip xmlns:r="http://schemas.openxmlformats.org/officeDocument/2006/relationships" r:embed="rId1">
            <a:alphaModFix amt="20000"/>
          </a:blip>
          <a:stretch>
            <a:fillRect/>
          </a:stretch>
        </a:blipFill>
        <a:ln w="25400">
          <a:noFill/>
        </a:ln>
      </c:spPr>
    </c:plotArea>
    <c:legend>
      <c:legendPos val="r"/>
      <c:layout>
        <c:manualLayout>
          <c:xMode val="edge"/>
          <c:yMode val="edge"/>
          <c:x val="0.43291403897532083"/>
          <c:y val="0.94496515475022758"/>
          <c:w val="0.16888096256324861"/>
          <c:h val="2.4535770958833403E-2"/>
        </c:manualLayout>
      </c:layout>
      <c:overlay val="0"/>
      <c:txPr>
        <a:bodyPr/>
        <a:lstStyle/>
        <a:p>
          <a:pPr>
            <a:defRPr sz="105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 sz="168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SOYBEANS: AREA PLANTED AND PRODUCTION</a:t>
            </a:r>
          </a:p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 sz="1680" b="1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SOJABONE: OPPERVLAKTE GEPLANT EN PRODUKSIE</a:t>
            </a:r>
          </a:p>
        </c:rich>
      </c:tx>
      <c:layout>
        <c:manualLayout>
          <c:xMode val="edge"/>
          <c:yMode val="edge"/>
          <c:x val="0.24666081898577363"/>
          <c:y val="1.6175621396207675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5896901880347496E-2"/>
          <c:y val="0.11586236960901077"/>
          <c:w val="0.86639382817434296"/>
          <c:h val="0.66876115485564303"/>
        </c:manualLayout>
      </c:layout>
      <c:lineChart>
        <c:grouping val="standard"/>
        <c:varyColors val="0"/>
        <c:ser>
          <c:idx val="2"/>
          <c:order val="0"/>
          <c:tx>
            <c:v>Yield / Opbrengs</c:v>
          </c:tx>
          <c:spPr>
            <a:ln w="44450">
              <a:solidFill>
                <a:srgbClr val="AE9344"/>
              </a:solidFill>
            </a:ln>
          </c:spPr>
          <c:marker>
            <c:symbol val="circle"/>
            <c:size val="7"/>
            <c:spPr>
              <a:solidFill>
                <a:schemeClr val="bg1"/>
              </a:solidFill>
              <a:ln w="12700">
                <a:solidFill>
                  <a:srgbClr val="00B050"/>
                </a:solidFill>
              </a:ln>
            </c:spPr>
          </c:marker>
          <c:trendline>
            <c:spPr>
              <a:ln w="15875">
                <a:solidFill>
                  <a:srgbClr val="58595B"/>
                </a:solidFill>
              </a:ln>
            </c:spPr>
            <c:trendlineType val="linear"/>
            <c:dispRSqr val="0"/>
            <c:dispEq val="0"/>
          </c:trendline>
          <c:cat>
            <c:strRef>
              <c:f>'Data- Sojabone'!$F$11:$AK$11</c:f>
              <c:strCache>
                <c:ptCount val="32"/>
                <c:pt idx="0">
                  <c:v>1992/93</c:v>
                </c:pt>
                <c:pt idx="1">
                  <c:v>1993/94</c:v>
                </c:pt>
                <c:pt idx="2">
                  <c:v>1994/95</c:v>
                </c:pt>
                <c:pt idx="3">
                  <c:v>1995/96</c:v>
                </c:pt>
                <c:pt idx="4">
                  <c:v>1996/97</c:v>
                </c:pt>
                <c:pt idx="5">
                  <c:v>1997/98</c:v>
                </c:pt>
                <c:pt idx="6">
                  <c:v>1998/99</c:v>
                </c:pt>
                <c:pt idx="7">
                  <c:v>1999/2000</c:v>
                </c:pt>
                <c:pt idx="8">
                  <c:v>2000/2001</c:v>
                </c:pt>
                <c:pt idx="9">
                  <c:v>2001/2002</c:v>
                </c:pt>
                <c:pt idx="10">
                  <c:v>2002/2003</c:v>
                </c:pt>
                <c:pt idx="11">
                  <c:v>2003/2004</c:v>
                </c:pt>
                <c:pt idx="12">
                  <c:v>2004/2005</c:v>
                </c:pt>
                <c:pt idx="13">
                  <c:v>2005/2006</c:v>
                </c:pt>
                <c:pt idx="14">
                  <c:v>2006/2007</c:v>
                </c:pt>
                <c:pt idx="15">
                  <c:v>2007/2008</c:v>
                </c:pt>
                <c:pt idx="16">
                  <c:v>2008/2009</c:v>
                </c:pt>
                <c:pt idx="17">
                  <c:v>2009/2010</c:v>
                </c:pt>
                <c:pt idx="18">
                  <c:v>2010/2011</c:v>
                </c:pt>
                <c:pt idx="19">
                  <c:v>2011/2012</c:v>
                </c:pt>
                <c:pt idx="20">
                  <c:v>2012/2013</c:v>
                </c:pt>
                <c:pt idx="21">
                  <c:v>2013/2014</c:v>
                </c:pt>
                <c:pt idx="22">
                  <c:v>2014/2015</c:v>
                </c:pt>
                <c:pt idx="23">
                  <c:v>2015/2016</c:v>
                </c:pt>
                <c:pt idx="24">
                  <c:v>2016/2017</c:v>
                </c:pt>
                <c:pt idx="25">
                  <c:v>2017/2018</c:v>
                </c:pt>
                <c:pt idx="26">
                  <c:v>2018/19</c:v>
                </c:pt>
                <c:pt idx="27">
                  <c:v>2019/20</c:v>
                </c:pt>
                <c:pt idx="28">
                  <c:v>2020/21</c:v>
                </c:pt>
                <c:pt idx="29">
                  <c:v>2021/22</c:v>
                </c:pt>
                <c:pt idx="30">
                  <c:v>2022/23</c:v>
                </c:pt>
                <c:pt idx="31">
                  <c:v>2023/24*</c:v>
                </c:pt>
              </c:strCache>
            </c:strRef>
          </c:cat>
          <c:val>
            <c:numRef>
              <c:f>'Data- Sojabone'!$F$67:$AK$67</c:f>
              <c:numCache>
                <c:formatCode>0.0_)</c:formatCode>
                <c:ptCount val="32"/>
                <c:pt idx="0">
                  <c:v>1.3674502878586443</c:v>
                </c:pt>
                <c:pt idx="1">
                  <c:v>1.1322274714593572</c:v>
                </c:pt>
                <c:pt idx="2">
                  <c:v>1.1779872301611434</c:v>
                </c:pt>
                <c:pt idx="3">
                  <c:v>1.0730426436308789</c:v>
                </c:pt>
                <c:pt idx="4">
                  <c:v>1.1507122979202515</c:v>
                </c:pt>
                <c:pt idx="5">
                  <c:v>1.425584092792046</c:v>
                </c:pt>
                <c:pt idx="6">
                  <c:v>1.5417286349000772</c:v>
                </c:pt>
                <c:pt idx="7">
                  <c:v>1.6286902167378356</c:v>
                </c:pt>
                <c:pt idx="8">
                  <c:v>1.617892009210842</c:v>
                </c:pt>
                <c:pt idx="9">
                  <c:v>1.7087630477990583</c:v>
                </c:pt>
                <c:pt idx="10">
                  <c:v>1.6161834173118681</c:v>
                </c:pt>
                <c:pt idx="11">
                  <c:v>1.5968581680487388</c:v>
                </c:pt>
                <c:pt idx="12">
                  <c:v>1.6032412801629488</c:v>
                </c:pt>
                <c:pt idx="13">
                  <c:v>1.7362590237075832</c:v>
                </c:pt>
                <c:pt idx="14">
                  <c:v>1.5664553402426977</c:v>
                </c:pt>
                <c:pt idx="15">
                  <c:v>1.5292190108056427</c:v>
                </c:pt>
                <c:pt idx="16">
                  <c:v>1.6651744202483494</c:v>
                </c:pt>
                <c:pt idx="17">
                  <c:v>1.8975369433898572</c:v>
                </c:pt>
                <c:pt idx="18">
                  <c:v>1.8954059150385019</c:v>
                </c:pt>
                <c:pt idx="19">
                  <c:v>1.630996462009576</c:v>
                </c:pt>
                <c:pt idx="20">
                  <c:v>1.5331980587939391</c:v>
                </c:pt>
                <c:pt idx="21">
                  <c:v>1.5953653989070882</c:v>
                </c:pt>
                <c:pt idx="22">
                  <c:v>1.6552646936993689</c:v>
                </c:pt>
                <c:pt idx="23">
                  <c:v>1.6392063403875632</c:v>
                </c:pt>
                <c:pt idx="24">
                  <c:v>1.7753599060877203</c:v>
                </c:pt>
                <c:pt idx="25">
                  <c:v>1.9085213342755505</c:v>
                </c:pt>
                <c:pt idx="26">
                  <c:v>1.9506477044941812</c:v>
                </c:pt>
                <c:pt idx="27">
                  <c:v>1.7750274898026186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D-4073-BDB9-A0F6DFCE5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557048"/>
        <c:axId val="1"/>
      </c:lineChart>
      <c:catAx>
        <c:axId val="649557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 sz="1600"/>
                  <a:t>Production Years / Produksiejare</a:t>
                </a:r>
              </a:p>
            </c:rich>
          </c:tx>
          <c:layout>
            <c:manualLayout>
              <c:xMode val="edge"/>
              <c:yMode val="edge"/>
              <c:x val="0.35667275199866699"/>
              <c:y val="0.9239327075044853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t/ha</a:t>
                </a:r>
              </a:p>
            </c:rich>
          </c:tx>
          <c:layout>
            <c:manualLayout>
              <c:xMode val="edge"/>
              <c:yMode val="edge"/>
              <c:x val="1.3333247066384574E-2"/>
              <c:y val="0.34615497148606744"/>
            </c:manualLayout>
          </c:layout>
          <c:overlay val="0"/>
        </c:title>
        <c:numFmt formatCode="0.0_)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49557048"/>
        <c:crosses val="autoZero"/>
        <c:crossBetween val="between"/>
      </c:valAx>
      <c:spPr>
        <a:blipFill>
          <a:blip xmlns:r="http://schemas.openxmlformats.org/officeDocument/2006/relationships" r:embed="rId1">
            <a:alphaModFix amt="20000"/>
          </a:blip>
          <a:stretch>
            <a:fillRect/>
          </a:stretch>
        </a:blipFill>
      </c:spPr>
    </c:plotArea>
    <c:legend>
      <c:legendPos val="r"/>
      <c:layout>
        <c:manualLayout>
          <c:xMode val="edge"/>
          <c:yMode val="edge"/>
          <c:x val="0.75020542317173378"/>
          <c:y val="0.50567465321563687"/>
          <c:w val="0.23829087921117498"/>
          <c:h val="8.7011349306431285E-2"/>
        </c:manualLayout>
      </c:layout>
      <c:overlay val="0"/>
      <c:txPr>
        <a:bodyPr/>
        <a:lstStyle/>
        <a:p>
          <a:pPr>
            <a:defRPr sz="84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 b="1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860169393298643"/>
          <c:y val="6.5547962165106707E-2"/>
          <c:w val="0.76246100006729922"/>
          <c:h val="0.69515640733587547"/>
        </c:manualLayout>
      </c:layout>
      <c:lineChart>
        <c:grouping val="standard"/>
        <c:varyColors val="0"/>
        <c:ser>
          <c:idx val="0"/>
          <c:order val="0"/>
          <c:tx>
            <c:v>Area / Oppervlakte</c:v>
          </c:tx>
          <c:spPr>
            <a:ln w="44450">
              <a:solidFill>
                <a:srgbClr val="FF0000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</c:spPr>
          </c:marker>
          <c:trendline>
            <c:spPr>
              <a:ln w="22225">
                <a:solidFill>
                  <a:srgbClr val="FF0000"/>
                </a:solidFill>
              </a:ln>
            </c:spPr>
            <c:trendlineType val="exp"/>
            <c:dispRSqr val="0"/>
            <c:dispEq val="0"/>
          </c:trendline>
          <c:cat>
            <c:strRef>
              <c:f>'Data- Sojabone'!$D$11:$AD$11</c:f>
              <c:strCache>
                <c:ptCount val="27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2000/2001</c:v>
                </c:pt>
                <c:pt idx="11">
                  <c:v>2001/2002</c:v>
                </c:pt>
                <c:pt idx="12">
                  <c:v>2002/2003</c:v>
                </c:pt>
                <c:pt idx="13">
                  <c:v>2003/2004</c:v>
                </c:pt>
                <c:pt idx="14">
                  <c:v>2004/2005</c:v>
                </c:pt>
                <c:pt idx="15">
                  <c:v>2005/2006</c:v>
                </c:pt>
                <c:pt idx="16">
                  <c:v>2006/2007</c:v>
                </c:pt>
                <c:pt idx="17">
                  <c:v>2007/2008</c:v>
                </c:pt>
                <c:pt idx="18">
                  <c:v>2008/2009</c:v>
                </c:pt>
                <c:pt idx="19">
                  <c:v>2009/2010</c:v>
                </c:pt>
                <c:pt idx="20">
                  <c:v>2010/2011</c:v>
                </c:pt>
                <c:pt idx="21">
                  <c:v>2011/2012</c:v>
                </c:pt>
                <c:pt idx="22">
                  <c:v>2012/2013</c:v>
                </c:pt>
                <c:pt idx="23">
                  <c:v>2013/2014</c:v>
                </c:pt>
                <c:pt idx="24">
                  <c:v>2014/2015</c:v>
                </c:pt>
                <c:pt idx="25">
                  <c:v>2015/2016</c:v>
                </c:pt>
                <c:pt idx="26">
                  <c:v>2016/2017</c:v>
                </c:pt>
              </c:strCache>
            </c:strRef>
          </c:cat>
          <c:val>
            <c:numRef>
              <c:f>'Data- Sojabone'!$D$24:$AD$24</c:f>
              <c:numCache>
                <c:formatCode>_ * #\ ##0_ ;_ * \-#\ ##0_ ;_ * "-"??_ ;_ @_ </c:formatCode>
                <c:ptCount val="27"/>
                <c:pt idx="0">
                  <c:v>68</c:v>
                </c:pt>
                <c:pt idx="1">
                  <c:v>82.970000000000013</c:v>
                </c:pt>
                <c:pt idx="2">
                  <c:v>46</c:v>
                </c:pt>
                <c:pt idx="3">
                  <c:v>54.999999999999993</c:v>
                </c:pt>
                <c:pt idx="4">
                  <c:v>65</c:v>
                </c:pt>
                <c:pt idx="5">
                  <c:v>68.000000000000014</c:v>
                </c:pt>
                <c:pt idx="6">
                  <c:v>71</c:v>
                </c:pt>
                <c:pt idx="7">
                  <c:v>124.99999999999999</c:v>
                </c:pt>
                <c:pt idx="8">
                  <c:v>130.5</c:v>
                </c:pt>
                <c:pt idx="9">
                  <c:v>93.79</c:v>
                </c:pt>
                <c:pt idx="10">
                  <c:v>134.042</c:v>
                </c:pt>
                <c:pt idx="11">
                  <c:v>124.06</c:v>
                </c:pt>
                <c:pt idx="12">
                  <c:v>100.13</c:v>
                </c:pt>
                <c:pt idx="13">
                  <c:v>135</c:v>
                </c:pt>
                <c:pt idx="14">
                  <c:v>150</c:v>
                </c:pt>
                <c:pt idx="15">
                  <c:v>240.57</c:v>
                </c:pt>
                <c:pt idx="16">
                  <c:v>183</c:v>
                </c:pt>
                <c:pt idx="17">
                  <c:v>165.4</c:v>
                </c:pt>
                <c:pt idx="18">
                  <c:v>237.75</c:v>
                </c:pt>
                <c:pt idx="19">
                  <c:v>311.45</c:v>
                </c:pt>
                <c:pt idx="20">
                  <c:v>418</c:v>
                </c:pt>
                <c:pt idx="21">
                  <c:v>472</c:v>
                </c:pt>
                <c:pt idx="22">
                  <c:v>516.5</c:v>
                </c:pt>
                <c:pt idx="23" formatCode="0.000_)">
                  <c:v>502.9</c:v>
                </c:pt>
                <c:pt idx="24" formatCode="0.000_)">
                  <c:v>687.3</c:v>
                </c:pt>
                <c:pt idx="25" formatCode="0.000_)">
                  <c:v>502.8</c:v>
                </c:pt>
                <c:pt idx="26" formatCode="0.000_)">
                  <c:v>573.94999999999993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78-4CE0-BDAB-C29178311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3555040"/>
        <c:axId val="1"/>
      </c:lineChart>
      <c:lineChart>
        <c:grouping val="standard"/>
        <c:varyColors val="0"/>
        <c:ser>
          <c:idx val="1"/>
          <c:order val="1"/>
          <c:tx>
            <c:v>Production / Produksie</c:v>
          </c:tx>
          <c:spPr>
            <a:ln w="44450">
              <a:solidFill>
                <a:srgbClr val="0070C0"/>
              </a:solidFill>
            </a:ln>
          </c:spPr>
          <c:marker>
            <c:symbol val="circle"/>
            <c:size val="8"/>
            <c:spPr>
              <a:solidFill>
                <a:schemeClr val="bg1"/>
              </a:solidFill>
              <a:ln>
                <a:solidFill>
                  <a:srgbClr val="0070C0"/>
                </a:solidFill>
              </a:ln>
            </c:spPr>
          </c:marker>
          <c:trendline>
            <c:spPr>
              <a:ln>
                <a:solidFill>
                  <a:srgbClr val="0070C0"/>
                </a:solidFill>
              </a:ln>
            </c:spPr>
            <c:trendlineType val="exp"/>
            <c:dispRSqr val="0"/>
            <c:dispEq val="0"/>
          </c:trendline>
          <c:cat>
            <c:strRef>
              <c:f>'Data- Sojabone'!$D$11:$AD$11</c:f>
              <c:strCache>
                <c:ptCount val="27"/>
                <c:pt idx="0">
                  <c:v>1990/91</c:v>
                </c:pt>
                <c:pt idx="1">
                  <c:v>1991/92</c:v>
                </c:pt>
                <c:pt idx="2">
                  <c:v>1992/93</c:v>
                </c:pt>
                <c:pt idx="3">
                  <c:v>1993/94</c:v>
                </c:pt>
                <c:pt idx="4">
                  <c:v>1994/95</c:v>
                </c:pt>
                <c:pt idx="5">
                  <c:v>1995/96</c:v>
                </c:pt>
                <c:pt idx="6">
                  <c:v>1996/97</c:v>
                </c:pt>
                <c:pt idx="7">
                  <c:v>1997/98</c:v>
                </c:pt>
                <c:pt idx="8">
                  <c:v>1998/99</c:v>
                </c:pt>
                <c:pt idx="9">
                  <c:v>1999/2000</c:v>
                </c:pt>
                <c:pt idx="10">
                  <c:v>2000/2001</c:v>
                </c:pt>
                <c:pt idx="11">
                  <c:v>2001/2002</c:v>
                </c:pt>
                <c:pt idx="12">
                  <c:v>2002/2003</c:v>
                </c:pt>
                <c:pt idx="13">
                  <c:v>2003/2004</c:v>
                </c:pt>
                <c:pt idx="14">
                  <c:v>2004/2005</c:v>
                </c:pt>
                <c:pt idx="15">
                  <c:v>2005/2006</c:v>
                </c:pt>
                <c:pt idx="16">
                  <c:v>2006/2007</c:v>
                </c:pt>
                <c:pt idx="17">
                  <c:v>2007/2008</c:v>
                </c:pt>
                <c:pt idx="18">
                  <c:v>2008/2009</c:v>
                </c:pt>
                <c:pt idx="19">
                  <c:v>2009/2010</c:v>
                </c:pt>
                <c:pt idx="20">
                  <c:v>2010/2011</c:v>
                </c:pt>
                <c:pt idx="21">
                  <c:v>2011/2012</c:v>
                </c:pt>
                <c:pt idx="22">
                  <c:v>2012/2013</c:v>
                </c:pt>
                <c:pt idx="23">
                  <c:v>2013/2014</c:v>
                </c:pt>
                <c:pt idx="24">
                  <c:v>2014/2015</c:v>
                </c:pt>
                <c:pt idx="25">
                  <c:v>2015/2016</c:v>
                </c:pt>
                <c:pt idx="26">
                  <c:v>2016/2017</c:v>
                </c:pt>
              </c:strCache>
            </c:strRef>
          </c:cat>
          <c:val>
            <c:numRef>
              <c:f>'Data- Sojabone'!$D$44:$AD$44</c:f>
              <c:numCache>
                <c:formatCode>_ * #\ ##0_ ;_ * \-#\ ##0_ ;_ * "-"??_ ;_ @_ </c:formatCode>
                <c:ptCount val="27"/>
                <c:pt idx="0">
                  <c:v>126</c:v>
                </c:pt>
                <c:pt idx="1">
                  <c:v>62.9</c:v>
                </c:pt>
                <c:pt idx="2">
                  <c:v>68.600000000000009</c:v>
                </c:pt>
                <c:pt idx="3">
                  <c:v>63.099999999999994</c:v>
                </c:pt>
                <c:pt idx="4">
                  <c:v>58.2</c:v>
                </c:pt>
                <c:pt idx="5">
                  <c:v>80</c:v>
                </c:pt>
                <c:pt idx="6">
                  <c:v>97.999999999999986</c:v>
                </c:pt>
                <c:pt idx="7">
                  <c:v>215</c:v>
                </c:pt>
                <c:pt idx="8">
                  <c:v>199</c:v>
                </c:pt>
                <c:pt idx="9">
                  <c:v>153.92499999999995</c:v>
                </c:pt>
                <c:pt idx="10">
                  <c:v>226.21</c:v>
                </c:pt>
                <c:pt idx="11">
                  <c:v>223.00000000000003</c:v>
                </c:pt>
                <c:pt idx="12">
                  <c:v>136.52000000000001</c:v>
                </c:pt>
                <c:pt idx="13">
                  <c:v>220.00000000000003</c:v>
                </c:pt>
                <c:pt idx="14">
                  <c:v>272.5</c:v>
                </c:pt>
                <c:pt idx="15">
                  <c:v>424</c:v>
                </c:pt>
                <c:pt idx="16">
                  <c:v>205</c:v>
                </c:pt>
                <c:pt idx="17">
                  <c:v>282</c:v>
                </c:pt>
                <c:pt idx="18">
                  <c:v>516</c:v>
                </c:pt>
                <c:pt idx="19">
                  <c:v>565.99999999999989</c:v>
                </c:pt>
                <c:pt idx="20">
                  <c:v>710</c:v>
                </c:pt>
                <c:pt idx="21">
                  <c:v>650.00000000000011</c:v>
                </c:pt>
                <c:pt idx="22">
                  <c:v>787.1</c:v>
                </c:pt>
                <c:pt idx="23" formatCode="0.00_)">
                  <c:v>948.00000000000011</c:v>
                </c:pt>
                <c:pt idx="24" formatCode="0.00_)">
                  <c:v>1070</c:v>
                </c:pt>
                <c:pt idx="25" formatCode="0.00_)">
                  <c:v>742</c:v>
                </c:pt>
                <c:pt idx="26" formatCode="0.00_)">
                  <c:v>1316.37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78-4CE0-BDAB-C29178311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65355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Production Years / Produksiejare</a:t>
                </a:r>
              </a:p>
            </c:rich>
          </c:tx>
          <c:layout>
            <c:manualLayout>
              <c:xMode val="edge"/>
              <c:yMode val="edge"/>
              <c:x val="0.38845256503988773"/>
              <c:y val="0.8855382232328147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10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Hectares (1000 ha)</a:t>
                </a:r>
              </a:p>
            </c:rich>
          </c:tx>
          <c:layout>
            <c:manualLayout>
              <c:xMode val="edge"/>
              <c:yMode val="edge"/>
              <c:x val="1.3333333333333332E-2"/>
              <c:y val="0.34615483909404132"/>
            </c:manualLayout>
          </c:layout>
          <c:overlay val="0"/>
        </c:title>
        <c:numFmt formatCode="_ * #\ ##0_ ;_ * \-#\ ##0_ ;_ * &quot;-&quot;??_ ;_ @_ 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5355504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1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ZA"/>
                  <a:t>Production (1000 ton)</a:t>
                </a:r>
              </a:p>
            </c:rich>
          </c:tx>
          <c:overlay val="0"/>
        </c:title>
        <c:numFmt formatCode="_ * #\ ##0_ ;_ * \-#\ ##0_ ;_ * &quot;-&quot;??_ ;_ @_ 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77403451109285126"/>
          <c:y val="0.41992433795712486"/>
          <c:w val="0.21939194741166801"/>
          <c:h val="0.1437578814627995"/>
        </c:manualLayout>
      </c:layout>
      <c:overlay val="0"/>
      <c:txPr>
        <a:bodyPr/>
        <a:lstStyle/>
        <a:p>
          <a:pPr>
            <a:defRPr sz="6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2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ZA"/>
              <a:t>Sojabone: Oppervalkte beplant per provinsie - 2011/12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25753597767351544"/>
          <c:y val="0.17392106947145572"/>
          <c:w val="0.50151606103864088"/>
          <c:h val="0.82497438727302608"/>
        </c:manualLayout>
      </c:layout>
      <c:pieChart>
        <c:varyColors val="1"/>
        <c:ser>
          <c:idx val="0"/>
          <c:order val="0"/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E3D9-4394-8728-C4CA2A48BC05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1-E3D9-4394-8728-C4CA2A48BC05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2-E3D9-4394-8728-C4CA2A48BC05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3-E3D9-4394-8728-C4CA2A48BC05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E3D9-4394-8728-C4CA2A48BC05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5-E3D9-4394-8728-C4CA2A48BC05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6-E3D9-4394-8728-C4CA2A48BC05}"/>
              </c:ext>
            </c:extLst>
          </c:dPt>
          <c:dLbls>
            <c:dLbl>
              <c:idx val="0"/>
              <c:layout>
                <c:manualLayout>
                  <c:x val="4.6999688156307062E-2"/>
                  <c:y val="-1.8191213285888165E-2"/>
                </c:manualLayout>
              </c:layout>
              <c:spPr/>
              <c:txPr>
                <a:bodyPr/>
                <a:lstStyle/>
                <a:p>
                  <a:pPr>
                    <a:defRPr sz="2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D9-4394-8728-C4CA2A48BC05}"/>
                </c:ext>
              </c:extLst>
            </c:dLbl>
            <c:dLbl>
              <c:idx val="1"/>
              <c:layout>
                <c:manualLayout>
                  <c:x val="5.8058438310732478E-2"/>
                  <c:y val="-1.3643409964416126E-2"/>
                </c:manualLayout>
              </c:layout>
              <c:spPr/>
              <c:txPr>
                <a:bodyPr/>
                <a:lstStyle/>
                <a:p>
                  <a:pPr>
                    <a:defRPr sz="2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D9-4394-8728-C4CA2A48BC05}"/>
                </c:ext>
              </c:extLst>
            </c:dLbl>
            <c:dLbl>
              <c:idx val="2"/>
              <c:layout>
                <c:manualLayout>
                  <c:x val="-4.8382031925610337E-2"/>
                  <c:y val="0"/>
                </c:manualLayout>
              </c:layout>
              <c:spPr/>
              <c:txPr>
                <a:bodyPr/>
                <a:lstStyle/>
                <a:p>
                  <a:pPr>
                    <a:defRPr sz="2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D9-4394-8728-C4CA2A48BC05}"/>
                </c:ext>
              </c:extLst>
            </c:dLbl>
            <c:dLbl>
              <c:idx val="3"/>
              <c:layout>
                <c:manualLayout>
                  <c:x val="-8.8470001235401718E-2"/>
                  <c:y val="0.109147279715329"/>
                </c:manualLayout>
              </c:layout>
              <c:spPr/>
              <c:txPr>
                <a:bodyPr/>
                <a:lstStyle/>
                <a:p>
                  <a:pPr>
                    <a:defRPr sz="2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3D9-4394-8728-C4CA2A48BC05}"/>
                </c:ext>
              </c:extLst>
            </c:dLbl>
            <c:dLbl>
              <c:idx val="4"/>
              <c:layout>
                <c:manualLayout>
                  <c:x val="-5.9440782080035524E-2"/>
                  <c:y val="3.1834444202929406E-2"/>
                </c:manualLayout>
              </c:layout>
              <c:spPr/>
              <c:txPr>
                <a:bodyPr/>
                <a:lstStyle/>
                <a:p>
                  <a:pPr>
                    <a:defRPr sz="2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3D9-4394-8728-C4CA2A48BC05}"/>
                </c:ext>
              </c:extLst>
            </c:dLbl>
            <c:dLbl>
              <c:idx val="5"/>
              <c:layout>
                <c:manualLayout>
                  <c:x val="-2.2462416592283062E-2"/>
                  <c:y val="-5.8847678327318888E-2"/>
                </c:manualLayout>
              </c:layout>
              <c:spPr/>
              <c:txPr>
                <a:bodyPr/>
                <a:lstStyle/>
                <a:p>
                  <a:pPr>
                    <a:defRPr sz="2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3D9-4394-8728-C4CA2A48BC05}"/>
                </c:ext>
              </c:extLst>
            </c:dLbl>
            <c:dLbl>
              <c:idx val="6"/>
              <c:layout>
                <c:manualLayout>
                  <c:x val="0.19650813007780854"/>
                  <c:y val="3.1581677210436379E-2"/>
                </c:manualLayout>
              </c:layout>
              <c:spPr/>
              <c:txPr>
                <a:bodyPr/>
                <a:lstStyle/>
                <a:p>
                  <a:pPr>
                    <a:defRPr sz="2000" b="1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3D9-4394-8728-C4CA2A48BC05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2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'Data- Sojabone'!$A$75:$A$81</c:f>
              <c:strCache>
                <c:ptCount val="7"/>
                <c:pt idx="0">
                  <c:v> Wes-Kaap/W. Cape</c:v>
                </c:pt>
                <c:pt idx="1">
                  <c:v> Noord-Kaap/N. Cape</c:v>
                </c:pt>
                <c:pt idx="2">
                  <c:v> Vrystaat/Free State</c:v>
                </c:pt>
                <c:pt idx="3">
                  <c:v> Oos-Kaap/E. Cape</c:v>
                </c:pt>
                <c:pt idx="4">
                  <c:v> Kwazulu-Natal</c:v>
                </c:pt>
                <c:pt idx="5">
                  <c:v> Mpumalanga</c:v>
                </c:pt>
                <c:pt idx="6">
                  <c:v> Limpopo</c:v>
                </c:pt>
              </c:strCache>
            </c:strRef>
          </c:cat>
          <c:val>
            <c:numRef>
              <c:f>'Data- Sojabone'!$Y$75:$Y$81</c:f>
              <c:numCache>
                <c:formatCode>0.0%</c:formatCode>
                <c:ptCount val="7"/>
                <c:pt idx="0">
                  <c:v>0</c:v>
                </c:pt>
                <c:pt idx="1">
                  <c:v>1.0593220338983051E-3</c:v>
                </c:pt>
                <c:pt idx="2">
                  <c:v>0.37076271186440679</c:v>
                </c:pt>
                <c:pt idx="3">
                  <c:v>1.0593220338983051E-3</c:v>
                </c:pt>
                <c:pt idx="4">
                  <c:v>7.2033898305084748E-2</c:v>
                </c:pt>
                <c:pt idx="5">
                  <c:v>0.42372881355932202</c:v>
                </c:pt>
                <c:pt idx="6">
                  <c:v>4.6610169491525424E-2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3D9-4394-8728-C4CA2A48B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4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70" workbookViewId="0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/>
  <sheetViews>
    <sheetView workbookViewId="0"/>
  </sheetViews>
  <pageMargins left="0.75" right="0.75" top="1" bottom="1" header="0.5" footer="0.5"/>
  <headerFooter alignWithMargins="0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90" workbookViewId="0"/>
  </sheetViews>
  <pageMargins left="0.75" right="0.75" top="1" bottom="1" header="0.5" footer="0.5"/>
  <headerFooter alignWithMargins="0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/>
  <sheetViews>
    <sheetView workbookViewId="0"/>
  </sheetViews>
  <pageMargins left="0.75" right="0.75" top="1" bottom="1" header="0.5" footer="0.5"/>
  <headerFooter alignWithMargins="0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zoomScale="70" workbookViewId="0"/>
  </sheetViews>
  <pageMargins left="0.75" right="0.75" top="1" bottom="1" header="0.5" footer="0.5"/>
  <headerFooter alignWithMargins="0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E00-000000000000}">
  <sheetPr/>
  <sheetViews>
    <sheetView zoomScale="65" workbookViewId="0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97" workbookViewId="0"/>
  </sheetViews>
  <pageMargins left="0.75" right="0.75" top="1" bottom="1" header="0.5" footer="0.5"/>
  <headerFooter alignWithMargins="0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55" workbookViewId="0"/>
  </sheetViews>
  <pageMargins left="0.75" right="0.75" top="1" bottom="1" header="0.5" footer="0.5"/>
  <pageSetup paperSize="9" orientation="landscape" r:id="rId1"/>
  <headerFooter alignWithMargins="0">
    <oddHeader>&amp;A</oddHeader>
    <oddFooter>Page &amp;P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0F0254F-B3FF-474E-9020-7B664A336196}">
  <sheetPr/>
  <sheetViews>
    <sheetView zoomScale="7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73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85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0" workbookViewId="0"/>
  </sheetViews>
  <pageMargins left="0.7" right="0.7" top="0.75" bottom="0.75" header="0.3" footer="0.3"/>
  <pageSetup orientation="landscape" horizontalDpi="300" verticalDpi="300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700-000000000000}">
  <sheetPr/>
  <sheetViews>
    <sheetView zoomScale="7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/>
  <sheetViews>
    <sheetView zoomScale="60" workbookViewId="0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900-000000000000}">
  <sheetPr/>
  <sheetViews>
    <sheetView zoomScale="85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5514" cy="60633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1B4822-603C-7AC4-2F19-F57CE5BC80E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47B3B1-C2A7-4FA3-632A-DC67D73590F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72F580-61CA-2632-C6B4-81CB6CD8FDA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2131FB-4397-FA3A-022B-321B5818C8E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BA1585-86A8-1465-3520-139097D25D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51631" cy="62718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BB463-F7A6-B882-0602-4BF20B61C0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56948" cy="6276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25F7CC-8E3D-D3AC-C431-0B04E9C341F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199418" cy="561109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0D1490-4462-4C80-C43D-1B29280A8E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85514" cy="60633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7ABF3B-7468-DA41-F243-2B82371662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46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903691-C3C7-7C6B-2627-7E0492EFEB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87435" cy="60691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0D0F4D-015A-6B8C-A68A-6036F9AA29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10820400" cy="78390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5D110D-2677-E3F9-0720-4EBB52F07B5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F6395F-847E-1017-A5AC-535917EDB1E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10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030CBA-DDE5-0EB8-B454-F43292A99F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B18C80-EC9E-2269-CFD2-985627E0EC1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AB021F-4AA5-F712-CCE9-D2EB2CECF3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 2007 - 2010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 2007 - 2010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 2007 - 2010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transitionEvaluation="1">
    <pageSetUpPr fitToPage="1"/>
  </sheetPr>
  <dimension ref="A1:IW131"/>
  <sheetViews>
    <sheetView showGridLines="0" tabSelected="1" zoomScale="85" zoomScaleNormal="85" workbookViewId="0">
      <pane xSplit="1" ySplit="7" topLeftCell="AG8" activePane="bottomRight" state="frozen"/>
      <selection pane="topRight" activeCell="B1" sqref="B1"/>
      <selection pane="bottomLeft" activeCell="A8" sqref="A8"/>
      <selection pane="bottomRight" activeCell="AQ16" sqref="AQ16"/>
    </sheetView>
  </sheetViews>
  <sheetFormatPr defaultColWidth="9.109375" defaultRowHeight="13.2" x14ac:dyDescent="0.25"/>
  <cols>
    <col min="1" max="1" width="58.88671875" style="1" customWidth="1"/>
    <col min="2" max="31" width="10.6640625" style="1" customWidth="1"/>
    <col min="32" max="32" width="12.6640625" style="1" customWidth="1"/>
    <col min="33" max="33" width="13.33203125" style="1" bestFit="1" customWidth="1"/>
    <col min="34" max="35" width="12.6640625" style="1" bestFit="1" customWidth="1"/>
    <col min="36" max="36" width="12.44140625" style="1" customWidth="1"/>
    <col min="37" max="37" width="14.5546875" style="1" bestFit="1" customWidth="1"/>
    <col min="38" max="40" width="14.5546875" style="1" hidden="1" customWidth="1"/>
    <col min="41" max="41" width="14.33203125" style="1" customWidth="1"/>
    <col min="42" max="64" width="10.6640625" style="1" customWidth="1"/>
    <col min="65" max="70" width="9.109375" style="1" customWidth="1"/>
    <col min="71" max="16384" width="9.109375" style="1"/>
  </cols>
  <sheetData>
    <row r="1" spans="1:41" ht="31.2" x14ac:dyDescent="0.3">
      <c r="A1" s="219" t="s">
        <v>0</v>
      </c>
      <c r="B1" s="4"/>
      <c r="C1" s="4"/>
      <c r="D1" s="4"/>
      <c r="E1" s="4"/>
      <c r="F1" s="4"/>
      <c r="G1" s="4"/>
    </row>
    <row r="3" spans="1:41" x14ac:dyDescent="0.25">
      <c r="A3" s="1" t="s">
        <v>122</v>
      </c>
    </row>
    <row r="4" spans="1:41" x14ac:dyDescent="0.25">
      <c r="A4" s="1" t="s">
        <v>123</v>
      </c>
    </row>
    <row r="5" spans="1:41" x14ac:dyDescent="0.25">
      <c r="A5" s="69" t="s">
        <v>1</v>
      </c>
      <c r="B5" s="3"/>
      <c r="C5" s="3"/>
      <c r="D5" s="3"/>
      <c r="E5" s="3"/>
      <c r="F5" s="3"/>
      <c r="G5" s="3"/>
    </row>
    <row r="6" spans="1:41" x14ac:dyDescent="0.25">
      <c r="A6" s="69" t="s">
        <v>2</v>
      </c>
      <c r="B6" s="3"/>
      <c r="C6" s="3"/>
      <c r="D6" s="3"/>
      <c r="E6" s="3"/>
      <c r="F6" s="3"/>
      <c r="G6" s="3"/>
      <c r="H6" s="50"/>
      <c r="I6" s="50"/>
      <c r="J6" s="50"/>
      <c r="K6" s="50"/>
    </row>
    <row r="7" spans="1:41" x14ac:dyDescent="0.25">
      <c r="A7" s="2" t="s">
        <v>3</v>
      </c>
      <c r="B7" s="2"/>
      <c r="C7" s="2"/>
      <c r="D7" s="2"/>
      <c r="E7" s="2"/>
      <c r="F7" s="2"/>
      <c r="G7" s="2"/>
    </row>
    <row r="8" spans="1:41" x14ac:dyDescent="0.25">
      <c r="A8" s="2"/>
      <c r="B8" s="2"/>
      <c r="C8" s="2"/>
      <c r="D8" s="2"/>
      <c r="E8" s="2"/>
      <c r="F8" s="2"/>
      <c r="G8" s="2"/>
      <c r="AG8" s="167"/>
      <c r="AH8" s="167"/>
      <c r="AI8" s="167"/>
      <c r="AJ8" s="167"/>
    </row>
    <row r="9" spans="1:41" x14ac:dyDescent="0.25">
      <c r="A9" s="4" t="s">
        <v>4</v>
      </c>
      <c r="B9" s="4"/>
      <c r="C9" s="4"/>
      <c r="D9" s="4"/>
      <c r="E9" s="4"/>
      <c r="F9" s="4"/>
      <c r="G9" s="4"/>
    </row>
    <row r="10" spans="1:41" x14ac:dyDescent="0.25">
      <c r="A10" s="4" t="s">
        <v>5</v>
      </c>
      <c r="B10" s="4"/>
      <c r="C10" s="4"/>
      <c r="D10" s="4"/>
      <c r="E10" s="4"/>
      <c r="F10" s="4"/>
      <c r="G10" s="4"/>
      <c r="AE10" s="137"/>
      <c r="AF10" s="137"/>
      <c r="AG10" s="137"/>
      <c r="AH10" s="137"/>
      <c r="AI10" s="137"/>
      <c r="AJ10" s="137"/>
      <c r="AK10" s="201"/>
      <c r="AL10" s="201"/>
      <c r="AM10" s="201"/>
      <c r="AN10" s="201"/>
    </row>
    <row r="11" spans="1:41" s="137" customFormat="1" x14ac:dyDescent="0.25">
      <c r="A11" s="52" t="s">
        <v>6</v>
      </c>
      <c r="B11" s="180" t="s">
        <v>7</v>
      </c>
      <c r="C11" s="180" t="s">
        <v>8</v>
      </c>
      <c r="D11" s="138" t="s">
        <v>9</v>
      </c>
      <c r="E11" s="139" t="s">
        <v>10</v>
      </c>
      <c r="F11" s="138" t="s">
        <v>11</v>
      </c>
      <c r="G11" s="140" t="s">
        <v>12</v>
      </c>
      <c r="H11" s="141" t="s">
        <v>13</v>
      </c>
      <c r="I11" s="142" t="s">
        <v>14</v>
      </c>
      <c r="J11" s="142" t="s">
        <v>15</v>
      </c>
      <c r="K11" s="142" t="s">
        <v>16</v>
      </c>
      <c r="L11" s="143" t="s">
        <v>17</v>
      </c>
      <c r="M11" s="140" t="s">
        <v>18</v>
      </c>
      <c r="N11" s="140" t="s">
        <v>19</v>
      </c>
      <c r="O11" s="140" t="s">
        <v>20</v>
      </c>
      <c r="P11" s="140" t="s">
        <v>21</v>
      </c>
      <c r="Q11" s="140" t="s">
        <v>22</v>
      </c>
      <c r="R11" s="140" t="s">
        <v>23</v>
      </c>
      <c r="S11" s="140" t="s">
        <v>24</v>
      </c>
      <c r="T11" s="140" t="s">
        <v>25</v>
      </c>
      <c r="U11" s="140" t="s">
        <v>26</v>
      </c>
      <c r="V11" s="140" t="s">
        <v>27</v>
      </c>
      <c r="W11" s="140" t="s">
        <v>28</v>
      </c>
      <c r="X11" s="140" t="s">
        <v>29</v>
      </c>
      <c r="Y11" s="140" t="s">
        <v>30</v>
      </c>
      <c r="Z11" s="140" t="s">
        <v>31</v>
      </c>
      <c r="AA11" s="138" t="s">
        <v>32</v>
      </c>
      <c r="AB11" s="138" t="s">
        <v>33</v>
      </c>
      <c r="AC11" s="138" t="s">
        <v>34</v>
      </c>
      <c r="AD11" s="138" t="s">
        <v>35</v>
      </c>
      <c r="AE11" s="138" t="s">
        <v>36</v>
      </c>
      <c r="AF11" s="138" t="s">
        <v>37</v>
      </c>
      <c r="AG11" s="138" t="s">
        <v>38</v>
      </c>
      <c r="AH11" s="138" t="s">
        <v>39</v>
      </c>
      <c r="AI11" s="138" t="s">
        <v>40</v>
      </c>
      <c r="AJ11" s="138" t="s">
        <v>41</v>
      </c>
      <c r="AK11" s="202" t="s">
        <v>42</v>
      </c>
      <c r="AL11" s="202" t="s">
        <v>42</v>
      </c>
      <c r="AM11" s="202" t="s">
        <v>42</v>
      </c>
      <c r="AN11" s="202" t="s">
        <v>42</v>
      </c>
      <c r="AO11" s="224" t="s">
        <v>127</v>
      </c>
    </row>
    <row r="12" spans="1:41" s="137" customFormat="1" x14ac:dyDescent="0.25">
      <c r="A12" s="53" t="s">
        <v>46</v>
      </c>
      <c r="B12" s="28" t="s">
        <v>47</v>
      </c>
      <c r="C12" s="28" t="s">
        <v>47</v>
      </c>
      <c r="D12" s="28" t="s">
        <v>47</v>
      </c>
      <c r="E12" s="145" t="s">
        <v>47</v>
      </c>
      <c r="F12" s="28" t="s">
        <v>47</v>
      </c>
      <c r="G12" s="146" t="s">
        <v>47</v>
      </c>
      <c r="H12" s="28" t="s">
        <v>47</v>
      </c>
      <c r="I12" s="29" t="s">
        <v>47</v>
      </c>
      <c r="J12" s="29" t="s">
        <v>47</v>
      </c>
      <c r="K12" s="29" t="s">
        <v>47</v>
      </c>
      <c r="L12" s="30" t="s">
        <v>47</v>
      </c>
      <c r="M12" s="30" t="s">
        <v>47</v>
      </c>
      <c r="N12" s="30" t="s">
        <v>47</v>
      </c>
      <c r="O12" s="30" t="s">
        <v>47</v>
      </c>
      <c r="P12" s="30" t="s">
        <v>47</v>
      </c>
      <c r="Q12" s="30" t="s">
        <v>47</v>
      </c>
      <c r="R12" s="58" t="s">
        <v>47</v>
      </c>
      <c r="S12" s="58" t="s">
        <v>47</v>
      </c>
      <c r="T12" s="58" t="s">
        <v>47</v>
      </c>
      <c r="U12" s="58" t="s">
        <v>47</v>
      </c>
      <c r="V12" s="58" t="s">
        <v>47</v>
      </c>
      <c r="W12" s="58" t="s">
        <v>47</v>
      </c>
      <c r="X12" s="58" t="s">
        <v>47</v>
      </c>
      <c r="Y12" s="58" t="s">
        <v>47</v>
      </c>
      <c r="Z12" s="58" t="s">
        <v>47</v>
      </c>
      <c r="AA12" s="28" t="s">
        <v>47</v>
      </c>
      <c r="AB12" s="28" t="s">
        <v>47</v>
      </c>
      <c r="AC12" s="28" t="s">
        <v>47</v>
      </c>
      <c r="AD12" s="28" t="s">
        <v>47</v>
      </c>
      <c r="AE12" s="28" t="s">
        <v>47</v>
      </c>
      <c r="AF12" s="28" t="s">
        <v>47</v>
      </c>
      <c r="AG12" s="166" t="s">
        <v>48</v>
      </c>
      <c r="AH12" s="166" t="s">
        <v>48</v>
      </c>
      <c r="AI12" s="166" t="s">
        <v>48</v>
      </c>
      <c r="AJ12" s="166" t="s">
        <v>48</v>
      </c>
      <c r="AK12" s="223" t="s">
        <v>48</v>
      </c>
      <c r="AL12" s="223" t="s">
        <v>124</v>
      </c>
      <c r="AM12" s="223" t="s">
        <v>125</v>
      </c>
      <c r="AN12" s="223" t="s">
        <v>126</v>
      </c>
      <c r="AO12" s="225" t="s">
        <v>48</v>
      </c>
    </row>
    <row r="13" spans="1:41" x14ac:dyDescent="0.25">
      <c r="A13" s="10"/>
      <c r="B13" s="64"/>
      <c r="C13" s="64"/>
      <c r="D13" s="42"/>
      <c r="E13" s="2"/>
      <c r="F13" s="42"/>
      <c r="G13" s="2"/>
      <c r="H13" s="11"/>
      <c r="I13" s="12"/>
      <c r="J13" s="12"/>
      <c r="K13" s="12"/>
      <c r="L13" s="13"/>
      <c r="M13" s="13"/>
      <c r="N13" s="13"/>
      <c r="O13" s="13"/>
      <c r="P13" s="13"/>
      <c r="Q13" s="13"/>
      <c r="R13" s="40"/>
      <c r="S13" s="40"/>
      <c r="T13" s="40"/>
      <c r="U13" s="40"/>
      <c r="V13" s="40"/>
      <c r="W13" s="40"/>
      <c r="X13" s="40"/>
      <c r="Y13" s="40"/>
      <c r="Z13" s="40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203"/>
      <c r="AL13" s="203"/>
      <c r="AM13" s="203"/>
      <c r="AN13" s="203"/>
      <c r="AO13" s="226"/>
    </row>
    <row r="14" spans="1:41" x14ac:dyDescent="0.25">
      <c r="A14" s="14" t="s">
        <v>49</v>
      </c>
      <c r="B14" s="65">
        <v>1</v>
      </c>
      <c r="C14" s="65">
        <v>1</v>
      </c>
      <c r="D14" s="41">
        <v>1</v>
      </c>
      <c r="E14" s="1">
        <v>0.73699999999999999</v>
      </c>
      <c r="F14" s="41">
        <v>0.40899999999999997</v>
      </c>
      <c r="G14" s="1">
        <v>0</v>
      </c>
      <c r="H14" s="15"/>
      <c r="I14" s="16"/>
      <c r="J14" s="16">
        <v>0</v>
      </c>
      <c r="K14" s="16">
        <v>0</v>
      </c>
      <c r="L14" s="17">
        <v>0</v>
      </c>
      <c r="M14" s="17">
        <v>0</v>
      </c>
      <c r="N14" s="17">
        <v>1.2E-2</v>
      </c>
      <c r="O14" s="17">
        <v>0.01</v>
      </c>
      <c r="P14" s="17">
        <v>0.08</v>
      </c>
      <c r="Q14" s="17">
        <v>0.03</v>
      </c>
      <c r="R14" s="41">
        <v>0.14000000000000001</v>
      </c>
      <c r="S14" s="41">
        <v>7.0000000000000007E-2</v>
      </c>
      <c r="T14" s="41">
        <v>0</v>
      </c>
      <c r="U14" s="41">
        <v>0</v>
      </c>
      <c r="V14" s="68">
        <v>0</v>
      </c>
      <c r="W14" s="68">
        <v>0</v>
      </c>
      <c r="X14" s="68">
        <v>0</v>
      </c>
      <c r="Y14" s="68">
        <v>0</v>
      </c>
      <c r="Z14" s="68">
        <v>0</v>
      </c>
      <c r="AA14" s="42">
        <v>0</v>
      </c>
      <c r="AB14" s="42">
        <v>0.8</v>
      </c>
      <c r="AC14" s="42">
        <v>0.8</v>
      </c>
      <c r="AD14" s="42">
        <v>0.7</v>
      </c>
      <c r="AE14" s="42">
        <v>0.8</v>
      </c>
      <c r="AF14" s="42">
        <v>0.1</v>
      </c>
      <c r="AG14" s="42">
        <v>0</v>
      </c>
      <c r="AH14" s="42">
        <v>0</v>
      </c>
      <c r="AI14" s="42">
        <v>0</v>
      </c>
      <c r="AJ14" s="42">
        <v>0</v>
      </c>
      <c r="AK14" s="204">
        <v>0</v>
      </c>
      <c r="AL14" s="204">
        <v>0</v>
      </c>
      <c r="AM14" s="204">
        <v>0</v>
      </c>
      <c r="AN14" s="204">
        <v>0</v>
      </c>
      <c r="AO14" s="227">
        <v>0</v>
      </c>
    </row>
    <row r="15" spans="1:41" x14ac:dyDescent="0.25">
      <c r="A15" s="14" t="s">
        <v>50</v>
      </c>
      <c r="B15" s="65">
        <v>2</v>
      </c>
      <c r="C15" s="65">
        <v>5</v>
      </c>
      <c r="D15" s="181">
        <v>4</v>
      </c>
      <c r="E15" s="49">
        <v>5.5250000000000004</v>
      </c>
      <c r="F15" s="56">
        <v>4.1710000000000003</v>
      </c>
      <c r="G15" s="49">
        <v>0.48799999999999999</v>
      </c>
      <c r="H15" s="15">
        <v>0.41199999999999998</v>
      </c>
      <c r="I15" s="16">
        <v>0.43099999999999999</v>
      </c>
      <c r="J15" s="16">
        <v>0.45</v>
      </c>
      <c r="K15" s="16">
        <v>0.62</v>
      </c>
      <c r="L15" s="17">
        <v>0.6</v>
      </c>
      <c r="M15" s="17">
        <v>0.4</v>
      </c>
      <c r="N15" s="17">
        <v>0.25</v>
      </c>
      <c r="O15" s="17">
        <v>0</v>
      </c>
      <c r="P15" s="17">
        <v>0</v>
      </c>
      <c r="Q15" s="17">
        <v>0.16</v>
      </c>
      <c r="R15" s="41">
        <v>0.1</v>
      </c>
      <c r="S15" s="41">
        <v>0.5</v>
      </c>
      <c r="T15" s="41">
        <v>0.5</v>
      </c>
      <c r="U15" s="41">
        <v>0.5</v>
      </c>
      <c r="V15" s="68">
        <v>0.75</v>
      </c>
      <c r="W15" s="68">
        <v>0.65</v>
      </c>
      <c r="X15" s="68">
        <v>0.5</v>
      </c>
      <c r="Y15" s="68">
        <v>0.5</v>
      </c>
      <c r="Z15" s="68">
        <v>2</v>
      </c>
      <c r="AA15" s="42">
        <v>3.9</v>
      </c>
      <c r="AB15" s="42">
        <v>4</v>
      </c>
      <c r="AC15" s="42">
        <v>4</v>
      </c>
      <c r="AD15" s="42">
        <v>3</v>
      </c>
      <c r="AE15" s="42">
        <v>3</v>
      </c>
      <c r="AF15" s="42">
        <v>1.55</v>
      </c>
      <c r="AG15" s="42">
        <v>2</v>
      </c>
      <c r="AH15" s="42">
        <v>1</v>
      </c>
      <c r="AI15" s="42">
        <v>0.8</v>
      </c>
      <c r="AJ15" s="42">
        <v>1</v>
      </c>
      <c r="AK15" s="204">
        <v>1.2</v>
      </c>
      <c r="AL15" s="204">
        <v>1.2</v>
      </c>
      <c r="AM15" s="204">
        <v>1.2</v>
      </c>
      <c r="AN15" s="204">
        <v>1.2</v>
      </c>
      <c r="AO15" s="227">
        <v>1.2</v>
      </c>
    </row>
    <row r="16" spans="1:41" x14ac:dyDescent="0.25">
      <c r="A16" s="14" t="s">
        <v>51</v>
      </c>
      <c r="B16" s="65">
        <v>7</v>
      </c>
      <c r="C16" s="65">
        <v>9</v>
      </c>
      <c r="D16" s="181">
        <v>7</v>
      </c>
      <c r="E16" s="49">
        <v>6.4610000000000003</v>
      </c>
      <c r="F16" s="56">
        <v>3.0270000000000001</v>
      </c>
      <c r="G16" s="49">
        <v>4.9870000000000001</v>
      </c>
      <c r="H16" s="15">
        <v>2.161</v>
      </c>
      <c r="I16" s="16">
        <v>2.2599999999999998</v>
      </c>
      <c r="J16" s="16">
        <v>2.4</v>
      </c>
      <c r="K16" s="16">
        <v>8.0399999999999991</v>
      </c>
      <c r="L16" s="17">
        <v>9</v>
      </c>
      <c r="M16" s="17">
        <v>7</v>
      </c>
      <c r="N16" s="17">
        <v>20</v>
      </c>
      <c r="O16" s="17">
        <v>16.899999999999999</v>
      </c>
      <c r="P16" s="17">
        <v>15.2</v>
      </c>
      <c r="Q16" s="17">
        <v>21.5</v>
      </c>
      <c r="R16" s="41">
        <v>20.5</v>
      </c>
      <c r="S16" s="41">
        <v>45</v>
      </c>
      <c r="T16" s="41">
        <v>45</v>
      </c>
      <c r="U16" s="41">
        <v>48</v>
      </c>
      <c r="V16" s="68">
        <v>55</v>
      </c>
      <c r="W16" s="68">
        <v>95</v>
      </c>
      <c r="X16" s="68">
        <v>135</v>
      </c>
      <c r="Y16" s="68">
        <v>175</v>
      </c>
      <c r="Z16" s="68">
        <v>215</v>
      </c>
      <c r="AA16" s="42">
        <v>201</v>
      </c>
      <c r="AB16" s="42">
        <v>305</v>
      </c>
      <c r="AC16" s="42">
        <v>174</v>
      </c>
      <c r="AD16" s="42">
        <v>240</v>
      </c>
      <c r="AE16" s="42">
        <v>345</v>
      </c>
      <c r="AF16" s="42">
        <v>301</v>
      </c>
      <c r="AG16" s="42">
        <v>315</v>
      </c>
      <c r="AH16" s="42">
        <v>365</v>
      </c>
      <c r="AI16" s="42">
        <v>415</v>
      </c>
      <c r="AJ16" s="42">
        <v>565</v>
      </c>
      <c r="AK16" s="204">
        <v>545</v>
      </c>
      <c r="AL16" s="204">
        <v>545</v>
      </c>
      <c r="AM16" s="204">
        <v>545</v>
      </c>
      <c r="AN16" s="204">
        <v>545</v>
      </c>
      <c r="AO16" s="227">
        <v>560</v>
      </c>
    </row>
    <row r="17" spans="1:257" x14ac:dyDescent="0.25">
      <c r="A17" s="14" t="s">
        <v>52</v>
      </c>
      <c r="B17" s="65">
        <v>0</v>
      </c>
      <c r="C17" s="65">
        <v>0</v>
      </c>
      <c r="D17" s="41">
        <v>0</v>
      </c>
      <c r="E17" s="1">
        <v>0</v>
      </c>
      <c r="F17" s="41">
        <v>0</v>
      </c>
      <c r="G17" s="1">
        <v>0</v>
      </c>
      <c r="H17" s="15"/>
      <c r="I17" s="16"/>
      <c r="J17" s="16">
        <v>0</v>
      </c>
      <c r="K17" s="16">
        <v>0</v>
      </c>
      <c r="L17" s="17">
        <v>0</v>
      </c>
      <c r="M17" s="17">
        <v>0.09</v>
      </c>
      <c r="N17" s="17">
        <v>0.1</v>
      </c>
      <c r="O17" s="17">
        <v>0.15</v>
      </c>
      <c r="P17" s="17">
        <v>0.05</v>
      </c>
      <c r="Q17" s="17">
        <v>0.09</v>
      </c>
      <c r="R17" s="41">
        <v>0.4</v>
      </c>
      <c r="S17" s="41">
        <v>0.5</v>
      </c>
      <c r="T17" s="41">
        <v>0.5</v>
      </c>
      <c r="U17" s="41">
        <v>0.5</v>
      </c>
      <c r="V17" s="68">
        <v>0.8</v>
      </c>
      <c r="W17" s="68">
        <v>0.8</v>
      </c>
      <c r="X17" s="68">
        <v>1</v>
      </c>
      <c r="Y17" s="68">
        <v>0.5</v>
      </c>
      <c r="Z17" s="68">
        <v>0.5</v>
      </c>
      <c r="AA17" s="42">
        <v>2</v>
      </c>
      <c r="AB17" s="42">
        <v>1.5</v>
      </c>
      <c r="AC17" s="42">
        <v>1.5</v>
      </c>
      <c r="AD17" s="42">
        <v>1.85</v>
      </c>
      <c r="AE17" s="42">
        <v>2.4</v>
      </c>
      <c r="AF17" s="42">
        <v>1.1499999999999999</v>
      </c>
      <c r="AG17" s="42">
        <v>1.5</v>
      </c>
      <c r="AH17" s="42">
        <v>3.1</v>
      </c>
      <c r="AI17" s="42">
        <v>3</v>
      </c>
      <c r="AJ17" s="42">
        <v>4.3</v>
      </c>
      <c r="AK17" s="204">
        <v>5.3</v>
      </c>
      <c r="AL17" s="204">
        <v>5.3</v>
      </c>
      <c r="AM17" s="204">
        <v>5.3</v>
      </c>
      <c r="AN17" s="204">
        <v>5.3</v>
      </c>
      <c r="AO17" s="227">
        <v>8</v>
      </c>
    </row>
    <row r="18" spans="1:257" x14ac:dyDescent="0.25">
      <c r="A18" s="14" t="s">
        <v>53</v>
      </c>
      <c r="B18" s="65">
        <v>10</v>
      </c>
      <c r="C18" s="65">
        <v>13</v>
      </c>
      <c r="D18" s="54">
        <v>16</v>
      </c>
      <c r="E18" s="51">
        <v>17</v>
      </c>
      <c r="F18" s="54">
        <v>9.4380000000000006</v>
      </c>
      <c r="G18" s="51">
        <v>15.904</v>
      </c>
      <c r="H18" s="15">
        <v>15.18</v>
      </c>
      <c r="I18" s="16">
        <v>15.88</v>
      </c>
      <c r="J18" s="16">
        <v>16.600000000000001</v>
      </c>
      <c r="K18" s="16">
        <v>28.32</v>
      </c>
      <c r="L18" s="17">
        <v>31</v>
      </c>
      <c r="M18" s="17">
        <v>20</v>
      </c>
      <c r="N18" s="17">
        <v>25.8</v>
      </c>
      <c r="O18" s="17">
        <v>18</v>
      </c>
      <c r="P18" s="17">
        <v>13.55</v>
      </c>
      <c r="Q18" s="17">
        <v>19</v>
      </c>
      <c r="R18" s="41">
        <v>17</v>
      </c>
      <c r="S18" s="41">
        <v>25</v>
      </c>
      <c r="T18" s="41">
        <v>20.5</v>
      </c>
      <c r="U18" s="41">
        <v>17.5</v>
      </c>
      <c r="V18" s="68">
        <v>27</v>
      </c>
      <c r="W18" s="68">
        <v>30</v>
      </c>
      <c r="X18" s="68">
        <v>34</v>
      </c>
      <c r="Y18" s="68">
        <v>34</v>
      </c>
      <c r="Z18" s="68">
        <v>32</v>
      </c>
      <c r="AA18" s="42">
        <v>35</v>
      </c>
      <c r="AB18" s="42">
        <v>42</v>
      </c>
      <c r="AC18" s="42">
        <v>28</v>
      </c>
      <c r="AD18" s="42">
        <v>30.5</v>
      </c>
      <c r="AE18" s="42">
        <v>40</v>
      </c>
      <c r="AF18" s="42">
        <v>33</v>
      </c>
      <c r="AG18" s="42">
        <v>35</v>
      </c>
      <c r="AH18" s="42">
        <v>36</v>
      </c>
      <c r="AI18" s="42">
        <v>39</v>
      </c>
      <c r="AJ18" s="42">
        <v>44</v>
      </c>
      <c r="AK18" s="204">
        <v>47</v>
      </c>
      <c r="AL18" s="204">
        <v>47</v>
      </c>
      <c r="AM18" s="204">
        <v>47</v>
      </c>
      <c r="AN18" s="204">
        <v>47</v>
      </c>
      <c r="AO18" s="227">
        <v>45</v>
      </c>
    </row>
    <row r="19" spans="1:257" x14ac:dyDescent="0.25">
      <c r="A19" s="14" t="s">
        <v>54</v>
      </c>
      <c r="B19" s="65">
        <v>11</v>
      </c>
      <c r="C19" s="65">
        <v>18</v>
      </c>
      <c r="D19" s="54">
        <v>38</v>
      </c>
      <c r="E19" s="51">
        <v>33.612000000000002</v>
      </c>
      <c r="F19" s="54">
        <v>17.52</v>
      </c>
      <c r="G19" s="51">
        <v>20.948</v>
      </c>
      <c r="H19" s="15">
        <v>38.799999999999997</v>
      </c>
      <c r="I19" s="16">
        <v>40.591000000000001</v>
      </c>
      <c r="J19" s="16">
        <v>42.5</v>
      </c>
      <c r="K19" s="16">
        <v>74.22</v>
      </c>
      <c r="L19" s="17">
        <v>72.900000000000006</v>
      </c>
      <c r="M19" s="17">
        <v>55</v>
      </c>
      <c r="N19" s="17">
        <v>72</v>
      </c>
      <c r="O19" s="17">
        <v>70</v>
      </c>
      <c r="P19" s="17">
        <v>60</v>
      </c>
      <c r="Q19" s="17">
        <v>73.5</v>
      </c>
      <c r="R19" s="41">
        <v>84</v>
      </c>
      <c r="S19" s="41">
        <v>140</v>
      </c>
      <c r="T19" s="41">
        <v>90</v>
      </c>
      <c r="U19" s="41">
        <v>82</v>
      </c>
      <c r="V19" s="68">
        <v>125</v>
      </c>
      <c r="W19" s="68">
        <v>145</v>
      </c>
      <c r="X19" s="68">
        <v>190</v>
      </c>
      <c r="Y19" s="68">
        <v>200</v>
      </c>
      <c r="Z19" s="68">
        <v>205</v>
      </c>
      <c r="AA19" s="42">
        <v>203</v>
      </c>
      <c r="AB19" s="42">
        <v>245</v>
      </c>
      <c r="AC19" s="42">
        <v>240</v>
      </c>
      <c r="AD19" s="42">
        <v>241</v>
      </c>
      <c r="AE19" s="42">
        <v>310</v>
      </c>
      <c r="AF19" s="42">
        <v>310</v>
      </c>
      <c r="AG19" s="42">
        <v>260</v>
      </c>
      <c r="AH19" s="42">
        <v>290</v>
      </c>
      <c r="AI19" s="42">
        <v>300</v>
      </c>
      <c r="AJ19" s="42">
        <v>305</v>
      </c>
      <c r="AK19" s="204">
        <v>320</v>
      </c>
      <c r="AL19" s="204">
        <v>320</v>
      </c>
      <c r="AM19" s="204">
        <v>320</v>
      </c>
      <c r="AN19" s="204">
        <v>320</v>
      </c>
      <c r="AO19" s="227">
        <v>315</v>
      </c>
    </row>
    <row r="20" spans="1:257" x14ac:dyDescent="0.25">
      <c r="A20" s="14" t="s">
        <v>55</v>
      </c>
      <c r="B20" s="65">
        <v>2</v>
      </c>
      <c r="C20" s="65">
        <v>5</v>
      </c>
      <c r="D20" s="54">
        <v>8</v>
      </c>
      <c r="E20" s="51">
        <v>7.125</v>
      </c>
      <c r="F20" s="54">
        <v>3.948</v>
      </c>
      <c r="G20" s="51">
        <v>3</v>
      </c>
      <c r="H20" s="15">
        <v>1.94</v>
      </c>
      <c r="I20" s="16">
        <v>2.0299999999999998</v>
      </c>
      <c r="J20" s="16">
        <v>2.1</v>
      </c>
      <c r="K20" s="16">
        <v>3</v>
      </c>
      <c r="L20" s="17">
        <v>4</v>
      </c>
      <c r="M20" s="17">
        <v>3.6</v>
      </c>
      <c r="N20" s="17">
        <v>6.5</v>
      </c>
      <c r="O20" s="17">
        <v>9</v>
      </c>
      <c r="P20" s="17">
        <v>5.2</v>
      </c>
      <c r="Q20" s="17">
        <v>4.72</v>
      </c>
      <c r="R20" s="41">
        <v>10</v>
      </c>
      <c r="S20" s="41">
        <v>13</v>
      </c>
      <c r="T20" s="41">
        <v>12.5</v>
      </c>
      <c r="U20" s="41">
        <v>7.5</v>
      </c>
      <c r="V20" s="68">
        <v>16</v>
      </c>
      <c r="W20" s="68">
        <v>18</v>
      </c>
      <c r="X20" s="68">
        <v>23.5</v>
      </c>
      <c r="Y20" s="68">
        <v>22</v>
      </c>
      <c r="Z20" s="68">
        <v>20</v>
      </c>
      <c r="AA20" s="42">
        <v>22</v>
      </c>
      <c r="AB20" s="42">
        <v>24</v>
      </c>
      <c r="AC20" s="42">
        <v>16</v>
      </c>
      <c r="AD20" s="42">
        <v>8.5</v>
      </c>
      <c r="AE20" s="42">
        <v>20</v>
      </c>
      <c r="AF20" s="42">
        <v>16.2</v>
      </c>
      <c r="AG20" s="42">
        <v>15.5</v>
      </c>
      <c r="AH20" s="42">
        <v>20.5</v>
      </c>
      <c r="AI20" s="42">
        <v>22.5</v>
      </c>
      <c r="AJ20" s="42">
        <v>26</v>
      </c>
      <c r="AK20" s="204">
        <v>21</v>
      </c>
      <c r="AL20" s="204">
        <v>21</v>
      </c>
      <c r="AM20" s="204">
        <v>21</v>
      </c>
      <c r="AN20" s="204">
        <v>21</v>
      </c>
      <c r="AO20" s="227">
        <v>21.5</v>
      </c>
    </row>
    <row r="21" spans="1:257" x14ac:dyDescent="0.25">
      <c r="A21" s="14" t="s">
        <v>56</v>
      </c>
      <c r="B21" s="65">
        <v>5</v>
      </c>
      <c r="C21" s="65">
        <v>7</v>
      </c>
      <c r="D21" s="54">
        <v>10</v>
      </c>
      <c r="E21" s="51">
        <v>9.4350000000000005</v>
      </c>
      <c r="F21" s="54">
        <v>5.2279999999999998</v>
      </c>
      <c r="G21" s="51">
        <v>6.2510000000000003</v>
      </c>
      <c r="H21" s="15">
        <v>2.4900000000000002</v>
      </c>
      <c r="I21" s="16">
        <v>2.6059999999999999</v>
      </c>
      <c r="J21" s="16">
        <v>2.75</v>
      </c>
      <c r="K21" s="16">
        <v>4.3499999999999996</v>
      </c>
      <c r="L21" s="17">
        <v>5</v>
      </c>
      <c r="M21" s="17">
        <v>2.7</v>
      </c>
      <c r="N21" s="17">
        <v>3.5</v>
      </c>
      <c r="O21" s="17">
        <v>5.5</v>
      </c>
      <c r="P21" s="17">
        <v>4</v>
      </c>
      <c r="Q21" s="17">
        <v>5</v>
      </c>
      <c r="R21" s="41">
        <v>5</v>
      </c>
      <c r="S21" s="41">
        <v>6.5</v>
      </c>
      <c r="T21" s="41">
        <v>5</v>
      </c>
      <c r="U21" s="41">
        <v>3.4</v>
      </c>
      <c r="V21" s="68">
        <v>6.7</v>
      </c>
      <c r="W21" s="68">
        <v>12</v>
      </c>
      <c r="X21" s="68">
        <v>14</v>
      </c>
      <c r="Y21" s="68">
        <v>19</v>
      </c>
      <c r="Z21" s="68">
        <v>20</v>
      </c>
      <c r="AA21" s="42">
        <v>20</v>
      </c>
      <c r="AB21" s="42">
        <v>30</v>
      </c>
      <c r="AC21" s="42">
        <v>23</v>
      </c>
      <c r="AD21" s="42">
        <v>25.4</v>
      </c>
      <c r="AE21" s="42">
        <v>30</v>
      </c>
      <c r="AF21" s="42">
        <v>31.5</v>
      </c>
      <c r="AG21" s="42">
        <v>36</v>
      </c>
      <c r="AH21" s="42">
        <v>42</v>
      </c>
      <c r="AI21" s="42">
        <v>45</v>
      </c>
      <c r="AJ21" s="42">
        <v>48</v>
      </c>
      <c r="AK21" s="204">
        <v>56</v>
      </c>
      <c r="AL21" s="204">
        <v>56</v>
      </c>
      <c r="AM21" s="204">
        <v>56</v>
      </c>
      <c r="AN21" s="204">
        <v>56</v>
      </c>
      <c r="AO21" s="227">
        <v>47</v>
      </c>
    </row>
    <row r="22" spans="1:257" x14ac:dyDescent="0.25">
      <c r="A22" s="14" t="s">
        <v>57</v>
      </c>
      <c r="B22" s="65">
        <v>6</v>
      </c>
      <c r="C22" s="65">
        <v>3</v>
      </c>
      <c r="D22" s="54">
        <v>3</v>
      </c>
      <c r="E22" s="51">
        <v>3.0750000000000002</v>
      </c>
      <c r="F22" s="54">
        <v>2.2589999999999999</v>
      </c>
      <c r="G22" s="51">
        <v>3.4220000000000002</v>
      </c>
      <c r="H22" s="15">
        <v>4.0170000000000003</v>
      </c>
      <c r="I22" s="16">
        <v>4.202</v>
      </c>
      <c r="J22" s="16">
        <v>4.2</v>
      </c>
      <c r="K22" s="16">
        <v>6.45</v>
      </c>
      <c r="L22" s="17">
        <v>8</v>
      </c>
      <c r="M22" s="17">
        <v>5</v>
      </c>
      <c r="N22" s="17">
        <v>5.88</v>
      </c>
      <c r="O22" s="17">
        <v>4.5</v>
      </c>
      <c r="P22" s="17">
        <v>2.0499999999999998</v>
      </c>
      <c r="Q22" s="17">
        <v>11</v>
      </c>
      <c r="R22" s="41">
        <v>12.86</v>
      </c>
      <c r="S22" s="41">
        <v>10</v>
      </c>
      <c r="T22" s="41">
        <v>9</v>
      </c>
      <c r="U22" s="41">
        <v>6</v>
      </c>
      <c r="V22" s="68">
        <v>6.5</v>
      </c>
      <c r="W22" s="68">
        <v>10</v>
      </c>
      <c r="X22" s="68">
        <v>20</v>
      </c>
      <c r="Y22" s="68">
        <v>21</v>
      </c>
      <c r="Z22" s="68">
        <v>22</v>
      </c>
      <c r="AA22" s="42">
        <v>16</v>
      </c>
      <c r="AB22" s="42">
        <v>35</v>
      </c>
      <c r="AC22" s="42">
        <v>15.5</v>
      </c>
      <c r="AD22" s="42">
        <v>23</v>
      </c>
      <c r="AE22" s="42">
        <v>36</v>
      </c>
      <c r="AF22" s="42">
        <v>36</v>
      </c>
      <c r="AG22" s="42">
        <v>40</v>
      </c>
      <c r="AH22" s="42">
        <v>69.5</v>
      </c>
      <c r="AI22" s="42">
        <v>100</v>
      </c>
      <c r="AJ22" s="42">
        <v>155</v>
      </c>
      <c r="AK22" s="204">
        <v>155</v>
      </c>
      <c r="AL22" s="204">
        <v>155</v>
      </c>
      <c r="AM22" s="204">
        <v>155</v>
      </c>
      <c r="AN22" s="204">
        <v>155</v>
      </c>
      <c r="AO22" s="227">
        <v>155.5</v>
      </c>
    </row>
    <row r="23" spans="1:257" x14ac:dyDescent="0.25">
      <c r="A23" s="10"/>
      <c r="B23" s="66"/>
      <c r="C23" s="66"/>
      <c r="D23" s="42"/>
      <c r="E23" s="2"/>
      <c r="F23" s="42"/>
      <c r="G23" s="2"/>
      <c r="H23" s="11"/>
      <c r="I23" s="12"/>
      <c r="J23" s="12"/>
      <c r="K23" s="12"/>
      <c r="L23" s="13"/>
      <c r="M23" s="13"/>
      <c r="N23" s="13"/>
      <c r="O23" s="13"/>
      <c r="P23" s="13"/>
      <c r="Q23" s="13"/>
      <c r="R23" s="41"/>
      <c r="S23" s="41"/>
      <c r="T23" s="41"/>
      <c r="U23" s="41"/>
      <c r="V23" s="41"/>
      <c r="W23" s="41"/>
      <c r="X23" s="41"/>
      <c r="Y23" s="41"/>
      <c r="Z23" s="41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204"/>
      <c r="AL23" s="204"/>
      <c r="AM23" s="204"/>
      <c r="AN23" s="204"/>
      <c r="AO23" s="227"/>
    </row>
    <row r="24" spans="1:257" x14ac:dyDescent="0.25">
      <c r="A24" s="18" t="s">
        <v>58</v>
      </c>
      <c r="B24" s="67"/>
      <c r="C24" s="67"/>
      <c r="D24" s="156">
        <v>68</v>
      </c>
      <c r="E24" s="157">
        <f t="shared" ref="E24:I24" si="0">SUM(E14:E23)</f>
        <v>82.970000000000013</v>
      </c>
      <c r="F24" s="156">
        <f t="shared" si="0"/>
        <v>46</v>
      </c>
      <c r="G24" s="158">
        <f t="shared" si="0"/>
        <v>54.999999999999993</v>
      </c>
      <c r="H24" s="159">
        <f t="shared" si="0"/>
        <v>65</v>
      </c>
      <c r="I24" s="158">
        <f t="shared" si="0"/>
        <v>68.000000000000014</v>
      </c>
      <c r="J24" s="158">
        <f t="shared" ref="J24:S24" si="1">SUM(J14:J22)</f>
        <v>71</v>
      </c>
      <c r="K24" s="158">
        <f t="shared" si="1"/>
        <v>124.99999999999999</v>
      </c>
      <c r="L24" s="160">
        <f t="shared" si="1"/>
        <v>130.5</v>
      </c>
      <c r="M24" s="160">
        <f t="shared" si="1"/>
        <v>93.79</v>
      </c>
      <c r="N24" s="160">
        <f t="shared" si="1"/>
        <v>134.042</v>
      </c>
      <c r="O24" s="160">
        <f t="shared" si="1"/>
        <v>124.06</v>
      </c>
      <c r="P24" s="160">
        <f t="shared" si="1"/>
        <v>100.13</v>
      </c>
      <c r="Q24" s="160">
        <f t="shared" si="1"/>
        <v>135</v>
      </c>
      <c r="R24" s="160">
        <f t="shared" si="1"/>
        <v>150</v>
      </c>
      <c r="S24" s="160">
        <f t="shared" si="1"/>
        <v>240.57</v>
      </c>
      <c r="T24" s="161">
        <v>183</v>
      </c>
      <c r="U24" s="161">
        <f t="shared" ref="U24:AC24" si="2">SUM(U14:U22)</f>
        <v>165.4</v>
      </c>
      <c r="V24" s="161">
        <f t="shared" si="2"/>
        <v>237.75</v>
      </c>
      <c r="W24" s="161">
        <f t="shared" si="2"/>
        <v>311.45</v>
      </c>
      <c r="X24" s="161">
        <f t="shared" si="2"/>
        <v>418</v>
      </c>
      <c r="Y24" s="161">
        <f t="shared" si="2"/>
        <v>472</v>
      </c>
      <c r="Z24" s="161">
        <f t="shared" si="2"/>
        <v>516.5</v>
      </c>
      <c r="AA24" s="162">
        <f t="shared" si="2"/>
        <v>502.9</v>
      </c>
      <c r="AB24" s="162">
        <f t="shared" si="2"/>
        <v>687.3</v>
      </c>
      <c r="AC24" s="162">
        <f t="shared" si="2"/>
        <v>502.8</v>
      </c>
      <c r="AD24" s="162">
        <f t="shared" ref="AD24:AH24" si="3">SUM(AD14:AD22)</f>
        <v>573.94999999999993</v>
      </c>
      <c r="AE24" s="162">
        <f t="shared" si="3"/>
        <v>787.2</v>
      </c>
      <c r="AF24" s="162">
        <f t="shared" si="3"/>
        <v>730.5</v>
      </c>
      <c r="AG24" s="162">
        <f t="shared" si="3"/>
        <v>705</v>
      </c>
      <c r="AH24" s="162">
        <f t="shared" si="3"/>
        <v>827.1</v>
      </c>
      <c r="AI24" s="162">
        <f>SUM(AI14:AI22)</f>
        <v>925.3</v>
      </c>
      <c r="AJ24" s="162">
        <f>SUM(AJ14:AJ22)</f>
        <v>1148.3</v>
      </c>
      <c r="AK24" s="205">
        <f>SUM(AK14:AK22)</f>
        <v>1150.5</v>
      </c>
      <c r="AL24" s="205">
        <f t="shared" ref="AL24:AO24" si="4">SUM(AL14:AL22)</f>
        <v>1150.5</v>
      </c>
      <c r="AM24" s="205">
        <f t="shared" si="4"/>
        <v>1150.5</v>
      </c>
      <c r="AN24" s="205">
        <f t="shared" si="4"/>
        <v>1150.5</v>
      </c>
      <c r="AO24" s="228">
        <f t="shared" si="4"/>
        <v>1153.2</v>
      </c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2"/>
      <c r="EP24" s="2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2"/>
      <c r="FD24" s="2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2"/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</row>
    <row r="25" spans="1:257" x14ac:dyDescent="0.25">
      <c r="A25" s="20"/>
      <c r="B25" s="63"/>
      <c r="C25" s="63"/>
      <c r="D25" s="43"/>
      <c r="E25" s="46"/>
      <c r="F25" s="43"/>
      <c r="G25" s="46"/>
      <c r="H25" s="21"/>
      <c r="I25" s="22"/>
      <c r="J25" s="23"/>
      <c r="K25" s="23"/>
      <c r="L25" s="24"/>
      <c r="M25" s="24"/>
      <c r="N25" s="24"/>
      <c r="O25" s="24"/>
      <c r="P25" s="24"/>
      <c r="Q25" s="24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169"/>
      <c r="AC25" s="168"/>
      <c r="AD25" s="168"/>
      <c r="AE25" s="168"/>
      <c r="AF25" s="168"/>
      <c r="AG25" s="168"/>
      <c r="AH25" s="198"/>
      <c r="AI25" s="198"/>
      <c r="AJ25" s="197" t="s">
        <v>59</v>
      </c>
      <c r="AK25" s="206"/>
      <c r="AL25" s="206"/>
      <c r="AM25" s="206"/>
      <c r="AN25" s="206"/>
      <c r="AO25" s="229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</row>
    <row r="26" spans="1:257" x14ac:dyDescent="0.25">
      <c r="A26" s="25"/>
      <c r="B26" s="25"/>
      <c r="C26" s="25"/>
      <c r="D26" s="25"/>
      <c r="E26" s="25"/>
      <c r="F26" s="25"/>
      <c r="G26" s="25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 t="s">
        <v>61</v>
      </c>
      <c r="AM26" s="2" t="s">
        <v>61</v>
      </c>
      <c r="AN26" s="2" t="s">
        <v>61</v>
      </c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2"/>
      <c r="EP26" s="2"/>
      <c r="EQ26" s="2"/>
      <c r="ER26" s="2"/>
      <c r="ES26" s="2"/>
      <c r="ET26" s="2"/>
      <c r="EU26" s="2"/>
      <c r="EV26" s="2"/>
      <c r="EW26" s="2"/>
      <c r="EX26" s="2"/>
      <c r="EY26" s="2"/>
      <c r="EZ26" s="2"/>
      <c r="FA26" s="2"/>
      <c r="FB26" s="2"/>
      <c r="FC26" s="2"/>
      <c r="FD26" s="2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2"/>
      <c r="IA26" s="2"/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</row>
    <row r="27" spans="1:257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165"/>
      <c r="AF27" s="2"/>
      <c r="AG27" s="2"/>
      <c r="AH27" s="2"/>
      <c r="AI27" s="2"/>
      <c r="AJ27" s="2"/>
      <c r="AK27" s="2"/>
      <c r="AL27" s="2" t="s">
        <v>63</v>
      </c>
      <c r="AM27" s="2" t="s">
        <v>63</v>
      </c>
      <c r="AN27" s="2" t="s">
        <v>63</v>
      </c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2"/>
      <c r="EP27" s="2"/>
      <c r="EQ27" s="2"/>
      <c r="ER27" s="2"/>
      <c r="ES27" s="2"/>
      <c r="ET27" s="2"/>
      <c r="EU27" s="2"/>
      <c r="EV27" s="2"/>
      <c r="EW27" s="2"/>
      <c r="EX27" s="2"/>
      <c r="EY27" s="2"/>
      <c r="EZ27" s="2"/>
      <c r="FA27" s="2"/>
      <c r="FB27" s="2"/>
      <c r="FC27" s="2"/>
      <c r="FD27" s="2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2"/>
      <c r="IA27" s="2"/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</row>
    <row r="28" spans="1:257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2"/>
      <c r="EP28" s="2"/>
      <c r="EQ28" s="2"/>
      <c r="ER28" s="2"/>
      <c r="ES28" s="2"/>
      <c r="ET28" s="2"/>
      <c r="EU28" s="2"/>
      <c r="EV28" s="2"/>
      <c r="EW28" s="2"/>
      <c r="EX28" s="2"/>
      <c r="EY28" s="2"/>
      <c r="EZ28" s="2"/>
      <c r="FA28" s="2"/>
      <c r="FB28" s="2"/>
      <c r="FC28" s="2"/>
      <c r="FD28" s="2"/>
      <c r="FE28" s="2"/>
      <c r="FF28" s="2"/>
      <c r="FG28" s="2"/>
      <c r="FH28" s="2"/>
      <c r="FI28" s="2"/>
      <c r="FJ28" s="2"/>
      <c r="FK28" s="2"/>
      <c r="FL28" s="2"/>
      <c r="FM28" s="2"/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2"/>
      <c r="GG28" s="2"/>
      <c r="GH28" s="2"/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2"/>
      <c r="HI28" s="2"/>
      <c r="HJ28" s="2"/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2"/>
      <c r="IA28" s="2"/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</row>
    <row r="29" spans="1:257" x14ac:dyDescent="0.25">
      <c r="A29" s="4" t="s">
        <v>64</v>
      </c>
      <c r="B29" s="4"/>
      <c r="C29" s="4"/>
      <c r="D29" s="4"/>
      <c r="E29" s="4"/>
      <c r="F29" s="4"/>
      <c r="G29" s="4"/>
      <c r="H29" s="50"/>
      <c r="I29" s="50"/>
      <c r="J29" s="50"/>
      <c r="K29" s="50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2"/>
      <c r="EP29" s="2"/>
      <c r="EQ29" s="2"/>
      <c r="ER29" s="2"/>
      <c r="ES29" s="2"/>
      <c r="ET29" s="2"/>
      <c r="EU29" s="2"/>
      <c r="EV29" s="2"/>
      <c r="EW29" s="2"/>
      <c r="EX29" s="2"/>
      <c r="EY29" s="2"/>
      <c r="EZ29" s="2"/>
      <c r="FA29" s="2"/>
      <c r="FB29" s="2"/>
      <c r="FC29" s="2"/>
      <c r="FD29" s="2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2"/>
      <c r="IA29" s="2"/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</row>
    <row r="30" spans="1:257" x14ac:dyDescent="0.25">
      <c r="A30" s="4" t="s">
        <v>65</v>
      </c>
      <c r="B30" s="4"/>
      <c r="C30" s="4"/>
      <c r="D30" s="4"/>
      <c r="E30" s="4"/>
      <c r="F30" s="4"/>
      <c r="G30" s="4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</row>
    <row r="31" spans="1:257" s="137" customFormat="1" x14ac:dyDescent="0.25">
      <c r="A31" s="52" t="s">
        <v>6</v>
      </c>
      <c r="B31" s="147"/>
      <c r="C31" s="147"/>
      <c r="D31" s="138" t="s">
        <v>9</v>
      </c>
      <c r="E31" s="139" t="s">
        <v>10</v>
      </c>
      <c r="F31" s="138" t="s">
        <v>11</v>
      </c>
      <c r="G31" s="140" t="s">
        <v>12</v>
      </c>
      <c r="H31" s="141" t="s">
        <v>13</v>
      </c>
      <c r="I31" s="142" t="s">
        <v>14</v>
      </c>
      <c r="J31" s="142" t="s">
        <v>15</v>
      </c>
      <c r="K31" s="142" t="str">
        <f t="shared" ref="K31:AA31" si="5">K11</f>
        <v>1997/98</v>
      </c>
      <c r="L31" s="143" t="str">
        <f t="shared" si="5"/>
        <v>1998/99</v>
      </c>
      <c r="M31" s="143" t="str">
        <f t="shared" si="5"/>
        <v>1999/2000</v>
      </c>
      <c r="N31" s="143" t="str">
        <f t="shared" si="5"/>
        <v>2000/2001</v>
      </c>
      <c r="O31" s="143" t="str">
        <f t="shared" si="5"/>
        <v>2001/2002</v>
      </c>
      <c r="P31" s="143" t="str">
        <f t="shared" si="5"/>
        <v>2002/2003</v>
      </c>
      <c r="Q31" s="143" t="str">
        <f t="shared" si="5"/>
        <v>2003/2004</v>
      </c>
      <c r="R31" s="143" t="str">
        <f t="shared" si="5"/>
        <v>2004/2005</v>
      </c>
      <c r="S31" s="143" t="str">
        <f t="shared" si="5"/>
        <v>2005/2006</v>
      </c>
      <c r="T31" s="143" t="str">
        <f t="shared" si="5"/>
        <v>2006/2007</v>
      </c>
      <c r="U31" s="143" t="str">
        <f t="shared" si="5"/>
        <v>2007/2008</v>
      </c>
      <c r="V31" s="143" t="str">
        <f t="shared" si="5"/>
        <v>2008/2009</v>
      </c>
      <c r="W31" s="143" t="str">
        <f t="shared" si="5"/>
        <v>2009/2010</v>
      </c>
      <c r="X31" s="143" t="str">
        <f t="shared" si="5"/>
        <v>2010/2011</v>
      </c>
      <c r="Y31" s="143" t="str">
        <f t="shared" si="5"/>
        <v>2011/2012</v>
      </c>
      <c r="Z31" s="143" t="str">
        <f t="shared" si="5"/>
        <v>2012/2013</v>
      </c>
      <c r="AA31" s="148" t="str">
        <f t="shared" si="5"/>
        <v>2013/2014</v>
      </c>
      <c r="AB31" s="138" t="s">
        <v>66</v>
      </c>
      <c r="AC31" s="138" t="s">
        <v>34</v>
      </c>
      <c r="AD31" s="138" t="s">
        <v>35</v>
      </c>
      <c r="AE31" s="138" t="s">
        <v>36</v>
      </c>
      <c r="AF31" s="138" t="s">
        <v>37</v>
      </c>
      <c r="AG31" s="138" t="str">
        <f>AG11</f>
        <v>2019/20</v>
      </c>
      <c r="AH31" s="138" t="str">
        <f>AH11</f>
        <v>2020/21</v>
      </c>
      <c r="AI31" s="138" t="str">
        <f>AI11</f>
        <v>2021/22</v>
      </c>
      <c r="AJ31" s="138" t="s">
        <v>41</v>
      </c>
      <c r="AK31" s="202" t="s">
        <v>42</v>
      </c>
      <c r="AL31" s="202" t="s">
        <v>43</v>
      </c>
      <c r="AM31" s="202" t="s">
        <v>44</v>
      </c>
      <c r="AN31" s="202" t="s">
        <v>45</v>
      </c>
      <c r="AO31" s="195"/>
      <c r="AP31" s="149"/>
      <c r="AQ31" s="149"/>
      <c r="AR31" s="149"/>
      <c r="AS31" s="149"/>
      <c r="AT31" s="149"/>
      <c r="AU31" s="149"/>
      <c r="AV31" s="149"/>
      <c r="AW31" s="149"/>
      <c r="AX31" s="149"/>
      <c r="AY31" s="149"/>
      <c r="AZ31" s="149"/>
      <c r="BA31" s="149"/>
      <c r="BB31" s="149"/>
      <c r="BC31" s="149"/>
      <c r="BD31" s="149"/>
      <c r="BE31" s="149"/>
      <c r="BF31" s="149"/>
      <c r="BG31" s="149"/>
      <c r="BH31" s="149"/>
      <c r="BI31" s="149"/>
      <c r="BJ31" s="149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49"/>
      <c r="BW31" s="149"/>
      <c r="BX31" s="149"/>
      <c r="BY31" s="149"/>
      <c r="BZ31" s="149"/>
      <c r="CA31" s="149"/>
      <c r="CB31" s="149"/>
      <c r="CC31" s="149"/>
      <c r="CD31" s="149"/>
      <c r="CE31" s="149"/>
      <c r="CF31" s="149"/>
      <c r="CG31" s="149"/>
      <c r="CH31" s="149"/>
      <c r="CI31" s="149"/>
      <c r="CJ31" s="149"/>
      <c r="CK31" s="149"/>
      <c r="CL31" s="149"/>
      <c r="CM31" s="149"/>
      <c r="CN31" s="149"/>
      <c r="CO31" s="149"/>
      <c r="CP31" s="149"/>
      <c r="CQ31" s="149"/>
      <c r="CR31" s="149"/>
      <c r="CS31" s="149"/>
      <c r="CT31" s="149"/>
      <c r="CU31" s="149"/>
      <c r="CV31" s="149"/>
      <c r="CW31" s="149"/>
      <c r="CX31" s="149"/>
      <c r="CY31" s="149"/>
      <c r="CZ31" s="149"/>
      <c r="DA31" s="149"/>
      <c r="DB31" s="149"/>
      <c r="DC31" s="149"/>
      <c r="DD31" s="149"/>
      <c r="DE31" s="149"/>
      <c r="DF31" s="149"/>
      <c r="DG31" s="149"/>
      <c r="DH31" s="149"/>
      <c r="DI31" s="149"/>
      <c r="DJ31" s="149"/>
      <c r="DK31" s="149"/>
      <c r="DL31" s="149"/>
      <c r="DM31" s="149"/>
      <c r="DN31" s="149"/>
      <c r="DO31" s="149"/>
      <c r="DP31" s="149"/>
      <c r="DQ31" s="149"/>
      <c r="DR31" s="149"/>
      <c r="DS31" s="149"/>
      <c r="DT31" s="149"/>
      <c r="DU31" s="149"/>
      <c r="DV31" s="149"/>
      <c r="DW31" s="149"/>
      <c r="DX31" s="149"/>
      <c r="DY31" s="149"/>
      <c r="DZ31" s="149"/>
      <c r="EA31" s="149"/>
      <c r="EB31" s="149"/>
      <c r="EC31" s="149"/>
      <c r="ED31" s="149"/>
      <c r="EE31" s="149"/>
      <c r="EF31" s="149"/>
      <c r="EG31" s="149"/>
      <c r="EH31" s="149"/>
      <c r="EI31" s="149"/>
      <c r="EJ31" s="149"/>
      <c r="EK31" s="149"/>
      <c r="EL31" s="149"/>
      <c r="EM31" s="149"/>
      <c r="EN31" s="149"/>
      <c r="EO31" s="149"/>
      <c r="EP31" s="149"/>
      <c r="EQ31" s="149"/>
      <c r="ER31" s="149"/>
      <c r="ES31" s="149"/>
      <c r="ET31" s="149"/>
      <c r="EU31" s="149"/>
      <c r="EV31" s="149"/>
      <c r="EW31" s="149"/>
      <c r="EX31" s="149"/>
      <c r="EY31" s="149"/>
      <c r="EZ31" s="149"/>
      <c r="FA31" s="149"/>
      <c r="FB31" s="149"/>
      <c r="FC31" s="149"/>
      <c r="FD31" s="149"/>
      <c r="FE31" s="149"/>
      <c r="FF31" s="149"/>
      <c r="FG31" s="149"/>
      <c r="FH31" s="149"/>
      <c r="FI31" s="149"/>
      <c r="FJ31" s="149"/>
      <c r="FK31" s="149"/>
      <c r="FL31" s="149"/>
      <c r="FM31" s="149"/>
      <c r="FN31" s="149"/>
      <c r="FO31" s="149"/>
      <c r="FP31" s="149"/>
      <c r="FQ31" s="149"/>
      <c r="FR31" s="149"/>
      <c r="FS31" s="149"/>
      <c r="FT31" s="149"/>
      <c r="FU31" s="149"/>
      <c r="FV31" s="149"/>
      <c r="FW31" s="149"/>
      <c r="FX31" s="149"/>
      <c r="FY31" s="149"/>
      <c r="FZ31" s="149"/>
      <c r="GA31" s="149"/>
      <c r="GB31" s="149"/>
      <c r="GC31" s="149"/>
      <c r="GD31" s="149"/>
      <c r="GE31" s="149"/>
      <c r="GF31" s="149"/>
      <c r="GG31" s="149"/>
      <c r="GH31" s="149"/>
      <c r="GI31" s="149"/>
      <c r="GJ31" s="149"/>
      <c r="GK31" s="149"/>
      <c r="GL31" s="149"/>
      <c r="GM31" s="149"/>
      <c r="GN31" s="149"/>
      <c r="GO31" s="149"/>
      <c r="GP31" s="149"/>
      <c r="GQ31" s="149"/>
      <c r="GR31" s="149"/>
      <c r="GS31" s="149"/>
      <c r="GT31" s="149"/>
      <c r="GU31" s="149"/>
      <c r="GV31" s="149"/>
      <c r="GW31" s="149"/>
      <c r="GX31" s="149"/>
      <c r="GY31" s="149"/>
      <c r="GZ31" s="149"/>
      <c r="HA31" s="149"/>
      <c r="HB31" s="149"/>
      <c r="HC31" s="149"/>
      <c r="HD31" s="149"/>
      <c r="HE31" s="149"/>
      <c r="HF31" s="149"/>
      <c r="HG31" s="149"/>
      <c r="HH31" s="149"/>
      <c r="HI31" s="149"/>
      <c r="HJ31" s="149"/>
      <c r="HK31" s="149"/>
      <c r="HL31" s="149"/>
      <c r="HM31" s="149"/>
      <c r="HN31" s="149"/>
      <c r="HO31" s="149"/>
      <c r="HP31" s="149"/>
      <c r="HQ31" s="149"/>
      <c r="HR31" s="149"/>
      <c r="HS31" s="149"/>
      <c r="HT31" s="149"/>
      <c r="HU31" s="149"/>
      <c r="HV31" s="149"/>
      <c r="HW31" s="149"/>
      <c r="HX31" s="149"/>
      <c r="HY31" s="149"/>
      <c r="HZ31" s="149"/>
      <c r="IA31" s="149"/>
      <c r="IB31" s="149"/>
      <c r="IC31" s="149"/>
      <c r="ID31" s="149"/>
      <c r="IE31" s="149"/>
      <c r="IF31" s="149"/>
      <c r="IG31" s="149"/>
      <c r="IH31" s="149"/>
      <c r="II31" s="149"/>
      <c r="IJ31" s="149"/>
      <c r="IK31" s="149"/>
      <c r="IL31" s="149"/>
      <c r="IM31" s="149"/>
      <c r="IN31" s="149"/>
      <c r="IO31" s="149"/>
      <c r="IP31" s="149"/>
      <c r="IQ31" s="149"/>
      <c r="IR31" s="149"/>
      <c r="IS31" s="149"/>
      <c r="IT31" s="149"/>
      <c r="IU31" s="149"/>
      <c r="IV31" s="149"/>
    </row>
    <row r="32" spans="1:257" s="137" customFormat="1" x14ac:dyDescent="0.25">
      <c r="A32" s="53" t="s">
        <v>46</v>
      </c>
      <c r="B32" s="144"/>
      <c r="C32" s="144"/>
      <c r="D32" s="28" t="s">
        <v>67</v>
      </c>
      <c r="E32" s="145" t="s">
        <v>67</v>
      </c>
      <c r="F32" s="28" t="s">
        <v>67</v>
      </c>
      <c r="G32" s="146" t="s">
        <v>67</v>
      </c>
      <c r="H32" s="28" t="s">
        <v>67</v>
      </c>
      <c r="I32" s="29" t="s">
        <v>67</v>
      </c>
      <c r="J32" s="29" t="s">
        <v>67</v>
      </c>
      <c r="K32" s="29" t="s">
        <v>67</v>
      </c>
      <c r="L32" s="30" t="s">
        <v>67</v>
      </c>
      <c r="M32" s="30" t="s">
        <v>67</v>
      </c>
      <c r="N32" s="30" t="s">
        <v>67</v>
      </c>
      <c r="O32" s="30" t="s">
        <v>67</v>
      </c>
      <c r="P32" s="30" t="s">
        <v>67</v>
      </c>
      <c r="Q32" s="30" t="s">
        <v>67</v>
      </c>
      <c r="R32" s="58" t="s">
        <v>67</v>
      </c>
      <c r="S32" s="58" t="s">
        <v>67</v>
      </c>
      <c r="T32" s="58" t="s">
        <v>67</v>
      </c>
      <c r="U32" s="58" t="s">
        <v>67</v>
      </c>
      <c r="V32" s="58" t="s">
        <v>67</v>
      </c>
      <c r="W32" s="58" t="s">
        <v>67</v>
      </c>
      <c r="X32" s="58" t="s">
        <v>67</v>
      </c>
      <c r="Y32" s="58" t="s">
        <v>67</v>
      </c>
      <c r="Z32" s="58" t="s">
        <v>67</v>
      </c>
      <c r="AA32" s="150" t="s">
        <v>67</v>
      </c>
      <c r="AB32" s="28" t="s">
        <v>67</v>
      </c>
      <c r="AC32" s="28" t="s">
        <v>67</v>
      </c>
      <c r="AD32" s="28" t="s">
        <v>67</v>
      </c>
      <c r="AE32" s="28" t="s">
        <v>67</v>
      </c>
      <c r="AF32" s="28" t="s">
        <v>67</v>
      </c>
      <c r="AG32" s="28" t="s">
        <v>67</v>
      </c>
      <c r="AH32" s="28" t="s">
        <v>67</v>
      </c>
      <c r="AI32" s="28" t="s">
        <v>67</v>
      </c>
      <c r="AJ32" s="28" t="s">
        <v>67</v>
      </c>
      <c r="AK32" s="206" t="s">
        <v>68</v>
      </c>
      <c r="AL32" s="206" t="s">
        <v>69</v>
      </c>
      <c r="AM32" s="206" t="s">
        <v>70</v>
      </c>
      <c r="AN32" s="206" t="s">
        <v>71</v>
      </c>
      <c r="AO32" s="195"/>
      <c r="AP32" s="149"/>
      <c r="AQ32" s="149"/>
      <c r="AR32" s="149"/>
      <c r="AS32" s="149"/>
      <c r="AT32" s="149"/>
      <c r="AU32" s="149"/>
      <c r="AV32" s="149"/>
      <c r="AW32" s="149"/>
      <c r="AX32" s="149"/>
      <c r="AY32" s="149"/>
      <c r="AZ32" s="149"/>
      <c r="BA32" s="149"/>
      <c r="BB32" s="149"/>
      <c r="BC32" s="149"/>
      <c r="BD32" s="149"/>
      <c r="BE32" s="149"/>
      <c r="BF32" s="149"/>
      <c r="BG32" s="149"/>
      <c r="BH32" s="149"/>
      <c r="BI32" s="149"/>
      <c r="BJ32" s="149"/>
      <c r="BK32" s="149"/>
      <c r="BL32" s="149"/>
      <c r="BM32" s="149"/>
      <c r="BN32" s="149"/>
      <c r="BO32" s="149"/>
      <c r="BP32" s="149"/>
      <c r="BQ32" s="149"/>
      <c r="BR32" s="149"/>
      <c r="BS32" s="149"/>
      <c r="BT32" s="149"/>
      <c r="BU32" s="149"/>
      <c r="BV32" s="149"/>
      <c r="BW32" s="149"/>
      <c r="BX32" s="149"/>
      <c r="BY32" s="149"/>
      <c r="BZ32" s="149"/>
      <c r="CA32" s="149"/>
      <c r="CB32" s="149"/>
      <c r="CC32" s="149"/>
      <c r="CD32" s="149"/>
      <c r="CE32" s="149"/>
      <c r="CF32" s="149"/>
      <c r="CG32" s="149"/>
      <c r="CH32" s="149"/>
      <c r="CI32" s="149"/>
      <c r="CJ32" s="149"/>
      <c r="CK32" s="149"/>
      <c r="CL32" s="149"/>
      <c r="CM32" s="149"/>
      <c r="CN32" s="149"/>
      <c r="CO32" s="149"/>
      <c r="CP32" s="149"/>
      <c r="CQ32" s="149"/>
      <c r="CR32" s="149"/>
      <c r="CS32" s="149"/>
      <c r="CT32" s="149"/>
      <c r="CU32" s="149"/>
      <c r="CV32" s="149"/>
      <c r="CW32" s="149"/>
      <c r="CX32" s="149"/>
      <c r="CY32" s="149"/>
      <c r="CZ32" s="149"/>
      <c r="DA32" s="149"/>
      <c r="DB32" s="149"/>
      <c r="DC32" s="149"/>
      <c r="DD32" s="149"/>
      <c r="DE32" s="149"/>
      <c r="DF32" s="149"/>
      <c r="DG32" s="149"/>
      <c r="DH32" s="149"/>
      <c r="DI32" s="149"/>
      <c r="DJ32" s="149"/>
      <c r="DK32" s="149"/>
      <c r="DL32" s="149"/>
      <c r="DM32" s="149"/>
      <c r="DN32" s="149"/>
      <c r="DO32" s="149"/>
      <c r="DP32" s="149"/>
      <c r="DQ32" s="149"/>
      <c r="DR32" s="149"/>
      <c r="DS32" s="149"/>
      <c r="DT32" s="149"/>
      <c r="DU32" s="149"/>
      <c r="DV32" s="149"/>
      <c r="DW32" s="149"/>
      <c r="DX32" s="149"/>
      <c r="DY32" s="149"/>
      <c r="DZ32" s="149"/>
      <c r="EA32" s="149"/>
      <c r="EB32" s="149"/>
      <c r="EC32" s="149"/>
      <c r="ED32" s="149"/>
      <c r="EE32" s="149"/>
      <c r="EF32" s="149"/>
      <c r="EG32" s="149"/>
      <c r="EH32" s="149"/>
      <c r="EI32" s="149"/>
      <c r="EJ32" s="149"/>
      <c r="EK32" s="149"/>
      <c r="EL32" s="149"/>
      <c r="EM32" s="149"/>
      <c r="EN32" s="149"/>
      <c r="EO32" s="149"/>
      <c r="EP32" s="149"/>
      <c r="EQ32" s="149"/>
      <c r="ER32" s="149"/>
      <c r="ES32" s="149"/>
      <c r="ET32" s="149"/>
      <c r="EU32" s="149"/>
      <c r="EV32" s="149"/>
      <c r="EW32" s="149"/>
      <c r="EX32" s="149"/>
      <c r="EY32" s="149"/>
      <c r="EZ32" s="149"/>
      <c r="FA32" s="149"/>
      <c r="FB32" s="149"/>
      <c r="FC32" s="149"/>
      <c r="FD32" s="149"/>
      <c r="FE32" s="149"/>
      <c r="FF32" s="149"/>
      <c r="FG32" s="149"/>
      <c r="FH32" s="149"/>
      <c r="FI32" s="149"/>
      <c r="FJ32" s="149"/>
      <c r="FK32" s="149"/>
      <c r="FL32" s="149"/>
      <c r="FM32" s="149"/>
      <c r="FN32" s="149"/>
      <c r="FO32" s="149"/>
      <c r="FP32" s="149"/>
      <c r="FQ32" s="149"/>
      <c r="FR32" s="149"/>
      <c r="FS32" s="149"/>
      <c r="FT32" s="149"/>
      <c r="FU32" s="149"/>
      <c r="FV32" s="149"/>
      <c r="FW32" s="149"/>
      <c r="FX32" s="149"/>
      <c r="FY32" s="149"/>
      <c r="FZ32" s="149"/>
      <c r="GA32" s="149"/>
      <c r="GB32" s="149"/>
      <c r="GC32" s="149"/>
      <c r="GD32" s="149"/>
      <c r="GE32" s="149"/>
      <c r="GF32" s="149"/>
      <c r="GG32" s="149"/>
      <c r="GH32" s="149"/>
      <c r="GI32" s="149"/>
      <c r="GJ32" s="149"/>
      <c r="GK32" s="149"/>
      <c r="GL32" s="149"/>
      <c r="GM32" s="149"/>
      <c r="GN32" s="149"/>
      <c r="GO32" s="149"/>
      <c r="GP32" s="149"/>
      <c r="GQ32" s="149"/>
      <c r="GR32" s="149"/>
      <c r="GS32" s="149"/>
      <c r="GT32" s="149"/>
      <c r="GU32" s="149"/>
      <c r="GV32" s="149"/>
      <c r="GW32" s="149"/>
      <c r="GX32" s="149"/>
      <c r="GY32" s="149"/>
      <c r="GZ32" s="149"/>
      <c r="HA32" s="149"/>
      <c r="HB32" s="149"/>
      <c r="HC32" s="149"/>
      <c r="HD32" s="149"/>
      <c r="HE32" s="149"/>
      <c r="HF32" s="149"/>
      <c r="HG32" s="149"/>
      <c r="HH32" s="149"/>
      <c r="HI32" s="149"/>
      <c r="HJ32" s="149"/>
      <c r="HK32" s="149"/>
      <c r="HL32" s="149"/>
      <c r="HM32" s="149"/>
      <c r="HN32" s="149"/>
      <c r="HO32" s="149"/>
      <c r="HP32" s="149"/>
      <c r="HQ32" s="149"/>
      <c r="HR32" s="149"/>
      <c r="HS32" s="149"/>
      <c r="HT32" s="149"/>
      <c r="HU32" s="149"/>
      <c r="HV32" s="149"/>
      <c r="HW32" s="149"/>
      <c r="HX32" s="149"/>
      <c r="HY32" s="149"/>
      <c r="HZ32" s="149"/>
      <c r="IA32" s="149"/>
      <c r="IB32" s="149"/>
      <c r="IC32" s="149"/>
      <c r="ID32" s="149"/>
      <c r="IE32" s="149"/>
      <c r="IF32" s="149"/>
      <c r="IG32" s="149"/>
      <c r="IH32" s="149"/>
      <c r="II32" s="149"/>
      <c r="IJ32" s="149"/>
      <c r="IK32" s="149"/>
      <c r="IL32" s="149"/>
      <c r="IM32" s="149"/>
      <c r="IN32" s="149"/>
      <c r="IO32" s="149"/>
      <c r="IP32" s="149"/>
      <c r="IQ32" s="149"/>
      <c r="IR32" s="149"/>
      <c r="IS32" s="149"/>
      <c r="IT32" s="149"/>
      <c r="IU32" s="149"/>
      <c r="IV32" s="149"/>
    </row>
    <row r="33" spans="1:257" x14ac:dyDescent="0.25">
      <c r="A33" s="10"/>
      <c r="B33" s="10"/>
      <c r="C33" s="10"/>
      <c r="D33" s="42"/>
      <c r="E33" s="2"/>
      <c r="F33" s="42"/>
      <c r="G33" s="2"/>
      <c r="H33" s="11"/>
      <c r="I33" s="12"/>
      <c r="J33" s="12"/>
      <c r="K33" s="12"/>
      <c r="L33" s="13"/>
      <c r="M33" s="13"/>
      <c r="N33" s="13"/>
      <c r="O33" s="13"/>
      <c r="P33" s="13"/>
      <c r="Q33" s="13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2"/>
      <c r="AC33" s="42"/>
      <c r="AD33" s="42"/>
      <c r="AE33" s="42"/>
      <c r="AF33" s="42"/>
      <c r="AG33" s="42"/>
      <c r="AH33" s="44"/>
      <c r="AI33" s="42"/>
      <c r="AJ33" s="42"/>
      <c r="AK33" s="203"/>
      <c r="AL33" s="203"/>
      <c r="AM33" s="203"/>
      <c r="AN33" s="203"/>
      <c r="AO33" s="194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</row>
    <row r="34" spans="1:257" x14ac:dyDescent="0.25">
      <c r="A34" s="14" t="s">
        <v>49</v>
      </c>
      <c r="B34" s="14">
        <v>0</v>
      </c>
      <c r="C34" s="14">
        <v>0</v>
      </c>
      <c r="D34" s="181">
        <v>1</v>
      </c>
      <c r="E34" s="182">
        <v>0.64400000000000002</v>
      </c>
      <c r="F34" s="181">
        <v>0.5</v>
      </c>
      <c r="G34" s="182">
        <v>0</v>
      </c>
      <c r="H34" s="15"/>
      <c r="I34" s="16"/>
      <c r="J34" s="16">
        <v>0</v>
      </c>
      <c r="K34" s="16">
        <v>0</v>
      </c>
      <c r="L34" s="17">
        <v>0</v>
      </c>
      <c r="M34" s="17">
        <v>0</v>
      </c>
      <c r="N34" s="17">
        <v>0.12</v>
      </c>
      <c r="O34" s="17">
        <v>0.1</v>
      </c>
      <c r="P34" s="17">
        <v>0.12</v>
      </c>
      <c r="Q34" s="17">
        <v>0.09</v>
      </c>
      <c r="R34" s="42">
        <v>0.42</v>
      </c>
      <c r="S34" s="42">
        <v>7.0000000000000007E-2</v>
      </c>
      <c r="T34" s="42">
        <v>0</v>
      </c>
      <c r="U34" s="42">
        <v>0</v>
      </c>
      <c r="V34" s="42">
        <v>0</v>
      </c>
      <c r="W34" s="42">
        <v>0</v>
      </c>
      <c r="X34" s="42">
        <v>0</v>
      </c>
      <c r="Y34" s="42">
        <v>0</v>
      </c>
      <c r="Z34" s="42">
        <v>0</v>
      </c>
      <c r="AA34" s="68">
        <v>0</v>
      </c>
      <c r="AB34" s="68">
        <v>1.6</v>
      </c>
      <c r="AC34" s="68">
        <v>1.2</v>
      </c>
      <c r="AD34" s="68">
        <v>1.05</v>
      </c>
      <c r="AE34" s="68">
        <v>1.2</v>
      </c>
      <c r="AF34" s="68">
        <v>0.01</v>
      </c>
      <c r="AG34" s="68">
        <v>0</v>
      </c>
      <c r="AH34" s="68">
        <v>0</v>
      </c>
      <c r="AI34" s="68">
        <v>0</v>
      </c>
      <c r="AJ34" s="68">
        <v>0</v>
      </c>
      <c r="AK34" s="204">
        <v>0</v>
      </c>
      <c r="AL34" s="204"/>
      <c r="AM34" s="204"/>
      <c r="AN34" s="204"/>
      <c r="AO34" s="194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167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</row>
    <row r="35" spans="1:257" x14ac:dyDescent="0.25">
      <c r="A35" s="14" t="s">
        <v>50</v>
      </c>
      <c r="B35" s="14">
        <v>0</v>
      </c>
      <c r="C35" s="14">
        <v>0</v>
      </c>
      <c r="D35" s="54">
        <v>9</v>
      </c>
      <c r="E35" s="51">
        <v>6</v>
      </c>
      <c r="F35" s="54">
        <v>9.1359999999999992</v>
      </c>
      <c r="G35" s="51">
        <v>0.64400000000000002</v>
      </c>
      <c r="H35" s="15">
        <v>0.52</v>
      </c>
      <c r="I35" s="16">
        <v>1.395</v>
      </c>
      <c r="J35" s="16">
        <v>1.7</v>
      </c>
      <c r="K35" s="16">
        <v>1.29</v>
      </c>
      <c r="L35" s="17">
        <v>1.45</v>
      </c>
      <c r="M35" s="17">
        <v>1.04</v>
      </c>
      <c r="N35" s="17">
        <v>0.67500000000000004</v>
      </c>
      <c r="O35" s="17">
        <v>0</v>
      </c>
      <c r="P35" s="17">
        <v>0</v>
      </c>
      <c r="Q35" s="17">
        <v>0.375</v>
      </c>
      <c r="R35" s="42">
        <v>0.3</v>
      </c>
      <c r="S35" s="42">
        <v>1.5</v>
      </c>
      <c r="T35" s="42">
        <v>1.5</v>
      </c>
      <c r="U35" s="42">
        <v>1.75</v>
      </c>
      <c r="V35" s="42">
        <v>2.25</v>
      </c>
      <c r="W35" s="42">
        <v>1.95</v>
      </c>
      <c r="X35" s="42">
        <v>1.5</v>
      </c>
      <c r="Y35" s="42">
        <v>1.5</v>
      </c>
      <c r="Z35" s="42">
        <v>7</v>
      </c>
      <c r="AA35" s="68">
        <v>14.04</v>
      </c>
      <c r="AB35" s="68">
        <v>14</v>
      </c>
      <c r="AC35" s="68">
        <v>13.6</v>
      </c>
      <c r="AD35" s="68">
        <v>10.5</v>
      </c>
      <c r="AE35" s="68">
        <v>10.5</v>
      </c>
      <c r="AF35" s="68">
        <v>5.4249999999999998</v>
      </c>
      <c r="AG35" s="68">
        <v>7</v>
      </c>
      <c r="AH35" s="68">
        <v>3.5</v>
      </c>
      <c r="AI35" s="68">
        <v>3</v>
      </c>
      <c r="AJ35" s="68">
        <v>3.75</v>
      </c>
      <c r="AK35" s="204">
        <v>4.38</v>
      </c>
      <c r="AL35" s="204"/>
      <c r="AM35" s="204"/>
      <c r="AN35" s="204"/>
      <c r="AO35" s="194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167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</row>
    <row r="36" spans="1:257" x14ac:dyDescent="0.25">
      <c r="A36" s="14" t="s">
        <v>51</v>
      </c>
      <c r="B36" s="14">
        <v>0</v>
      </c>
      <c r="C36" s="14">
        <v>0</v>
      </c>
      <c r="D36" s="54">
        <v>9</v>
      </c>
      <c r="E36" s="51">
        <v>5.3959999999999999</v>
      </c>
      <c r="F36" s="54">
        <v>3.5760000000000001</v>
      </c>
      <c r="G36" s="51">
        <v>5.4039999999999999</v>
      </c>
      <c r="H36" s="15">
        <v>2.3460000000000001</v>
      </c>
      <c r="I36" s="16">
        <v>3.323</v>
      </c>
      <c r="J36" s="16">
        <v>4.0999999999999996</v>
      </c>
      <c r="K36" s="16">
        <v>11.45</v>
      </c>
      <c r="L36" s="17">
        <v>11.4</v>
      </c>
      <c r="M36" s="17">
        <v>11.6</v>
      </c>
      <c r="N36" s="17">
        <v>27.3</v>
      </c>
      <c r="O36" s="17">
        <v>23.05</v>
      </c>
      <c r="P36" s="17">
        <v>17.5</v>
      </c>
      <c r="Q36" s="17">
        <v>29</v>
      </c>
      <c r="R36" s="42">
        <v>30</v>
      </c>
      <c r="S36" s="42">
        <v>77</v>
      </c>
      <c r="T36" s="42">
        <v>33.75</v>
      </c>
      <c r="U36" s="42">
        <v>64.5</v>
      </c>
      <c r="V36" s="42">
        <v>99</v>
      </c>
      <c r="W36" s="42">
        <v>151.94999999999999</v>
      </c>
      <c r="X36" s="42">
        <v>190</v>
      </c>
      <c r="Y36" s="42">
        <v>192.5</v>
      </c>
      <c r="Z36" s="42">
        <v>225.75</v>
      </c>
      <c r="AA36" s="68">
        <v>352</v>
      </c>
      <c r="AB36" s="68">
        <v>366</v>
      </c>
      <c r="AC36" s="68">
        <v>148</v>
      </c>
      <c r="AD36" s="68">
        <v>504</v>
      </c>
      <c r="AE36" s="68">
        <v>552</v>
      </c>
      <c r="AF36" s="68">
        <v>391.3</v>
      </c>
      <c r="AG36" s="68">
        <v>519.75</v>
      </c>
      <c r="AH36" s="68">
        <v>766.5</v>
      </c>
      <c r="AI36" s="68">
        <v>912.5</v>
      </c>
      <c r="AJ36" s="68">
        <v>1327.75</v>
      </c>
      <c r="AK36" s="204">
        <v>681.25</v>
      </c>
      <c r="AL36" s="204"/>
      <c r="AM36" s="204"/>
      <c r="AN36" s="204"/>
      <c r="AO36" s="194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167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2"/>
      <c r="FX36" s="2"/>
      <c r="FY36" s="2"/>
      <c r="FZ36" s="2"/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2"/>
      <c r="HZ36" s="2"/>
      <c r="IA36" s="2"/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</row>
    <row r="37" spans="1:257" x14ac:dyDescent="0.25">
      <c r="A37" s="14" t="s">
        <v>52</v>
      </c>
      <c r="B37" s="14">
        <v>0</v>
      </c>
      <c r="C37" s="14">
        <v>0</v>
      </c>
      <c r="D37" s="54">
        <v>0</v>
      </c>
      <c r="E37" s="51">
        <v>0</v>
      </c>
      <c r="F37" s="54">
        <v>0</v>
      </c>
      <c r="G37" s="51">
        <v>0</v>
      </c>
      <c r="H37" s="15">
        <v>0</v>
      </c>
      <c r="I37" s="16">
        <v>0</v>
      </c>
      <c r="J37" s="16">
        <v>0</v>
      </c>
      <c r="K37" s="16">
        <v>0</v>
      </c>
      <c r="L37" s="17">
        <v>0</v>
      </c>
      <c r="M37" s="17">
        <v>0.13500000000000001</v>
      </c>
      <c r="N37" s="17">
        <v>0.2</v>
      </c>
      <c r="O37" s="17">
        <v>0.35</v>
      </c>
      <c r="P37" s="17">
        <v>0.15</v>
      </c>
      <c r="Q37" s="17">
        <v>0.12</v>
      </c>
      <c r="R37" s="42">
        <v>0.8</v>
      </c>
      <c r="S37" s="42">
        <v>0.75</v>
      </c>
      <c r="T37" s="42">
        <v>1</v>
      </c>
      <c r="U37" s="42">
        <v>0.75</v>
      </c>
      <c r="V37" s="42">
        <v>1.6</v>
      </c>
      <c r="W37" s="42">
        <v>1.2</v>
      </c>
      <c r="X37" s="42">
        <v>1.5</v>
      </c>
      <c r="Y37" s="42">
        <v>0.75</v>
      </c>
      <c r="Z37" s="42">
        <v>0.75</v>
      </c>
      <c r="AA37" s="68">
        <v>3.6</v>
      </c>
      <c r="AB37" s="68">
        <v>2.1</v>
      </c>
      <c r="AC37" s="68">
        <v>2.1</v>
      </c>
      <c r="AD37" s="68">
        <v>2.7749999999999999</v>
      </c>
      <c r="AE37" s="68">
        <v>2.9</v>
      </c>
      <c r="AF37" s="68">
        <v>1.38</v>
      </c>
      <c r="AG37" s="68">
        <v>3</v>
      </c>
      <c r="AH37" s="68">
        <v>9.3000000000000007</v>
      </c>
      <c r="AI37" s="68">
        <v>9</v>
      </c>
      <c r="AJ37" s="68">
        <v>12.9</v>
      </c>
      <c r="AK37" s="204">
        <v>14.31</v>
      </c>
      <c r="AL37" s="204"/>
      <c r="AM37" s="204"/>
      <c r="AN37" s="204"/>
      <c r="AO37" s="194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167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2"/>
      <c r="HV37" s="2"/>
      <c r="HW37" s="2"/>
      <c r="HX37" s="2"/>
      <c r="HY37" s="2"/>
      <c r="HZ37" s="2"/>
      <c r="IA37" s="2"/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</row>
    <row r="38" spans="1:257" x14ac:dyDescent="0.25">
      <c r="A38" s="14" t="s">
        <v>53</v>
      </c>
      <c r="B38" s="14">
        <v>0</v>
      </c>
      <c r="C38" s="14">
        <v>0</v>
      </c>
      <c r="D38" s="54">
        <v>27</v>
      </c>
      <c r="E38" s="51">
        <v>15.486000000000001</v>
      </c>
      <c r="F38" s="54">
        <v>11.763</v>
      </c>
      <c r="G38" s="51">
        <v>18.925999999999998</v>
      </c>
      <c r="H38" s="15">
        <v>17.803999999999998</v>
      </c>
      <c r="I38" s="16">
        <v>24.367999999999999</v>
      </c>
      <c r="J38" s="16">
        <v>30</v>
      </c>
      <c r="K38" s="16">
        <v>62.07</v>
      </c>
      <c r="L38" s="17">
        <v>63.2</v>
      </c>
      <c r="M38" s="17">
        <v>39.33</v>
      </c>
      <c r="N38" s="17">
        <v>58</v>
      </c>
      <c r="O38" s="17">
        <v>41.6</v>
      </c>
      <c r="P38" s="17">
        <v>22</v>
      </c>
      <c r="Q38" s="17">
        <v>36.1</v>
      </c>
      <c r="R38" s="42">
        <v>39.270000000000003</v>
      </c>
      <c r="S38" s="42">
        <v>62.5</v>
      </c>
      <c r="T38" s="42">
        <v>45.1</v>
      </c>
      <c r="U38" s="42">
        <v>44</v>
      </c>
      <c r="V38" s="42">
        <v>75.599999999999994</v>
      </c>
      <c r="W38" s="42">
        <v>73.5</v>
      </c>
      <c r="X38" s="42">
        <v>92</v>
      </c>
      <c r="Y38" s="42">
        <v>81.599999999999994</v>
      </c>
      <c r="Z38" s="42">
        <v>80</v>
      </c>
      <c r="AA38" s="68">
        <v>98</v>
      </c>
      <c r="AB38" s="68">
        <v>102.9</v>
      </c>
      <c r="AC38" s="68">
        <v>66</v>
      </c>
      <c r="AD38" s="68">
        <v>89.974999999999994</v>
      </c>
      <c r="AE38" s="68">
        <v>124</v>
      </c>
      <c r="AF38" s="68">
        <v>99</v>
      </c>
      <c r="AG38" s="68">
        <v>101.5</v>
      </c>
      <c r="AH38" s="68">
        <v>129.6</v>
      </c>
      <c r="AI38" s="68">
        <v>150</v>
      </c>
      <c r="AJ38" s="68">
        <v>158.4</v>
      </c>
      <c r="AK38" s="204">
        <v>171.55</v>
      </c>
      <c r="AL38" s="204"/>
      <c r="AM38" s="204"/>
      <c r="AN38" s="204"/>
      <c r="AO38" s="194"/>
      <c r="AP38" s="167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167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</row>
    <row r="39" spans="1:257" x14ac:dyDescent="0.25">
      <c r="A39" s="14" t="s">
        <v>54</v>
      </c>
      <c r="B39" s="14">
        <v>0</v>
      </c>
      <c r="C39" s="14">
        <v>0</v>
      </c>
      <c r="D39" s="54">
        <v>50</v>
      </c>
      <c r="E39" s="51">
        <v>22.027000000000001</v>
      </c>
      <c r="F39" s="54">
        <v>27.370999999999999</v>
      </c>
      <c r="G39" s="51">
        <v>23.177</v>
      </c>
      <c r="H39" s="15">
        <v>30.427</v>
      </c>
      <c r="I39" s="16">
        <v>35.692999999999998</v>
      </c>
      <c r="J39" s="16">
        <v>45</v>
      </c>
      <c r="K39" s="16">
        <v>109.48</v>
      </c>
      <c r="L39" s="17">
        <v>85.4</v>
      </c>
      <c r="M39" s="17">
        <v>74</v>
      </c>
      <c r="N39" s="17">
        <v>99.98</v>
      </c>
      <c r="O39" s="17">
        <v>112</v>
      </c>
      <c r="P39" s="17">
        <v>72.2</v>
      </c>
      <c r="Q39" s="17">
        <v>110.11499999999999</v>
      </c>
      <c r="R39" s="42">
        <v>136.65</v>
      </c>
      <c r="S39" s="42">
        <v>210</v>
      </c>
      <c r="T39" s="42">
        <v>76.5</v>
      </c>
      <c r="U39" s="42">
        <v>128</v>
      </c>
      <c r="V39" s="42">
        <v>262.5</v>
      </c>
      <c r="W39" s="42">
        <v>239.6</v>
      </c>
      <c r="X39" s="42">
        <v>294.5</v>
      </c>
      <c r="Y39" s="42">
        <v>263.05</v>
      </c>
      <c r="Z39" s="42">
        <v>369</v>
      </c>
      <c r="AA39" s="68">
        <v>335</v>
      </c>
      <c r="AB39" s="68">
        <v>389.9</v>
      </c>
      <c r="AC39" s="68">
        <v>408</v>
      </c>
      <c r="AD39" s="68">
        <v>554.29999999999995</v>
      </c>
      <c r="AE39" s="68">
        <v>672.7</v>
      </c>
      <c r="AF39" s="68">
        <v>511.5</v>
      </c>
      <c r="AG39" s="68">
        <v>416</v>
      </c>
      <c r="AH39" s="68">
        <v>638</v>
      </c>
      <c r="AI39" s="68">
        <v>710</v>
      </c>
      <c r="AJ39" s="68">
        <v>671</v>
      </c>
      <c r="AK39" s="204">
        <v>624</v>
      </c>
      <c r="AL39" s="204"/>
      <c r="AM39" s="204"/>
      <c r="AN39" s="204"/>
      <c r="AO39" s="194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167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2"/>
      <c r="HN39" s="2"/>
      <c r="HO39" s="2"/>
      <c r="HP39" s="2"/>
      <c r="HQ39" s="2"/>
      <c r="HR39" s="2"/>
      <c r="HS39" s="2"/>
      <c r="HT39" s="2"/>
      <c r="HU39" s="2"/>
      <c r="HV39" s="2"/>
      <c r="HW39" s="2"/>
      <c r="HX39" s="2"/>
      <c r="HY39" s="2"/>
      <c r="HZ39" s="2"/>
      <c r="IA39" s="2"/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</row>
    <row r="40" spans="1:257" x14ac:dyDescent="0.25">
      <c r="A40" s="14" t="s">
        <v>55</v>
      </c>
      <c r="B40" s="14">
        <v>0</v>
      </c>
      <c r="C40" s="14">
        <v>0</v>
      </c>
      <c r="D40" s="54">
        <v>10</v>
      </c>
      <c r="E40" s="51">
        <v>4.7089999999999996</v>
      </c>
      <c r="F40" s="54">
        <v>5.6120000000000001</v>
      </c>
      <c r="G40" s="51">
        <v>3.161</v>
      </c>
      <c r="H40" s="15">
        <v>1.482</v>
      </c>
      <c r="I40" s="16">
        <v>5.0529999999999999</v>
      </c>
      <c r="J40" s="16">
        <v>5.0999999999999996</v>
      </c>
      <c r="K40" s="16">
        <v>8.35</v>
      </c>
      <c r="L40" s="17">
        <v>11.4</v>
      </c>
      <c r="M40" s="17">
        <v>11.2</v>
      </c>
      <c r="N40" s="17">
        <v>22.4</v>
      </c>
      <c r="O40" s="17">
        <v>26</v>
      </c>
      <c r="P40" s="17">
        <v>13.7</v>
      </c>
      <c r="Q40" s="17">
        <v>10.4</v>
      </c>
      <c r="R40" s="42">
        <v>27.36</v>
      </c>
      <c r="S40" s="42">
        <v>34.450000000000003</v>
      </c>
      <c r="T40" s="42">
        <v>25</v>
      </c>
      <c r="U40" s="42">
        <v>22.5</v>
      </c>
      <c r="V40" s="42">
        <v>44</v>
      </c>
      <c r="W40" s="42">
        <v>50.4</v>
      </c>
      <c r="X40" s="42">
        <v>58.8</v>
      </c>
      <c r="Y40" s="42">
        <v>50.6</v>
      </c>
      <c r="Z40" s="42">
        <v>55</v>
      </c>
      <c r="AA40" s="68">
        <v>66</v>
      </c>
      <c r="AB40" s="68">
        <v>72</v>
      </c>
      <c r="AC40" s="68">
        <v>38.4</v>
      </c>
      <c r="AD40" s="68">
        <v>29.75</v>
      </c>
      <c r="AE40" s="68">
        <v>54</v>
      </c>
      <c r="AF40" s="68">
        <v>46.98</v>
      </c>
      <c r="AG40" s="68">
        <v>48.05</v>
      </c>
      <c r="AH40" s="68">
        <v>71.75</v>
      </c>
      <c r="AI40" s="68">
        <v>76.5</v>
      </c>
      <c r="AJ40" s="68">
        <v>88.4</v>
      </c>
      <c r="AK40" s="204">
        <v>71.400000000000006</v>
      </c>
      <c r="AL40" s="204"/>
      <c r="AM40" s="204"/>
      <c r="AN40" s="204"/>
      <c r="AO40" s="194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167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2"/>
      <c r="HJ40" s="2"/>
      <c r="HK40" s="2"/>
      <c r="HL40" s="2"/>
      <c r="HM40" s="2"/>
      <c r="HN40" s="2"/>
      <c r="HO40" s="2"/>
      <c r="HP40" s="2"/>
      <c r="HQ40" s="2"/>
      <c r="HR40" s="2"/>
      <c r="HS40" s="2"/>
      <c r="HT40" s="2"/>
      <c r="HU40" s="2"/>
      <c r="HV40" s="2"/>
      <c r="HW40" s="2"/>
      <c r="HX40" s="2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</row>
    <row r="41" spans="1:257" x14ac:dyDescent="0.25">
      <c r="A41" s="14" t="s">
        <v>56</v>
      </c>
      <c r="B41" s="14">
        <v>0</v>
      </c>
      <c r="C41" s="14">
        <v>0</v>
      </c>
      <c r="D41" s="54">
        <v>17</v>
      </c>
      <c r="E41" s="51">
        <v>5.5910000000000002</v>
      </c>
      <c r="F41" s="54">
        <v>8.202</v>
      </c>
      <c r="G41" s="51">
        <v>7.5439999999999996</v>
      </c>
      <c r="H41" s="15">
        <v>1.641</v>
      </c>
      <c r="I41" s="16">
        <v>2.5350000000000001</v>
      </c>
      <c r="J41" s="16">
        <v>3.1</v>
      </c>
      <c r="K41" s="16">
        <v>8.4499999999999993</v>
      </c>
      <c r="L41" s="17">
        <v>6.8</v>
      </c>
      <c r="M41" s="17">
        <v>4.2</v>
      </c>
      <c r="N41" s="17">
        <v>4.9000000000000004</v>
      </c>
      <c r="O41" s="17">
        <v>10</v>
      </c>
      <c r="P41" s="17">
        <v>5.85</v>
      </c>
      <c r="Q41" s="17">
        <v>7.8</v>
      </c>
      <c r="R41" s="42">
        <v>9.1999999999999993</v>
      </c>
      <c r="S41" s="42">
        <v>10.73</v>
      </c>
      <c r="T41" s="42">
        <v>4.1500000000000004</v>
      </c>
      <c r="U41" s="42">
        <v>5.5</v>
      </c>
      <c r="V41" s="42">
        <v>12.525</v>
      </c>
      <c r="W41" s="42">
        <v>20.399999999999999</v>
      </c>
      <c r="X41" s="42">
        <v>21.7</v>
      </c>
      <c r="Y41" s="42">
        <v>28.5</v>
      </c>
      <c r="Z41" s="42">
        <v>32</v>
      </c>
      <c r="AA41" s="68">
        <v>47.36</v>
      </c>
      <c r="AB41" s="68">
        <v>69</v>
      </c>
      <c r="AC41" s="68">
        <v>50.6</v>
      </c>
      <c r="AD41" s="68">
        <v>71.12</v>
      </c>
      <c r="AE41" s="68">
        <v>61.5</v>
      </c>
      <c r="AF41" s="68">
        <v>66.150000000000006</v>
      </c>
      <c r="AG41" s="68">
        <v>70.2</v>
      </c>
      <c r="AH41" s="68">
        <v>105</v>
      </c>
      <c r="AI41" s="68">
        <v>99</v>
      </c>
      <c r="AJ41" s="68">
        <v>105.6</v>
      </c>
      <c r="AK41" s="204">
        <v>84</v>
      </c>
      <c r="AL41" s="204"/>
      <c r="AM41" s="204"/>
      <c r="AN41" s="204"/>
      <c r="AO41" s="194"/>
      <c r="AP41" s="2"/>
      <c r="AQ41" s="2"/>
      <c r="AR41" s="167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167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2"/>
      <c r="HF41" s="2"/>
      <c r="HG41" s="2"/>
      <c r="HH41" s="2"/>
      <c r="HI41" s="2"/>
      <c r="HJ41" s="2"/>
      <c r="HK41" s="2"/>
      <c r="HL41" s="2"/>
      <c r="HM41" s="2"/>
      <c r="HN41" s="2"/>
      <c r="HO41" s="2"/>
      <c r="HP41" s="2"/>
      <c r="HQ41" s="2"/>
      <c r="HR41" s="2"/>
      <c r="HS41" s="2"/>
      <c r="HT41" s="2"/>
      <c r="HU41" s="2"/>
      <c r="HV41" s="2"/>
      <c r="HW41" s="2"/>
      <c r="HX41" s="2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</row>
    <row r="42" spans="1:257" x14ac:dyDescent="0.25">
      <c r="A42" s="14" t="s">
        <v>57</v>
      </c>
      <c r="B42" s="14">
        <v>0</v>
      </c>
      <c r="C42" s="14">
        <v>0</v>
      </c>
      <c r="D42" s="54">
        <v>3</v>
      </c>
      <c r="E42" s="51">
        <v>3.0470000000000002</v>
      </c>
      <c r="F42" s="54">
        <v>2.44</v>
      </c>
      <c r="G42" s="51">
        <v>4.2439999999999998</v>
      </c>
      <c r="H42" s="15">
        <v>3.98</v>
      </c>
      <c r="I42" s="16">
        <v>7.633</v>
      </c>
      <c r="J42" s="16">
        <v>9</v>
      </c>
      <c r="K42" s="16">
        <v>13.91</v>
      </c>
      <c r="L42" s="17">
        <v>19.350000000000001</v>
      </c>
      <c r="M42" s="17">
        <v>12.42</v>
      </c>
      <c r="N42" s="17">
        <v>12.635</v>
      </c>
      <c r="O42" s="17">
        <v>9.9</v>
      </c>
      <c r="P42" s="17">
        <v>5</v>
      </c>
      <c r="Q42" s="17">
        <v>26</v>
      </c>
      <c r="R42" s="42">
        <v>28.5</v>
      </c>
      <c r="S42" s="42">
        <v>27</v>
      </c>
      <c r="T42" s="42">
        <v>18</v>
      </c>
      <c r="U42" s="42">
        <v>15</v>
      </c>
      <c r="V42" s="42">
        <v>18.524999999999999</v>
      </c>
      <c r="W42" s="42">
        <v>27</v>
      </c>
      <c r="X42" s="42">
        <v>50</v>
      </c>
      <c r="Y42" s="42">
        <v>31.5</v>
      </c>
      <c r="Z42" s="42">
        <v>17.600000000000001</v>
      </c>
      <c r="AA42" s="68">
        <v>32</v>
      </c>
      <c r="AB42" s="68">
        <v>52.5</v>
      </c>
      <c r="AC42" s="68">
        <v>14.1</v>
      </c>
      <c r="AD42" s="68">
        <v>52.9</v>
      </c>
      <c r="AE42" s="68">
        <v>61.2</v>
      </c>
      <c r="AF42" s="68">
        <v>48.6</v>
      </c>
      <c r="AG42" s="68">
        <v>80</v>
      </c>
      <c r="AH42" s="68">
        <v>166.8</v>
      </c>
      <c r="AI42" s="68">
        <v>270</v>
      </c>
      <c r="AJ42" s="68">
        <v>387.5</v>
      </c>
      <c r="AK42" s="204">
        <v>178.25</v>
      </c>
      <c r="AL42" s="204"/>
      <c r="AM42" s="204"/>
      <c r="AN42" s="204"/>
      <c r="AO42" s="194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167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2"/>
      <c r="GE42" s="2"/>
      <c r="GF42" s="2"/>
      <c r="GG42" s="2"/>
      <c r="GH42" s="2"/>
      <c r="GI42" s="2"/>
      <c r="GJ42" s="2"/>
      <c r="GK42" s="2"/>
      <c r="GL42" s="2"/>
      <c r="GM42" s="2"/>
      <c r="GN42" s="2"/>
      <c r="GO42" s="2"/>
      <c r="GP42" s="2"/>
      <c r="GQ42" s="2"/>
      <c r="GR42" s="2"/>
      <c r="GS42" s="2"/>
      <c r="GT42" s="2"/>
      <c r="GU42" s="2"/>
      <c r="GV42" s="2"/>
      <c r="GW42" s="2"/>
      <c r="GX42" s="2"/>
      <c r="GY42" s="2"/>
      <c r="GZ42" s="2"/>
      <c r="HA42" s="2"/>
      <c r="HB42" s="2"/>
      <c r="HC42" s="2"/>
      <c r="HD42" s="2"/>
      <c r="HE42" s="2"/>
      <c r="HF42" s="2"/>
      <c r="HG42" s="2"/>
      <c r="HH42" s="2"/>
      <c r="HI42" s="2"/>
      <c r="HJ42" s="2"/>
      <c r="HK42" s="2"/>
      <c r="HL42" s="2"/>
      <c r="HM42" s="2"/>
      <c r="HN42" s="2"/>
      <c r="HO42" s="2"/>
      <c r="HP42" s="2"/>
      <c r="HQ42" s="2"/>
      <c r="HR42" s="2"/>
      <c r="HS42" s="2"/>
      <c r="HT42" s="2"/>
      <c r="HU42" s="2"/>
      <c r="HV42" s="2"/>
      <c r="HW42" s="2"/>
      <c r="HX42" s="2"/>
      <c r="HY42" s="2"/>
      <c r="HZ42" s="2"/>
      <c r="IA42" s="2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</row>
    <row r="43" spans="1:257" x14ac:dyDescent="0.25">
      <c r="A43" s="10"/>
      <c r="B43" s="10"/>
      <c r="C43" s="10"/>
      <c r="D43" s="42"/>
      <c r="E43" s="2"/>
      <c r="F43" s="42"/>
      <c r="G43" s="2"/>
      <c r="H43" s="11"/>
      <c r="I43" s="12"/>
      <c r="J43" s="12"/>
      <c r="K43" s="12"/>
      <c r="L43" s="13"/>
      <c r="M43" s="13"/>
      <c r="N43" s="13"/>
      <c r="O43" s="13"/>
      <c r="P43" s="13"/>
      <c r="Q43" s="13"/>
      <c r="R43" s="42"/>
      <c r="S43" s="42"/>
      <c r="T43" s="42"/>
      <c r="U43" s="42"/>
      <c r="V43" s="42"/>
      <c r="W43" s="42"/>
      <c r="X43" s="42"/>
      <c r="Y43" s="42"/>
      <c r="Z43" s="42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204"/>
      <c r="AL43" s="204"/>
      <c r="AM43" s="204"/>
      <c r="AN43" s="204"/>
      <c r="AO43" s="194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2"/>
      <c r="GV43" s="2"/>
      <c r="GW43" s="2"/>
      <c r="GX43" s="2"/>
      <c r="GY43" s="2"/>
      <c r="GZ43" s="2"/>
      <c r="HA43" s="2"/>
      <c r="HB43" s="2"/>
      <c r="HC43" s="2"/>
      <c r="HD43" s="2"/>
      <c r="HE43" s="2"/>
      <c r="HF43" s="2"/>
      <c r="HG43" s="2"/>
      <c r="HH43" s="2"/>
      <c r="HI43" s="2"/>
      <c r="HJ43" s="2"/>
      <c r="HK43" s="2"/>
      <c r="HL43" s="2"/>
      <c r="HM43" s="2"/>
      <c r="HN43" s="2"/>
      <c r="HO43" s="2"/>
      <c r="HP43" s="2"/>
      <c r="HQ43" s="2"/>
      <c r="HR43" s="2"/>
      <c r="HS43" s="2"/>
      <c r="HT43" s="2"/>
      <c r="HU43" s="2"/>
      <c r="HV43" s="2"/>
      <c r="HW43" s="2"/>
      <c r="HX43" s="2"/>
      <c r="HY43" s="2"/>
      <c r="HZ43" s="2"/>
      <c r="IA43" s="2"/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</row>
    <row r="44" spans="1:257" x14ac:dyDescent="0.25">
      <c r="A44" s="18" t="s">
        <v>58</v>
      </c>
      <c r="B44" s="156">
        <f t="shared" ref="B44:C44" si="6">SUM(B34:B42)</f>
        <v>0</v>
      </c>
      <c r="C44" s="156">
        <f t="shared" si="6"/>
        <v>0</v>
      </c>
      <c r="D44" s="156">
        <f>SUM(D34:D42)</f>
        <v>126</v>
      </c>
      <c r="E44" s="157">
        <f>SUM(E34:E42)</f>
        <v>62.9</v>
      </c>
      <c r="F44" s="156">
        <f>SUM(F34:F42)</f>
        <v>68.600000000000009</v>
      </c>
      <c r="G44" s="158">
        <f>SUM(G34:G42)</f>
        <v>63.099999999999994</v>
      </c>
      <c r="H44" s="159">
        <v>58.2</v>
      </c>
      <c r="I44" s="158">
        <v>80</v>
      </c>
      <c r="J44" s="158">
        <f t="shared" ref="J44:R44" si="7">SUM(J34:J42)</f>
        <v>97.999999999999986</v>
      </c>
      <c r="K44" s="158">
        <f t="shared" si="7"/>
        <v>215</v>
      </c>
      <c r="L44" s="160">
        <f t="shared" si="7"/>
        <v>199</v>
      </c>
      <c r="M44" s="160">
        <f t="shared" si="7"/>
        <v>153.92499999999995</v>
      </c>
      <c r="N44" s="160">
        <f t="shared" si="7"/>
        <v>226.21</v>
      </c>
      <c r="O44" s="160">
        <f t="shared" si="7"/>
        <v>223.00000000000003</v>
      </c>
      <c r="P44" s="160">
        <f t="shared" si="7"/>
        <v>136.52000000000001</v>
      </c>
      <c r="Q44" s="160">
        <f t="shared" si="7"/>
        <v>220.00000000000003</v>
      </c>
      <c r="R44" s="160">
        <f t="shared" si="7"/>
        <v>272.5</v>
      </c>
      <c r="S44" s="160">
        <f t="shared" ref="S44:Y44" si="8">SUM(S34:S42)</f>
        <v>424</v>
      </c>
      <c r="T44" s="161">
        <f t="shared" si="8"/>
        <v>205</v>
      </c>
      <c r="U44" s="161">
        <f t="shared" si="8"/>
        <v>282</v>
      </c>
      <c r="V44" s="161">
        <f t="shared" si="8"/>
        <v>516</v>
      </c>
      <c r="W44" s="161">
        <f t="shared" si="8"/>
        <v>565.99999999999989</v>
      </c>
      <c r="X44" s="161">
        <f t="shared" si="8"/>
        <v>710</v>
      </c>
      <c r="Y44" s="161">
        <f t="shared" si="8"/>
        <v>650.00000000000011</v>
      </c>
      <c r="Z44" s="161">
        <f>SUM(Z34:Z42)</f>
        <v>787.1</v>
      </c>
      <c r="AA44" s="170">
        <f>SUM(AA34:AA42)</f>
        <v>948.00000000000011</v>
      </c>
      <c r="AB44" s="170">
        <f>SUM(AB34:AB42)</f>
        <v>1070</v>
      </c>
      <c r="AC44" s="170">
        <f>SUM(AC34:AC42)</f>
        <v>742</v>
      </c>
      <c r="AD44" s="170">
        <f>SUM(AD34:AD42)</f>
        <v>1316.37</v>
      </c>
      <c r="AE44" s="171">
        <v>1540</v>
      </c>
      <c r="AF44" s="172">
        <f>SUM(AF34:AF42)</f>
        <v>1170.345</v>
      </c>
      <c r="AG44" s="172">
        <f>SUM(AG34:AG42)</f>
        <v>1245.5</v>
      </c>
      <c r="AH44" s="172">
        <v>1897</v>
      </c>
      <c r="AI44" s="172">
        <f>SUM(AI34:AI42)</f>
        <v>2230</v>
      </c>
      <c r="AJ44" s="172">
        <f>SUM(AJ34:AJ42)</f>
        <v>2755.3</v>
      </c>
      <c r="AK44" s="207">
        <f>SUM(AK34:AK42)</f>
        <v>1829.14</v>
      </c>
      <c r="AL44" s="207">
        <f t="shared" ref="AL44:AN44" si="9">SUM(AL34:AL42)</f>
        <v>0</v>
      </c>
      <c r="AM44" s="207">
        <f t="shared" si="9"/>
        <v>0</v>
      </c>
      <c r="AN44" s="207">
        <f t="shared" si="9"/>
        <v>0</v>
      </c>
      <c r="AO44" s="194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</row>
    <row r="45" spans="1:257" x14ac:dyDescent="0.25">
      <c r="A45" s="18"/>
      <c r="B45" s="199"/>
      <c r="C45" s="199"/>
      <c r="D45" s="156"/>
      <c r="E45" s="157"/>
      <c r="F45" s="156"/>
      <c r="G45" s="157"/>
      <c r="H45" s="158"/>
      <c r="I45" s="158"/>
      <c r="J45" s="158"/>
      <c r="K45" s="158"/>
      <c r="L45" s="160"/>
      <c r="M45" s="160"/>
      <c r="N45" s="160"/>
      <c r="O45" s="160"/>
      <c r="P45" s="160"/>
      <c r="Q45" s="160"/>
      <c r="R45" s="160"/>
      <c r="S45" s="160"/>
      <c r="T45" s="161"/>
      <c r="U45" s="161"/>
      <c r="V45" s="161"/>
      <c r="W45" s="161"/>
      <c r="X45" s="161"/>
      <c r="Y45" s="161"/>
      <c r="Z45" s="161"/>
      <c r="AA45" s="170"/>
      <c r="AB45" s="170"/>
      <c r="AC45" s="170"/>
      <c r="AD45" s="170"/>
      <c r="AE45" s="171"/>
      <c r="AF45" s="172"/>
      <c r="AG45" s="172"/>
      <c r="AH45" s="172"/>
      <c r="AI45" s="172"/>
      <c r="AJ45" s="172"/>
      <c r="AK45" s="204"/>
      <c r="AL45" s="204"/>
      <c r="AM45" s="204"/>
      <c r="AN45" s="204"/>
      <c r="AO45" s="194"/>
      <c r="AP45" s="167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2"/>
      <c r="GV45" s="2"/>
      <c r="GW45" s="2"/>
      <c r="GX45" s="2"/>
      <c r="GY45" s="2"/>
      <c r="GZ45" s="2"/>
      <c r="HA45" s="2"/>
      <c r="HB45" s="2"/>
      <c r="HC45" s="2"/>
      <c r="HD45" s="2"/>
      <c r="HE45" s="2"/>
      <c r="HF45" s="2"/>
      <c r="HG45" s="2"/>
      <c r="HH45" s="2"/>
      <c r="HI45" s="2"/>
      <c r="HJ45" s="2"/>
      <c r="HK45" s="2"/>
      <c r="HL45" s="2"/>
      <c r="HM45" s="2"/>
      <c r="HN45" s="2"/>
      <c r="HO45" s="2"/>
      <c r="HP45" s="2"/>
      <c r="HQ45" s="2"/>
      <c r="HR45" s="2"/>
      <c r="HS45" s="2"/>
      <c r="HT45" s="2"/>
      <c r="HU45" s="2"/>
      <c r="HV45" s="2"/>
      <c r="HW45" s="2"/>
      <c r="HX45" s="2"/>
      <c r="HY45" s="2"/>
      <c r="HZ45" s="2"/>
      <c r="IA45" s="2"/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</row>
    <row r="46" spans="1:257" x14ac:dyDescent="0.25">
      <c r="A46" s="18"/>
      <c r="B46" s="199"/>
      <c r="C46" s="199"/>
      <c r="D46" s="156"/>
      <c r="E46" s="157"/>
      <c r="F46" s="156"/>
      <c r="G46" s="157"/>
      <c r="H46" s="158"/>
      <c r="I46" s="158"/>
      <c r="J46" s="158"/>
      <c r="K46" s="158"/>
      <c r="L46" s="160"/>
      <c r="M46" s="160"/>
      <c r="N46" s="160"/>
      <c r="O46" s="160"/>
      <c r="P46" s="160"/>
      <c r="Q46" s="160"/>
      <c r="R46" s="160"/>
      <c r="S46" s="160"/>
      <c r="T46" s="161"/>
      <c r="U46" s="161"/>
      <c r="V46" s="161"/>
      <c r="W46" s="161"/>
      <c r="X46" s="161"/>
      <c r="Y46" s="161"/>
      <c r="Z46" s="161"/>
      <c r="AA46" s="170"/>
      <c r="AB46" s="170"/>
      <c r="AC46" s="170"/>
      <c r="AD46" s="170"/>
      <c r="AE46" s="171"/>
      <c r="AF46" s="172"/>
      <c r="AG46" s="172"/>
      <c r="AH46" s="172"/>
      <c r="AI46" s="172"/>
      <c r="AJ46" s="172"/>
      <c r="AK46" s="204"/>
      <c r="AL46" s="204"/>
      <c r="AM46" s="204"/>
      <c r="AN46" s="204"/>
      <c r="AO46" s="194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</row>
    <row r="47" spans="1:257" x14ac:dyDescent="0.25">
      <c r="A47" s="20"/>
      <c r="B47" s="20"/>
      <c r="C47" s="20"/>
      <c r="D47" s="43"/>
      <c r="E47" s="46"/>
      <c r="F47" s="43"/>
      <c r="G47" s="46"/>
      <c r="H47" s="22"/>
      <c r="I47" s="22"/>
      <c r="J47" s="23"/>
      <c r="K47" s="23"/>
      <c r="L47" s="24"/>
      <c r="M47" s="24"/>
      <c r="N47" s="24"/>
      <c r="O47" s="24"/>
      <c r="P47" s="24"/>
      <c r="Q47" s="24"/>
      <c r="R47" s="43"/>
      <c r="S47" s="43"/>
      <c r="T47" s="43"/>
      <c r="U47" s="43"/>
      <c r="V47" s="43"/>
      <c r="W47" s="43"/>
      <c r="X47" s="43"/>
      <c r="Y47" s="43"/>
      <c r="Z47" s="43"/>
      <c r="AA47" s="173"/>
      <c r="AB47" s="173"/>
      <c r="AC47" s="173"/>
      <c r="AD47" s="59"/>
      <c r="AE47" s="59"/>
      <c r="AF47" s="175"/>
      <c r="AG47" s="175"/>
      <c r="AH47" s="174" t="s">
        <v>72</v>
      </c>
      <c r="AI47" s="174" t="s">
        <v>73</v>
      </c>
      <c r="AJ47" s="174" t="s">
        <v>59</v>
      </c>
      <c r="AK47" s="206"/>
      <c r="AL47" s="206"/>
      <c r="AM47" s="206"/>
      <c r="AN47" s="206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  <c r="FS47" s="2"/>
      <c r="FT47" s="2"/>
      <c r="FU47" s="2"/>
      <c r="FV47" s="2"/>
      <c r="FW47" s="2"/>
      <c r="FX47" s="2"/>
      <c r="FY47" s="2"/>
      <c r="FZ47" s="2"/>
      <c r="GA47" s="2"/>
      <c r="GB47" s="2"/>
      <c r="GC47" s="2"/>
      <c r="GD47" s="2"/>
      <c r="GE47" s="2"/>
      <c r="GF47" s="2"/>
      <c r="GG47" s="2"/>
      <c r="GH47" s="2"/>
      <c r="GI47" s="2"/>
      <c r="GJ47" s="2"/>
      <c r="GK47" s="2"/>
      <c r="GL47" s="2"/>
      <c r="GM47" s="2"/>
      <c r="GN47" s="2"/>
      <c r="GO47" s="2"/>
      <c r="GP47" s="2"/>
      <c r="GQ47" s="2"/>
      <c r="GR47" s="2"/>
      <c r="GS47" s="2"/>
      <c r="GT47" s="2"/>
      <c r="GU47" s="2"/>
      <c r="GV47" s="2"/>
      <c r="GW47" s="2"/>
      <c r="GX47" s="2"/>
      <c r="GY47" s="2"/>
      <c r="GZ47" s="2"/>
      <c r="HA47" s="2"/>
      <c r="HB47" s="2"/>
      <c r="HC47" s="2"/>
      <c r="HD47" s="2"/>
      <c r="HE47" s="2"/>
      <c r="HF47" s="2"/>
      <c r="HG47" s="2"/>
      <c r="HH47" s="2"/>
      <c r="HI47" s="2"/>
      <c r="HJ47" s="2"/>
      <c r="HK47" s="2"/>
      <c r="HL47" s="2"/>
      <c r="HM47" s="2"/>
      <c r="HN47" s="2"/>
      <c r="HO47" s="2"/>
      <c r="HP47" s="2"/>
      <c r="HQ47" s="2"/>
      <c r="HR47" s="2"/>
      <c r="HS47" s="2"/>
      <c r="HT47" s="2"/>
      <c r="HU47" s="2"/>
      <c r="HV47" s="2"/>
      <c r="HW47" s="2"/>
      <c r="HX47" s="2"/>
      <c r="HY47" s="2"/>
      <c r="HZ47" s="2"/>
      <c r="IA47" s="2"/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</row>
    <row r="48" spans="1:257" x14ac:dyDescent="0.25">
      <c r="A48" s="25"/>
      <c r="B48" s="25"/>
      <c r="C48" s="25"/>
      <c r="D48" s="25"/>
      <c r="E48" s="25"/>
      <c r="F48" s="25"/>
      <c r="G48" s="25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  <c r="FS48" s="2"/>
      <c r="FT48" s="2"/>
      <c r="FU48" s="2"/>
      <c r="FV48" s="2"/>
      <c r="FW48" s="2"/>
      <c r="FX48" s="2"/>
      <c r="FY48" s="2"/>
      <c r="FZ48" s="2"/>
      <c r="GA48" s="2"/>
      <c r="GB48" s="2"/>
      <c r="GC48" s="2"/>
      <c r="GD48" s="2"/>
      <c r="GE48" s="2"/>
      <c r="GF48" s="2"/>
      <c r="GG48" s="2"/>
      <c r="GH48" s="2"/>
      <c r="GI48" s="2"/>
      <c r="GJ48" s="2"/>
      <c r="GK48" s="2"/>
      <c r="GL48" s="2"/>
      <c r="GM48" s="2"/>
      <c r="GN48" s="2"/>
      <c r="GO48" s="2"/>
      <c r="GP48" s="2"/>
      <c r="GQ48" s="2"/>
      <c r="GR48" s="2"/>
      <c r="GS48" s="2"/>
      <c r="GT48" s="2"/>
      <c r="GU48" s="2"/>
      <c r="GV48" s="2"/>
      <c r="GW48" s="2"/>
      <c r="GX48" s="2"/>
      <c r="GY48" s="2"/>
      <c r="GZ48" s="2"/>
      <c r="HA48" s="2"/>
      <c r="HB48" s="2"/>
      <c r="HC48" s="2"/>
      <c r="HD48" s="2"/>
      <c r="HE48" s="2"/>
      <c r="HF48" s="2"/>
      <c r="HG48" s="2"/>
      <c r="HH48" s="2"/>
      <c r="HI48" s="2"/>
      <c r="HJ48" s="2"/>
      <c r="HK48" s="2"/>
      <c r="HL48" s="2"/>
      <c r="HM48" s="2"/>
      <c r="HN48" s="2"/>
      <c r="HO48" s="2"/>
      <c r="HP48" s="2"/>
      <c r="HQ48" s="2"/>
      <c r="HR48" s="2"/>
      <c r="HS48" s="2"/>
      <c r="HT48" s="2"/>
      <c r="HU48" s="2"/>
      <c r="HV48" s="2"/>
      <c r="HW48" s="2"/>
      <c r="HX48" s="2"/>
      <c r="HY48" s="2"/>
      <c r="HZ48" s="2"/>
      <c r="IA48" s="2"/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</row>
    <row r="49" spans="1:257" x14ac:dyDescent="0.25">
      <c r="A49" s="25"/>
      <c r="B49" s="25"/>
      <c r="C49" s="25"/>
      <c r="D49" s="25"/>
      <c r="E49" s="25"/>
      <c r="F49" s="25"/>
      <c r="G49" s="25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167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  <c r="BV49" s="2"/>
      <c r="BW49" s="2"/>
      <c r="BX49" s="2"/>
      <c r="BY49" s="2"/>
      <c r="BZ49" s="2"/>
      <c r="CA49" s="2"/>
      <c r="CB49" s="2"/>
      <c r="CC49" s="2"/>
      <c r="CD49" s="2"/>
      <c r="CE49" s="2"/>
      <c r="CF49" s="2"/>
      <c r="CG49" s="2"/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  <c r="FS49" s="2"/>
      <c r="FT49" s="2"/>
      <c r="FU49" s="2"/>
      <c r="FV49" s="2"/>
      <c r="FW49" s="2"/>
      <c r="FX49" s="2"/>
      <c r="FY49" s="2"/>
      <c r="FZ49" s="2"/>
      <c r="GA49" s="2"/>
      <c r="GB49" s="2"/>
      <c r="GC49" s="2"/>
      <c r="GD49" s="2"/>
      <c r="GE49" s="2"/>
      <c r="GF49" s="2"/>
      <c r="GG49" s="2"/>
      <c r="GH49" s="2"/>
      <c r="GI49" s="2"/>
      <c r="GJ49" s="2"/>
      <c r="GK49" s="2"/>
      <c r="GL49" s="2"/>
      <c r="GM49" s="2"/>
      <c r="GN49" s="2"/>
      <c r="GO49" s="2"/>
      <c r="GP49" s="2"/>
      <c r="GQ49" s="2"/>
      <c r="GR49" s="2"/>
      <c r="GS49" s="2"/>
      <c r="GT49" s="2"/>
      <c r="GU49" s="2"/>
      <c r="GV49" s="2"/>
      <c r="GW49" s="2"/>
      <c r="GX49" s="2"/>
      <c r="GY49" s="2"/>
      <c r="GZ49" s="2"/>
      <c r="HA49" s="2"/>
      <c r="HB49" s="2"/>
      <c r="HC49" s="2"/>
      <c r="HD49" s="2"/>
      <c r="HE49" s="2"/>
      <c r="HF49" s="2"/>
      <c r="HG49" s="2"/>
      <c r="HH49" s="2"/>
      <c r="HI49" s="2"/>
      <c r="HJ49" s="2"/>
      <c r="HK49" s="2"/>
      <c r="HL49" s="2"/>
      <c r="HM49" s="2"/>
      <c r="HN49" s="2"/>
      <c r="HO49" s="2"/>
      <c r="HP49" s="2"/>
      <c r="HQ49" s="2"/>
      <c r="HR49" s="2"/>
      <c r="HS49" s="2"/>
      <c r="HT49" s="2"/>
      <c r="HU49" s="2"/>
      <c r="HV49" s="2"/>
      <c r="HW49" s="2"/>
      <c r="HX49" s="2"/>
      <c r="HY49" s="2"/>
      <c r="HZ49" s="2"/>
      <c r="IA49" s="2"/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</row>
    <row r="50" spans="1:257" x14ac:dyDescent="0.25">
      <c r="A50" s="4" t="s">
        <v>74</v>
      </c>
      <c r="B50" s="4"/>
      <c r="C50" s="4"/>
      <c r="D50" s="4"/>
      <c r="E50" s="4"/>
      <c r="F50" s="4"/>
      <c r="G50" s="4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</row>
    <row r="51" spans="1:257" x14ac:dyDescent="0.25">
      <c r="A51" s="4" t="s">
        <v>74</v>
      </c>
      <c r="B51" s="4"/>
      <c r="C51" s="4"/>
      <c r="D51" s="4"/>
      <c r="E51" s="4"/>
      <c r="F51" s="4"/>
      <c r="G51" s="4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</row>
    <row r="52" spans="1:257" x14ac:dyDescent="0.25">
      <c r="A52" s="48" t="s">
        <v>6</v>
      </c>
      <c r="B52" s="62"/>
      <c r="C52" s="62"/>
      <c r="D52" s="47" t="s">
        <v>9</v>
      </c>
      <c r="E52" s="47" t="s">
        <v>10</v>
      </c>
      <c r="F52" s="47" t="s">
        <v>11</v>
      </c>
      <c r="G52" s="47" t="s">
        <v>12</v>
      </c>
      <c r="H52" s="5" t="s">
        <v>13</v>
      </c>
      <c r="I52" s="6" t="s">
        <v>14</v>
      </c>
      <c r="J52" s="6" t="s">
        <v>15</v>
      </c>
      <c r="K52" s="26" t="str">
        <f t="shared" ref="K52:AB52" si="10">K11</f>
        <v>1997/98</v>
      </c>
      <c r="L52" s="27" t="str">
        <f t="shared" si="10"/>
        <v>1998/99</v>
      </c>
      <c r="M52" s="27" t="str">
        <f t="shared" si="10"/>
        <v>1999/2000</v>
      </c>
      <c r="N52" s="27" t="str">
        <f t="shared" si="10"/>
        <v>2000/2001</v>
      </c>
      <c r="O52" s="27" t="str">
        <f t="shared" si="10"/>
        <v>2001/2002</v>
      </c>
      <c r="P52" s="27" t="str">
        <f t="shared" si="10"/>
        <v>2002/2003</v>
      </c>
      <c r="Q52" s="27" t="str">
        <f t="shared" si="10"/>
        <v>2003/2004</v>
      </c>
      <c r="R52" s="27" t="str">
        <f t="shared" si="10"/>
        <v>2004/2005</v>
      </c>
      <c r="S52" s="27" t="str">
        <f t="shared" si="10"/>
        <v>2005/2006</v>
      </c>
      <c r="T52" s="27" t="str">
        <f t="shared" si="10"/>
        <v>2006/2007</v>
      </c>
      <c r="U52" s="27" t="str">
        <f t="shared" si="10"/>
        <v>2007/2008</v>
      </c>
      <c r="V52" s="27" t="str">
        <f t="shared" si="10"/>
        <v>2008/2009</v>
      </c>
      <c r="W52" s="27" t="str">
        <f t="shared" si="10"/>
        <v>2009/2010</v>
      </c>
      <c r="X52" s="27" t="str">
        <f t="shared" si="10"/>
        <v>2010/2011</v>
      </c>
      <c r="Y52" s="27" t="str">
        <f t="shared" si="10"/>
        <v>2011/2012</v>
      </c>
      <c r="Z52" s="27" t="str">
        <f t="shared" si="10"/>
        <v>2012/2013</v>
      </c>
      <c r="AA52" s="27" t="str">
        <f t="shared" si="10"/>
        <v>2013/2014</v>
      </c>
      <c r="AB52" s="27" t="str">
        <f t="shared" si="10"/>
        <v>2014/2015</v>
      </c>
      <c r="AC52" s="47" t="s">
        <v>34</v>
      </c>
      <c r="AD52" s="47" t="s">
        <v>35</v>
      </c>
      <c r="AE52" s="138" t="s">
        <v>36</v>
      </c>
      <c r="AF52" s="138" t="s">
        <v>37</v>
      </c>
      <c r="AG52" s="138" t="s">
        <v>38</v>
      </c>
      <c r="AH52" s="138" t="s">
        <v>39</v>
      </c>
      <c r="AI52" s="138" t="s">
        <v>40</v>
      </c>
      <c r="AJ52" s="138" t="s">
        <v>41</v>
      </c>
      <c r="AK52" s="202" t="s">
        <v>42</v>
      </c>
      <c r="AL52" s="202" t="s">
        <v>43</v>
      </c>
      <c r="AM52" s="202" t="s">
        <v>44</v>
      </c>
      <c r="AN52" s="202" t="s">
        <v>45</v>
      </c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</row>
    <row r="53" spans="1:257" x14ac:dyDescent="0.25">
      <c r="A53" s="38" t="s">
        <v>46</v>
      </c>
      <c r="B53" s="38"/>
      <c r="C53" s="38"/>
      <c r="D53" s="28" t="s">
        <v>75</v>
      </c>
      <c r="E53" s="28" t="s">
        <v>75</v>
      </c>
      <c r="F53" s="28" t="s">
        <v>75</v>
      </c>
      <c r="G53" s="28" t="s">
        <v>75</v>
      </c>
      <c r="H53" s="28" t="s">
        <v>75</v>
      </c>
      <c r="I53" s="29" t="s">
        <v>75</v>
      </c>
      <c r="J53" s="29" t="s">
        <v>75</v>
      </c>
      <c r="K53" s="29" t="s">
        <v>75</v>
      </c>
      <c r="L53" s="30" t="s">
        <v>75</v>
      </c>
      <c r="M53" s="30" t="s">
        <v>75</v>
      </c>
      <c r="N53" s="30" t="s">
        <v>75</v>
      </c>
      <c r="O53" s="30" t="s">
        <v>75</v>
      </c>
      <c r="P53" s="30" t="s">
        <v>75</v>
      </c>
      <c r="Q53" s="30" t="s">
        <v>75</v>
      </c>
      <c r="R53" s="30" t="s">
        <v>75</v>
      </c>
      <c r="S53" s="30" t="s">
        <v>75</v>
      </c>
      <c r="T53" s="58" t="s">
        <v>75</v>
      </c>
      <c r="U53" s="58" t="s">
        <v>75</v>
      </c>
      <c r="V53" s="58" t="s">
        <v>75</v>
      </c>
      <c r="W53" s="58" t="s">
        <v>75</v>
      </c>
      <c r="X53" s="58" t="s">
        <v>75</v>
      </c>
      <c r="Y53" s="58" t="s">
        <v>75</v>
      </c>
      <c r="Z53" s="58" t="s">
        <v>75</v>
      </c>
      <c r="AA53" s="58" t="s">
        <v>75</v>
      </c>
      <c r="AB53" s="58" t="s">
        <v>75</v>
      </c>
      <c r="AC53" s="58" t="s">
        <v>75</v>
      </c>
      <c r="AD53" s="58" t="s">
        <v>75</v>
      </c>
      <c r="AE53" s="58" t="s">
        <v>75</v>
      </c>
      <c r="AF53" s="58" t="s">
        <v>75</v>
      </c>
      <c r="AG53" s="58" t="s">
        <v>75</v>
      </c>
      <c r="AH53" s="58" t="s">
        <v>75</v>
      </c>
      <c r="AI53" s="58" t="s">
        <v>75</v>
      </c>
      <c r="AJ53" s="58" t="s">
        <v>75</v>
      </c>
      <c r="AK53" s="208" t="s">
        <v>75</v>
      </c>
      <c r="AL53" s="208" t="s">
        <v>75</v>
      </c>
      <c r="AM53" s="208" t="s">
        <v>75</v>
      </c>
      <c r="AN53" s="208" t="s">
        <v>75</v>
      </c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2"/>
      <c r="BX53" s="2"/>
      <c r="BY53" s="2"/>
      <c r="BZ53" s="2"/>
      <c r="CA53" s="2"/>
      <c r="CB53" s="2"/>
      <c r="CC53" s="2"/>
      <c r="CD53" s="2"/>
      <c r="CE53" s="2"/>
      <c r="CF53" s="2"/>
      <c r="CG53" s="2"/>
      <c r="CH53" s="2"/>
      <c r="CI53" s="2"/>
      <c r="CJ53" s="2"/>
      <c r="CK53" s="2"/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  <c r="FS53" s="2"/>
      <c r="FT53" s="2"/>
      <c r="FU53" s="2"/>
      <c r="FV53" s="2"/>
      <c r="FW53" s="2"/>
      <c r="FX53" s="2"/>
      <c r="FY53" s="2"/>
      <c r="FZ53" s="2"/>
      <c r="GA53" s="2"/>
      <c r="GB53" s="2"/>
      <c r="GC53" s="2"/>
      <c r="GD53" s="2"/>
      <c r="GE53" s="2"/>
      <c r="GF53" s="2"/>
      <c r="GG53" s="2"/>
      <c r="GH53" s="2"/>
      <c r="GI53" s="2"/>
      <c r="GJ53" s="2"/>
      <c r="GK53" s="2"/>
      <c r="GL53" s="2"/>
      <c r="GM53" s="2"/>
      <c r="GN53" s="2"/>
      <c r="GO53" s="2"/>
      <c r="GP53" s="2"/>
      <c r="GQ53" s="2"/>
      <c r="GR53" s="2"/>
      <c r="GS53" s="2"/>
      <c r="GT53" s="2"/>
      <c r="GU53" s="2"/>
      <c r="GV53" s="2"/>
      <c r="GW53" s="2"/>
      <c r="GX53" s="2"/>
      <c r="GY53" s="2"/>
      <c r="GZ53" s="2"/>
      <c r="HA53" s="2"/>
      <c r="HB53" s="2"/>
      <c r="HC53" s="2"/>
      <c r="HD53" s="2"/>
      <c r="HE53" s="2"/>
      <c r="HF53" s="2"/>
      <c r="HG53" s="2"/>
      <c r="HH53" s="2"/>
      <c r="HI53" s="2"/>
      <c r="HJ53" s="2"/>
      <c r="HK53" s="2"/>
      <c r="HL53" s="2"/>
      <c r="HM53" s="2"/>
      <c r="HN53" s="2"/>
      <c r="HO53" s="2"/>
      <c r="HP53" s="2"/>
      <c r="HQ53" s="2"/>
      <c r="HR53" s="2"/>
      <c r="HS53" s="2"/>
      <c r="HT53" s="2"/>
      <c r="HU53" s="2"/>
      <c r="HV53" s="2"/>
      <c r="HW53" s="2"/>
      <c r="HX53" s="2"/>
      <c r="HY53" s="2"/>
      <c r="HZ53" s="2"/>
      <c r="IA53" s="2"/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</row>
    <row r="54" spans="1:257" x14ac:dyDescent="0.25">
      <c r="A54" s="10"/>
      <c r="B54" s="10"/>
      <c r="C54" s="10"/>
      <c r="D54" s="44"/>
      <c r="E54" s="44"/>
      <c r="F54" s="44"/>
      <c r="G54" s="2"/>
      <c r="H54" s="11"/>
      <c r="I54" s="12"/>
      <c r="J54" s="12"/>
      <c r="K54" s="12"/>
      <c r="L54" s="13"/>
      <c r="M54" s="13"/>
      <c r="N54" s="13"/>
      <c r="O54" s="13"/>
      <c r="P54" s="13"/>
      <c r="Q54" s="13"/>
      <c r="R54" s="13"/>
      <c r="S54" s="13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203"/>
      <c r="AL54" s="203"/>
      <c r="AM54" s="203"/>
      <c r="AN54" s="203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</row>
    <row r="55" spans="1:257" x14ac:dyDescent="0.25">
      <c r="A55" s="14" t="s">
        <v>49</v>
      </c>
      <c r="B55" s="14">
        <v>0</v>
      </c>
      <c r="C55" s="14">
        <v>0</v>
      </c>
      <c r="D55" s="61">
        <v>0</v>
      </c>
      <c r="E55" s="61">
        <v>0</v>
      </c>
      <c r="F55" s="61">
        <v>0</v>
      </c>
      <c r="G55" s="45">
        <v>0</v>
      </c>
      <c r="H55" s="31">
        <v>0</v>
      </c>
      <c r="I55" s="31">
        <v>0</v>
      </c>
      <c r="J55" s="31">
        <v>0</v>
      </c>
      <c r="K55" s="31">
        <v>0</v>
      </c>
      <c r="L55" s="32">
        <v>0</v>
      </c>
      <c r="M55" s="32">
        <v>0</v>
      </c>
      <c r="N55" s="32">
        <v>0</v>
      </c>
      <c r="O55" s="32">
        <v>0</v>
      </c>
      <c r="P55" s="33">
        <f>+P34/P14</f>
        <v>1.5</v>
      </c>
      <c r="Q55" s="33">
        <f>+Q34/Q14</f>
        <v>3</v>
      </c>
      <c r="R55" s="33">
        <f>+R34/R14</f>
        <v>2.9999999999999996</v>
      </c>
      <c r="S55" s="33">
        <f>+S34/S14</f>
        <v>1</v>
      </c>
      <c r="T55" s="60">
        <v>0</v>
      </c>
      <c r="U55" s="60">
        <v>0</v>
      </c>
      <c r="V55" s="60">
        <v>0</v>
      </c>
      <c r="W55" s="60">
        <v>0</v>
      </c>
      <c r="X55" s="60">
        <v>0</v>
      </c>
      <c r="Y55" s="60">
        <v>0</v>
      </c>
      <c r="Z55" s="60">
        <v>0</v>
      </c>
      <c r="AA55" s="176">
        <v>0</v>
      </c>
      <c r="AB55" s="68">
        <f t="shared" ref="AB55:AF63" si="11">AB34/AB14</f>
        <v>2</v>
      </c>
      <c r="AC55" s="68">
        <f t="shared" si="11"/>
        <v>1.4999999999999998</v>
      </c>
      <c r="AD55" s="68">
        <f t="shared" si="11"/>
        <v>1.5000000000000002</v>
      </c>
      <c r="AE55" s="68">
        <f t="shared" si="11"/>
        <v>1.4999999999999998</v>
      </c>
      <c r="AF55" s="68">
        <f t="shared" si="11"/>
        <v>9.9999999999999992E-2</v>
      </c>
      <c r="AG55" s="176">
        <v>0</v>
      </c>
      <c r="AH55" s="176">
        <v>0</v>
      </c>
      <c r="AI55" s="176">
        <v>0</v>
      </c>
      <c r="AJ55" s="176">
        <v>0</v>
      </c>
      <c r="AK55" s="210">
        <v>0</v>
      </c>
      <c r="AL55" s="209"/>
      <c r="AM55" s="209"/>
      <c r="AN55" s="209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</row>
    <row r="56" spans="1:257" x14ac:dyDescent="0.25">
      <c r="A56" s="14" t="s">
        <v>50</v>
      </c>
      <c r="B56" s="45">
        <v>0</v>
      </c>
      <c r="C56" s="45">
        <v>0</v>
      </c>
      <c r="D56" s="45">
        <v>0</v>
      </c>
      <c r="E56" s="45">
        <v>0</v>
      </c>
      <c r="F56" s="45">
        <v>0</v>
      </c>
      <c r="G56" s="45">
        <v>0</v>
      </c>
      <c r="H56" s="31">
        <f>H35/H15</f>
        <v>1.2621359223300972</v>
      </c>
      <c r="I56" s="31">
        <f>I35/I15</f>
        <v>3.2366589327146174</v>
      </c>
      <c r="J56" s="15">
        <f t="shared" ref="J56:N57" si="12">+J35/J15</f>
        <v>3.7777777777777777</v>
      </c>
      <c r="K56" s="15">
        <f t="shared" si="12"/>
        <v>2.0806451612903225</v>
      </c>
      <c r="L56" s="33">
        <f t="shared" si="12"/>
        <v>2.4166666666666665</v>
      </c>
      <c r="M56" s="33">
        <f t="shared" si="12"/>
        <v>2.6</v>
      </c>
      <c r="N56" s="33">
        <f t="shared" si="12"/>
        <v>2.7</v>
      </c>
      <c r="O56" s="32">
        <v>0</v>
      </c>
      <c r="P56" s="32">
        <v>0</v>
      </c>
      <c r="Q56" s="33">
        <f t="shared" ref="Q56:S63" si="13">+Q35/Q15</f>
        <v>2.34375</v>
      </c>
      <c r="R56" s="33">
        <f t="shared" si="13"/>
        <v>2.9999999999999996</v>
      </c>
      <c r="S56" s="33">
        <f t="shared" si="13"/>
        <v>3</v>
      </c>
      <c r="T56" s="42">
        <f t="shared" ref="T56:AA63" si="14">T35/T15</f>
        <v>3</v>
      </c>
      <c r="U56" s="42">
        <f t="shared" si="14"/>
        <v>3.5</v>
      </c>
      <c r="V56" s="42">
        <f t="shared" si="14"/>
        <v>3</v>
      </c>
      <c r="W56" s="42">
        <f t="shared" si="14"/>
        <v>3</v>
      </c>
      <c r="X56" s="42">
        <f t="shared" si="14"/>
        <v>3</v>
      </c>
      <c r="Y56" s="42">
        <f t="shared" si="14"/>
        <v>3</v>
      </c>
      <c r="Z56" s="42">
        <f t="shared" si="14"/>
        <v>3.5</v>
      </c>
      <c r="AA56" s="68">
        <f t="shared" si="14"/>
        <v>3.5999999999999996</v>
      </c>
      <c r="AB56" s="68">
        <f t="shared" si="11"/>
        <v>3.5</v>
      </c>
      <c r="AC56" s="68">
        <f t="shared" si="11"/>
        <v>3.4</v>
      </c>
      <c r="AD56" s="68">
        <f t="shared" si="11"/>
        <v>3.5</v>
      </c>
      <c r="AE56" s="68">
        <f t="shared" si="11"/>
        <v>3.5</v>
      </c>
      <c r="AF56" s="68">
        <f t="shared" si="11"/>
        <v>3.5</v>
      </c>
      <c r="AG56" s="68">
        <f t="shared" ref="AG56:AK63" si="15">AG35/AG15</f>
        <v>3.5</v>
      </c>
      <c r="AH56" s="68">
        <f t="shared" si="15"/>
        <v>3.5</v>
      </c>
      <c r="AI56" s="68">
        <f t="shared" si="15"/>
        <v>3.75</v>
      </c>
      <c r="AJ56" s="68">
        <f t="shared" si="15"/>
        <v>3.75</v>
      </c>
      <c r="AK56" s="210">
        <f t="shared" si="15"/>
        <v>3.65</v>
      </c>
      <c r="AL56" s="210"/>
      <c r="AM56" s="210"/>
      <c r="AN56" s="210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</row>
    <row r="57" spans="1:257" x14ac:dyDescent="0.25">
      <c r="A57" s="14" t="s">
        <v>51</v>
      </c>
      <c r="B57" s="45">
        <v>0</v>
      </c>
      <c r="C57" s="45">
        <v>0</v>
      </c>
      <c r="D57" s="45">
        <v>0</v>
      </c>
      <c r="E57" s="45">
        <v>0</v>
      </c>
      <c r="F57" s="45">
        <v>0</v>
      </c>
      <c r="G57" s="45">
        <v>0</v>
      </c>
      <c r="H57" s="31">
        <f>H36/H16</f>
        <v>1.085608514576585</v>
      </c>
      <c r="I57" s="31">
        <f>I36/I16</f>
        <v>1.4703539823008851</v>
      </c>
      <c r="J57" s="15">
        <f t="shared" si="12"/>
        <v>1.7083333333333333</v>
      </c>
      <c r="K57" s="15">
        <f t="shared" si="12"/>
        <v>1.4241293532338308</v>
      </c>
      <c r="L57" s="33">
        <f t="shared" si="12"/>
        <v>1.2666666666666666</v>
      </c>
      <c r="M57" s="33">
        <f t="shared" si="12"/>
        <v>1.657142857142857</v>
      </c>
      <c r="N57" s="33">
        <f t="shared" si="12"/>
        <v>1.365</v>
      </c>
      <c r="O57" s="33">
        <f t="shared" ref="O57:P63" si="16">+O36/O16</f>
        <v>1.3639053254437872</v>
      </c>
      <c r="P57" s="33">
        <f t="shared" si="16"/>
        <v>1.1513157894736843</v>
      </c>
      <c r="Q57" s="33">
        <f t="shared" si="13"/>
        <v>1.3488372093023255</v>
      </c>
      <c r="R57" s="33">
        <f t="shared" si="13"/>
        <v>1.4634146341463414</v>
      </c>
      <c r="S57" s="33">
        <f t="shared" si="13"/>
        <v>1.711111111111111</v>
      </c>
      <c r="T57" s="42">
        <f t="shared" si="14"/>
        <v>0.75</v>
      </c>
      <c r="U57" s="42">
        <f t="shared" si="14"/>
        <v>1.34375</v>
      </c>
      <c r="V57" s="42">
        <f t="shared" si="14"/>
        <v>1.8</v>
      </c>
      <c r="W57" s="42">
        <f t="shared" si="14"/>
        <v>1.5994736842105262</v>
      </c>
      <c r="X57" s="42">
        <f t="shared" si="14"/>
        <v>1.4074074074074074</v>
      </c>
      <c r="Y57" s="42">
        <f t="shared" si="14"/>
        <v>1.1000000000000001</v>
      </c>
      <c r="Z57" s="42">
        <f t="shared" si="14"/>
        <v>1.05</v>
      </c>
      <c r="AA57" s="68">
        <f t="shared" si="14"/>
        <v>1.7512437810945274</v>
      </c>
      <c r="AB57" s="68">
        <f t="shared" si="11"/>
        <v>1.2</v>
      </c>
      <c r="AC57" s="68">
        <f t="shared" si="11"/>
        <v>0.85057471264367812</v>
      </c>
      <c r="AD57" s="68">
        <f t="shared" si="11"/>
        <v>2.1</v>
      </c>
      <c r="AE57" s="68">
        <f t="shared" si="11"/>
        <v>1.6</v>
      </c>
      <c r="AF57" s="68">
        <f t="shared" si="11"/>
        <v>1.3</v>
      </c>
      <c r="AG57" s="68">
        <f t="shared" si="15"/>
        <v>1.65</v>
      </c>
      <c r="AH57" s="68">
        <f t="shared" si="15"/>
        <v>2.1</v>
      </c>
      <c r="AI57" s="68">
        <f t="shared" si="15"/>
        <v>2.1987951807228914</v>
      </c>
      <c r="AJ57" s="68">
        <f t="shared" si="15"/>
        <v>2.35</v>
      </c>
      <c r="AK57" s="210">
        <f t="shared" si="15"/>
        <v>1.25</v>
      </c>
      <c r="AL57" s="210"/>
      <c r="AM57" s="210"/>
      <c r="AN57" s="210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</row>
    <row r="58" spans="1:257" x14ac:dyDescent="0.25">
      <c r="A58" s="14" t="s">
        <v>52</v>
      </c>
      <c r="B58" s="45">
        <v>0</v>
      </c>
      <c r="C58" s="45">
        <v>0</v>
      </c>
      <c r="D58" s="45">
        <v>0</v>
      </c>
      <c r="E58" s="45">
        <v>0</v>
      </c>
      <c r="F58" s="45">
        <v>0</v>
      </c>
      <c r="G58" s="45">
        <v>0</v>
      </c>
      <c r="H58" s="31">
        <v>0</v>
      </c>
      <c r="I58" s="31">
        <v>0</v>
      </c>
      <c r="J58" s="31">
        <v>0</v>
      </c>
      <c r="K58" s="31">
        <v>0</v>
      </c>
      <c r="L58" s="32">
        <v>0</v>
      </c>
      <c r="M58" s="33">
        <f t="shared" ref="M58:N63" si="17">+M37/M17</f>
        <v>1.5000000000000002</v>
      </c>
      <c r="N58" s="33">
        <f t="shared" si="17"/>
        <v>2</v>
      </c>
      <c r="O58" s="33">
        <f t="shared" si="16"/>
        <v>2.3333333333333335</v>
      </c>
      <c r="P58" s="33">
        <f t="shared" si="16"/>
        <v>2.9999999999999996</v>
      </c>
      <c r="Q58" s="33">
        <f t="shared" si="13"/>
        <v>1.3333333333333333</v>
      </c>
      <c r="R58" s="33">
        <f t="shared" si="13"/>
        <v>2</v>
      </c>
      <c r="S58" s="33">
        <f t="shared" si="13"/>
        <v>1.5</v>
      </c>
      <c r="T58" s="42">
        <f t="shared" si="14"/>
        <v>2</v>
      </c>
      <c r="U58" s="42">
        <f t="shared" si="14"/>
        <v>1.5</v>
      </c>
      <c r="V58" s="42">
        <f t="shared" si="14"/>
        <v>2</v>
      </c>
      <c r="W58" s="42">
        <f t="shared" si="14"/>
        <v>1.4999999999999998</v>
      </c>
      <c r="X58" s="42">
        <f t="shared" si="14"/>
        <v>1.5</v>
      </c>
      <c r="Y58" s="42">
        <f t="shared" si="14"/>
        <v>1.5</v>
      </c>
      <c r="Z58" s="42">
        <f t="shared" si="14"/>
        <v>1.5</v>
      </c>
      <c r="AA58" s="68">
        <f t="shared" si="14"/>
        <v>1.8</v>
      </c>
      <c r="AB58" s="68">
        <f t="shared" si="11"/>
        <v>1.4000000000000001</v>
      </c>
      <c r="AC58" s="68">
        <f t="shared" si="11"/>
        <v>1.4000000000000001</v>
      </c>
      <c r="AD58" s="68">
        <f t="shared" si="11"/>
        <v>1.4999999999999998</v>
      </c>
      <c r="AE58" s="68">
        <f t="shared" si="11"/>
        <v>1.2083333333333333</v>
      </c>
      <c r="AF58" s="68">
        <f t="shared" si="11"/>
        <v>1.2</v>
      </c>
      <c r="AG58" s="68">
        <f t="shared" si="15"/>
        <v>2</v>
      </c>
      <c r="AH58" s="68">
        <f t="shared" si="15"/>
        <v>3</v>
      </c>
      <c r="AI58" s="68">
        <f t="shared" si="15"/>
        <v>3</v>
      </c>
      <c r="AJ58" s="68">
        <f t="shared" si="15"/>
        <v>3</v>
      </c>
      <c r="AK58" s="210">
        <f t="shared" si="15"/>
        <v>2.7</v>
      </c>
      <c r="AL58" s="210"/>
      <c r="AM58" s="210"/>
      <c r="AN58" s="210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</row>
    <row r="59" spans="1:257" x14ac:dyDescent="0.25">
      <c r="A59" s="14" t="s">
        <v>53</v>
      </c>
      <c r="B59" s="45">
        <v>0</v>
      </c>
      <c r="C59" s="45">
        <v>0</v>
      </c>
      <c r="D59" s="45">
        <v>0</v>
      </c>
      <c r="E59" s="45">
        <v>0</v>
      </c>
      <c r="F59" s="45">
        <v>0</v>
      </c>
      <c r="G59" s="45">
        <v>0</v>
      </c>
      <c r="H59" s="31">
        <f t="shared" ref="H59:I63" si="18">H38/H18</f>
        <v>1.172859025032938</v>
      </c>
      <c r="I59" s="31">
        <f t="shared" si="18"/>
        <v>1.5345088161209066</v>
      </c>
      <c r="J59" s="15">
        <f t="shared" ref="J59:L63" si="19">+J38/J18</f>
        <v>1.8072289156626504</v>
      </c>
      <c r="K59" s="15">
        <f t="shared" si="19"/>
        <v>2.191737288135593</v>
      </c>
      <c r="L59" s="33">
        <f t="shared" si="19"/>
        <v>2.0387096774193547</v>
      </c>
      <c r="M59" s="33">
        <f t="shared" si="17"/>
        <v>1.9664999999999999</v>
      </c>
      <c r="N59" s="33">
        <f t="shared" si="17"/>
        <v>2.248062015503876</v>
      </c>
      <c r="O59" s="33">
        <f t="shared" si="16"/>
        <v>2.3111111111111113</v>
      </c>
      <c r="P59" s="33">
        <f t="shared" si="16"/>
        <v>1.6236162361623616</v>
      </c>
      <c r="Q59" s="33">
        <f t="shared" si="13"/>
        <v>1.9000000000000001</v>
      </c>
      <c r="R59" s="33">
        <f t="shared" si="13"/>
        <v>2.31</v>
      </c>
      <c r="S59" s="33">
        <f t="shared" si="13"/>
        <v>2.5</v>
      </c>
      <c r="T59" s="42">
        <f t="shared" si="14"/>
        <v>2.2000000000000002</v>
      </c>
      <c r="U59" s="42">
        <f t="shared" si="14"/>
        <v>2.5142857142857142</v>
      </c>
      <c r="V59" s="42">
        <f t="shared" si="14"/>
        <v>2.8</v>
      </c>
      <c r="W59" s="42">
        <f t="shared" si="14"/>
        <v>2.4500000000000002</v>
      </c>
      <c r="X59" s="42">
        <f t="shared" si="14"/>
        <v>2.7058823529411766</v>
      </c>
      <c r="Y59" s="42">
        <f t="shared" si="14"/>
        <v>2.4</v>
      </c>
      <c r="Z59" s="42">
        <f t="shared" si="14"/>
        <v>2.5</v>
      </c>
      <c r="AA59" s="68">
        <f t="shared" si="14"/>
        <v>2.8</v>
      </c>
      <c r="AB59" s="68">
        <f t="shared" si="11"/>
        <v>2.4500000000000002</v>
      </c>
      <c r="AC59" s="68">
        <f t="shared" si="11"/>
        <v>2.3571428571428572</v>
      </c>
      <c r="AD59" s="68">
        <f t="shared" si="11"/>
        <v>2.9499999999999997</v>
      </c>
      <c r="AE59" s="68">
        <f t="shared" si="11"/>
        <v>3.1</v>
      </c>
      <c r="AF59" s="68">
        <f t="shared" si="11"/>
        <v>3</v>
      </c>
      <c r="AG59" s="68">
        <f t="shared" si="15"/>
        <v>2.9</v>
      </c>
      <c r="AH59" s="68">
        <f t="shared" si="15"/>
        <v>3.5999999999999996</v>
      </c>
      <c r="AI59" s="68">
        <f t="shared" si="15"/>
        <v>3.8461538461538463</v>
      </c>
      <c r="AJ59" s="68">
        <f t="shared" si="15"/>
        <v>3.6</v>
      </c>
      <c r="AK59" s="210">
        <f t="shared" si="15"/>
        <v>3.6500000000000004</v>
      </c>
      <c r="AL59" s="210"/>
      <c r="AM59" s="210"/>
      <c r="AN59" s="210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</row>
    <row r="60" spans="1:257" x14ac:dyDescent="0.25">
      <c r="A60" s="14" t="s">
        <v>54</v>
      </c>
      <c r="B60" s="45">
        <v>0</v>
      </c>
      <c r="C60" s="45">
        <v>0</v>
      </c>
      <c r="D60" s="45">
        <v>0</v>
      </c>
      <c r="E60" s="45">
        <v>0</v>
      </c>
      <c r="F60" s="45">
        <v>0</v>
      </c>
      <c r="G60" s="45">
        <v>0</v>
      </c>
      <c r="H60" s="31">
        <f t="shared" si="18"/>
        <v>0.78420103092783511</v>
      </c>
      <c r="I60" s="31">
        <f t="shared" si="18"/>
        <v>0.87933285703727415</v>
      </c>
      <c r="J60" s="15">
        <f t="shared" si="19"/>
        <v>1.0588235294117647</v>
      </c>
      <c r="K60" s="15">
        <f t="shared" si="19"/>
        <v>1.4750741040150903</v>
      </c>
      <c r="L60" s="33">
        <f t="shared" si="19"/>
        <v>1.1714677640603566</v>
      </c>
      <c r="M60" s="33">
        <f t="shared" si="17"/>
        <v>1.3454545454545455</v>
      </c>
      <c r="N60" s="33">
        <f t="shared" si="17"/>
        <v>1.3886111111111112</v>
      </c>
      <c r="O60" s="33">
        <f t="shared" si="16"/>
        <v>1.6</v>
      </c>
      <c r="P60" s="33">
        <f t="shared" si="16"/>
        <v>1.2033333333333334</v>
      </c>
      <c r="Q60" s="33">
        <f t="shared" si="13"/>
        <v>1.4981632653061223</v>
      </c>
      <c r="R60" s="33">
        <f t="shared" si="13"/>
        <v>1.6267857142857143</v>
      </c>
      <c r="S60" s="33">
        <f t="shared" si="13"/>
        <v>1.5</v>
      </c>
      <c r="T60" s="42">
        <f t="shared" si="14"/>
        <v>0.85</v>
      </c>
      <c r="U60" s="42">
        <f t="shared" si="14"/>
        <v>1.5609756097560976</v>
      </c>
      <c r="V60" s="42">
        <f t="shared" si="14"/>
        <v>2.1</v>
      </c>
      <c r="W60" s="42">
        <f t="shared" si="14"/>
        <v>1.6524137931034482</v>
      </c>
      <c r="X60" s="42">
        <f t="shared" si="14"/>
        <v>1.55</v>
      </c>
      <c r="Y60" s="42">
        <f t="shared" si="14"/>
        <v>1.31525</v>
      </c>
      <c r="Z60" s="42">
        <f t="shared" si="14"/>
        <v>1.8</v>
      </c>
      <c r="AA60" s="68">
        <f t="shared" si="14"/>
        <v>1.6502463054187193</v>
      </c>
      <c r="AB60" s="68">
        <f t="shared" si="11"/>
        <v>1.5914285714285714</v>
      </c>
      <c r="AC60" s="68">
        <f t="shared" si="11"/>
        <v>1.7</v>
      </c>
      <c r="AD60" s="68">
        <f t="shared" si="11"/>
        <v>2.2999999999999998</v>
      </c>
      <c r="AE60" s="68">
        <f t="shared" si="11"/>
        <v>2.17</v>
      </c>
      <c r="AF60" s="68">
        <f t="shared" si="11"/>
        <v>1.65</v>
      </c>
      <c r="AG60" s="68">
        <f t="shared" si="15"/>
        <v>1.6</v>
      </c>
      <c r="AH60" s="68">
        <f t="shared" si="15"/>
        <v>2.2000000000000002</v>
      </c>
      <c r="AI60" s="68">
        <f t="shared" si="15"/>
        <v>2.3666666666666667</v>
      </c>
      <c r="AJ60" s="68">
        <f t="shared" si="15"/>
        <v>2.2000000000000002</v>
      </c>
      <c r="AK60" s="210">
        <f t="shared" si="15"/>
        <v>1.95</v>
      </c>
      <c r="AL60" s="210"/>
      <c r="AM60" s="210"/>
      <c r="AN60" s="210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</row>
    <row r="61" spans="1:257" x14ac:dyDescent="0.25">
      <c r="A61" s="14" t="s">
        <v>55</v>
      </c>
      <c r="B61" s="45">
        <v>0</v>
      </c>
      <c r="C61" s="45">
        <v>0</v>
      </c>
      <c r="D61" s="45">
        <v>0</v>
      </c>
      <c r="E61" s="45">
        <v>0</v>
      </c>
      <c r="F61" s="45">
        <v>0</v>
      </c>
      <c r="G61" s="45">
        <v>0</v>
      </c>
      <c r="H61" s="31">
        <f t="shared" si="18"/>
        <v>0.76391752577319594</v>
      </c>
      <c r="I61" s="31">
        <f t="shared" si="18"/>
        <v>2.4891625615763551</v>
      </c>
      <c r="J61" s="15">
        <f t="shared" si="19"/>
        <v>2.4285714285714284</v>
      </c>
      <c r="K61" s="15">
        <f t="shared" si="19"/>
        <v>2.7833333333333332</v>
      </c>
      <c r="L61" s="33">
        <f t="shared" si="19"/>
        <v>2.85</v>
      </c>
      <c r="M61" s="33">
        <f t="shared" si="17"/>
        <v>3.1111111111111107</v>
      </c>
      <c r="N61" s="33">
        <f t="shared" si="17"/>
        <v>3.4461538461538459</v>
      </c>
      <c r="O61" s="33">
        <f t="shared" si="16"/>
        <v>2.8888888888888888</v>
      </c>
      <c r="P61" s="33">
        <f t="shared" si="16"/>
        <v>2.6346153846153846</v>
      </c>
      <c r="Q61" s="33">
        <f t="shared" si="13"/>
        <v>2.2033898305084749</v>
      </c>
      <c r="R61" s="33">
        <f t="shared" si="13"/>
        <v>2.7359999999999998</v>
      </c>
      <c r="S61" s="33">
        <f t="shared" si="13"/>
        <v>2.6500000000000004</v>
      </c>
      <c r="T61" s="42">
        <f t="shared" si="14"/>
        <v>2</v>
      </c>
      <c r="U61" s="42">
        <f t="shared" si="14"/>
        <v>3</v>
      </c>
      <c r="V61" s="42">
        <f t="shared" si="14"/>
        <v>2.75</v>
      </c>
      <c r="W61" s="42">
        <f t="shared" si="14"/>
        <v>2.8</v>
      </c>
      <c r="X61" s="42">
        <f t="shared" si="14"/>
        <v>2.5021276595744681</v>
      </c>
      <c r="Y61" s="42">
        <f t="shared" si="14"/>
        <v>2.3000000000000003</v>
      </c>
      <c r="Z61" s="42">
        <f t="shared" si="14"/>
        <v>2.75</v>
      </c>
      <c r="AA61" s="68">
        <f t="shared" si="14"/>
        <v>3</v>
      </c>
      <c r="AB61" s="68">
        <f t="shared" si="11"/>
        <v>3</v>
      </c>
      <c r="AC61" s="68">
        <f t="shared" si="11"/>
        <v>2.4</v>
      </c>
      <c r="AD61" s="68">
        <f t="shared" si="11"/>
        <v>3.5</v>
      </c>
      <c r="AE61" s="68">
        <f t="shared" si="11"/>
        <v>2.7</v>
      </c>
      <c r="AF61" s="68">
        <f t="shared" si="11"/>
        <v>2.9</v>
      </c>
      <c r="AG61" s="68">
        <f t="shared" si="15"/>
        <v>3.0999999999999996</v>
      </c>
      <c r="AH61" s="68">
        <f t="shared" si="15"/>
        <v>3.5</v>
      </c>
      <c r="AI61" s="68">
        <f t="shared" si="15"/>
        <v>3.4</v>
      </c>
      <c r="AJ61" s="68">
        <f t="shared" si="15"/>
        <v>3.4000000000000004</v>
      </c>
      <c r="AK61" s="210">
        <f t="shared" si="15"/>
        <v>3.4000000000000004</v>
      </c>
      <c r="AL61" s="210"/>
      <c r="AM61" s="210"/>
      <c r="AN61" s="210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</row>
    <row r="62" spans="1:257" x14ac:dyDescent="0.25">
      <c r="A62" s="14" t="s">
        <v>56</v>
      </c>
      <c r="B62" s="45">
        <v>0</v>
      </c>
      <c r="C62" s="45">
        <v>0</v>
      </c>
      <c r="D62" s="45">
        <v>0</v>
      </c>
      <c r="E62" s="45">
        <v>0</v>
      </c>
      <c r="F62" s="45">
        <v>0</v>
      </c>
      <c r="G62" s="45">
        <v>0</v>
      </c>
      <c r="H62" s="31">
        <f t="shared" si="18"/>
        <v>0.65903614457831317</v>
      </c>
      <c r="I62" s="31">
        <f t="shared" si="18"/>
        <v>0.97275518035303155</v>
      </c>
      <c r="J62" s="15">
        <f t="shared" si="19"/>
        <v>1.1272727272727272</v>
      </c>
      <c r="K62" s="15">
        <f t="shared" si="19"/>
        <v>1.9425287356321839</v>
      </c>
      <c r="L62" s="33">
        <f t="shared" si="19"/>
        <v>1.3599999999999999</v>
      </c>
      <c r="M62" s="33">
        <f t="shared" si="17"/>
        <v>1.5555555555555556</v>
      </c>
      <c r="N62" s="33">
        <f t="shared" si="17"/>
        <v>1.4000000000000001</v>
      </c>
      <c r="O62" s="33">
        <f t="shared" si="16"/>
        <v>1.8181818181818181</v>
      </c>
      <c r="P62" s="33">
        <f t="shared" si="16"/>
        <v>1.4624999999999999</v>
      </c>
      <c r="Q62" s="33">
        <f t="shared" si="13"/>
        <v>1.56</v>
      </c>
      <c r="R62" s="33">
        <f t="shared" si="13"/>
        <v>1.8399999999999999</v>
      </c>
      <c r="S62" s="33">
        <f t="shared" si="13"/>
        <v>1.6507692307692308</v>
      </c>
      <c r="T62" s="42">
        <f t="shared" si="14"/>
        <v>0.83000000000000007</v>
      </c>
      <c r="U62" s="42">
        <f t="shared" si="14"/>
        <v>1.6176470588235294</v>
      </c>
      <c r="V62" s="42">
        <f t="shared" si="14"/>
        <v>1.8694029850746268</v>
      </c>
      <c r="W62" s="42">
        <f t="shared" si="14"/>
        <v>1.7</v>
      </c>
      <c r="X62" s="42">
        <f t="shared" si="14"/>
        <v>1.55</v>
      </c>
      <c r="Y62" s="42">
        <f t="shared" si="14"/>
        <v>1.5</v>
      </c>
      <c r="Z62" s="42">
        <f t="shared" si="14"/>
        <v>1.6</v>
      </c>
      <c r="AA62" s="68">
        <f t="shared" si="14"/>
        <v>2.3679999999999999</v>
      </c>
      <c r="AB62" s="68">
        <f t="shared" si="11"/>
        <v>2.2999999999999998</v>
      </c>
      <c r="AC62" s="68">
        <f t="shared" si="11"/>
        <v>2.2000000000000002</v>
      </c>
      <c r="AD62" s="68">
        <f t="shared" si="11"/>
        <v>2.8000000000000003</v>
      </c>
      <c r="AE62" s="68">
        <f t="shared" si="11"/>
        <v>2.0499999999999998</v>
      </c>
      <c r="AF62" s="68">
        <f t="shared" si="11"/>
        <v>2.1</v>
      </c>
      <c r="AG62" s="68">
        <f t="shared" si="15"/>
        <v>1.9500000000000002</v>
      </c>
      <c r="AH62" s="68">
        <f t="shared" si="15"/>
        <v>2.5</v>
      </c>
      <c r="AI62" s="68">
        <f t="shared" si="15"/>
        <v>2.2000000000000002</v>
      </c>
      <c r="AJ62" s="68">
        <f t="shared" si="15"/>
        <v>2.1999999999999997</v>
      </c>
      <c r="AK62" s="210">
        <f t="shared" si="15"/>
        <v>1.5</v>
      </c>
      <c r="AL62" s="210"/>
      <c r="AM62" s="210"/>
      <c r="AN62" s="210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</row>
    <row r="63" spans="1:257" x14ac:dyDescent="0.25">
      <c r="A63" s="14" t="s">
        <v>57</v>
      </c>
      <c r="B63" s="45">
        <v>0</v>
      </c>
      <c r="C63" s="45">
        <v>0</v>
      </c>
      <c r="D63" s="45">
        <v>0</v>
      </c>
      <c r="E63" s="45">
        <v>0</v>
      </c>
      <c r="F63" s="45">
        <v>0</v>
      </c>
      <c r="G63" s="45">
        <v>0</v>
      </c>
      <c r="H63" s="31">
        <f t="shared" si="18"/>
        <v>0.99078914612895186</v>
      </c>
      <c r="I63" s="31">
        <f t="shared" si="18"/>
        <v>1.8165159447881962</v>
      </c>
      <c r="J63" s="15">
        <f t="shared" si="19"/>
        <v>2.1428571428571428</v>
      </c>
      <c r="K63" s="15">
        <f t="shared" si="19"/>
        <v>2.1565891472868217</v>
      </c>
      <c r="L63" s="33">
        <f t="shared" si="19"/>
        <v>2.4187500000000002</v>
      </c>
      <c r="M63" s="33">
        <f t="shared" si="17"/>
        <v>2.484</v>
      </c>
      <c r="N63" s="33">
        <f t="shared" si="17"/>
        <v>2.1488095238095237</v>
      </c>
      <c r="O63" s="33">
        <f t="shared" si="16"/>
        <v>2.2000000000000002</v>
      </c>
      <c r="P63" s="33">
        <f t="shared" si="16"/>
        <v>2.4390243902439028</v>
      </c>
      <c r="Q63" s="33">
        <f t="shared" si="13"/>
        <v>2.3636363636363638</v>
      </c>
      <c r="R63" s="33">
        <f t="shared" si="13"/>
        <v>2.2161741835147746</v>
      </c>
      <c r="S63" s="33">
        <f t="shared" si="13"/>
        <v>2.7</v>
      </c>
      <c r="T63" s="42">
        <f t="shared" si="14"/>
        <v>2</v>
      </c>
      <c r="U63" s="42">
        <f t="shared" si="14"/>
        <v>2.5</v>
      </c>
      <c r="V63" s="42">
        <f t="shared" si="14"/>
        <v>2.8499999999999996</v>
      </c>
      <c r="W63" s="42">
        <f t="shared" si="14"/>
        <v>2.7</v>
      </c>
      <c r="X63" s="42">
        <f t="shared" si="14"/>
        <v>2.5</v>
      </c>
      <c r="Y63" s="42">
        <f t="shared" si="14"/>
        <v>1.5</v>
      </c>
      <c r="Z63" s="42">
        <f t="shared" si="14"/>
        <v>0.8</v>
      </c>
      <c r="AA63" s="68">
        <f t="shared" si="14"/>
        <v>2</v>
      </c>
      <c r="AB63" s="68">
        <f t="shared" si="11"/>
        <v>1.5</v>
      </c>
      <c r="AC63" s="68">
        <f t="shared" si="11"/>
        <v>0.9096774193548387</v>
      </c>
      <c r="AD63" s="68">
        <f t="shared" si="11"/>
        <v>2.2999999999999998</v>
      </c>
      <c r="AE63" s="68">
        <f t="shared" si="11"/>
        <v>1.7000000000000002</v>
      </c>
      <c r="AF63" s="68">
        <f t="shared" si="11"/>
        <v>1.35</v>
      </c>
      <c r="AG63" s="68">
        <f t="shared" si="15"/>
        <v>2</v>
      </c>
      <c r="AH63" s="68">
        <f t="shared" si="15"/>
        <v>2.4000000000000004</v>
      </c>
      <c r="AI63" s="68">
        <f t="shared" si="15"/>
        <v>2.7</v>
      </c>
      <c r="AJ63" s="68">
        <f t="shared" si="15"/>
        <v>2.5</v>
      </c>
      <c r="AK63" s="210">
        <f t="shared" si="15"/>
        <v>1.1499999999999999</v>
      </c>
      <c r="AL63" s="210"/>
      <c r="AM63" s="210"/>
      <c r="AN63" s="210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</row>
    <row r="64" spans="1:257" x14ac:dyDescent="0.25">
      <c r="A64" s="10"/>
      <c r="B64" s="10"/>
      <c r="C64" s="10"/>
      <c r="D64" s="42"/>
      <c r="E64" s="42"/>
      <c r="F64" s="42"/>
      <c r="G64" s="2"/>
      <c r="H64" s="34" t="s">
        <v>76</v>
      </c>
      <c r="I64" s="35" t="s">
        <v>76</v>
      </c>
      <c r="J64" s="35" t="s">
        <v>76</v>
      </c>
      <c r="K64" s="35" t="s">
        <v>76</v>
      </c>
      <c r="L64" s="36" t="s">
        <v>76</v>
      </c>
      <c r="M64" s="36" t="s">
        <v>76</v>
      </c>
      <c r="N64" s="36" t="s">
        <v>76</v>
      </c>
      <c r="O64" s="36" t="s">
        <v>76</v>
      </c>
      <c r="P64" s="36" t="s">
        <v>76</v>
      </c>
      <c r="Q64" s="36" t="s">
        <v>76</v>
      </c>
      <c r="R64" s="36" t="s">
        <v>76</v>
      </c>
      <c r="S64" s="36" t="s">
        <v>76</v>
      </c>
      <c r="T64" s="42"/>
      <c r="U64" s="42"/>
      <c r="V64" s="42"/>
      <c r="W64" s="42"/>
      <c r="X64" s="42"/>
      <c r="Y64" s="42"/>
      <c r="Z64" s="42"/>
      <c r="AA64" s="68"/>
      <c r="AB64" s="68"/>
      <c r="AC64" s="68"/>
      <c r="AD64" s="68"/>
      <c r="AE64" s="68"/>
      <c r="AF64" s="68"/>
      <c r="AG64" s="68"/>
      <c r="AH64" s="68"/>
      <c r="AI64" s="68"/>
      <c r="AJ64" s="68"/>
      <c r="AK64" s="210"/>
      <c r="AL64" s="210"/>
      <c r="AM64" s="210"/>
      <c r="AN64" s="210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</row>
    <row r="65" spans="1:257" x14ac:dyDescent="0.25">
      <c r="A65" s="18" t="s">
        <v>58</v>
      </c>
      <c r="B65" s="151">
        <v>0</v>
      </c>
      <c r="C65" s="151">
        <v>0</v>
      </c>
      <c r="D65" s="151">
        <f t="shared" ref="D65:I65" si="20">D44/D24</f>
        <v>1.8529411764705883</v>
      </c>
      <c r="E65" s="151">
        <f t="shared" si="20"/>
        <v>0.75810533927925738</v>
      </c>
      <c r="F65" s="151">
        <f t="shared" si="20"/>
        <v>1.4913043478260872</v>
      </c>
      <c r="G65" s="152">
        <f t="shared" si="20"/>
        <v>1.1472727272727272</v>
      </c>
      <c r="H65" s="153">
        <f t="shared" si="20"/>
        <v>0.89538461538461545</v>
      </c>
      <c r="I65" s="153">
        <f t="shared" si="20"/>
        <v>1.1764705882352939</v>
      </c>
      <c r="J65" s="152">
        <f t="shared" ref="J65:S65" si="21">+J44/J24</f>
        <v>1.3802816901408448</v>
      </c>
      <c r="K65" s="152">
        <f t="shared" si="21"/>
        <v>1.7200000000000002</v>
      </c>
      <c r="L65" s="154">
        <f t="shared" si="21"/>
        <v>1.524904214559387</v>
      </c>
      <c r="M65" s="154">
        <f t="shared" si="21"/>
        <v>1.6411664356541202</v>
      </c>
      <c r="N65" s="154">
        <f t="shared" si="21"/>
        <v>1.6876053774190181</v>
      </c>
      <c r="O65" s="154">
        <f t="shared" si="21"/>
        <v>1.797517330324037</v>
      </c>
      <c r="P65" s="154">
        <f t="shared" si="21"/>
        <v>1.3634275441925499</v>
      </c>
      <c r="Q65" s="154">
        <f t="shared" si="21"/>
        <v>1.6296296296296298</v>
      </c>
      <c r="R65" s="154">
        <f t="shared" si="21"/>
        <v>1.8166666666666667</v>
      </c>
      <c r="S65" s="154">
        <f t="shared" si="21"/>
        <v>1.7624807748264539</v>
      </c>
      <c r="T65" s="155">
        <f t="shared" ref="T65:AK65" si="22">T44/T24</f>
        <v>1.1202185792349726</v>
      </c>
      <c r="U65" s="155">
        <f t="shared" si="22"/>
        <v>1.7049576783555018</v>
      </c>
      <c r="V65" s="155">
        <f t="shared" si="22"/>
        <v>2.170347003154574</v>
      </c>
      <c r="W65" s="155">
        <f t="shared" si="22"/>
        <v>1.8173061486594957</v>
      </c>
      <c r="X65" s="155">
        <f t="shared" si="22"/>
        <v>1.6985645933014355</v>
      </c>
      <c r="Y65" s="155">
        <f t="shared" si="22"/>
        <v>1.3771186440677969</v>
      </c>
      <c r="Z65" s="155">
        <f t="shared" si="22"/>
        <v>1.5239109390125847</v>
      </c>
      <c r="AA65" s="170">
        <f t="shared" si="22"/>
        <v>1.8850666136408831</v>
      </c>
      <c r="AB65" s="170">
        <f t="shared" si="22"/>
        <v>1.5568165284446385</v>
      </c>
      <c r="AC65" s="170">
        <f t="shared" si="22"/>
        <v>1.4757358790771677</v>
      </c>
      <c r="AD65" s="170">
        <f t="shared" si="22"/>
        <v>2.2935273107413541</v>
      </c>
      <c r="AE65" s="170">
        <f t="shared" si="22"/>
        <v>1.9563008130081299</v>
      </c>
      <c r="AF65" s="170">
        <f t="shared" si="22"/>
        <v>1.6021149897330595</v>
      </c>
      <c r="AG65" s="170">
        <f t="shared" si="22"/>
        <v>1.7666666666666666</v>
      </c>
      <c r="AH65" s="170">
        <f t="shared" si="22"/>
        <v>2.2935557973642848</v>
      </c>
      <c r="AI65" s="170">
        <f>AI44/AI24</f>
        <v>2.4100291797254947</v>
      </c>
      <c r="AJ65" s="170">
        <f t="shared" si="22"/>
        <v>2.3994600714099104</v>
      </c>
      <c r="AK65" s="211">
        <f t="shared" si="22"/>
        <v>1.5898652759669709</v>
      </c>
      <c r="AL65" s="211">
        <f t="shared" ref="AL65:AN65" si="23">AL44/AL24</f>
        <v>0</v>
      </c>
      <c r="AM65" s="211">
        <f t="shared" si="23"/>
        <v>0</v>
      </c>
      <c r="AN65" s="211">
        <f t="shared" si="23"/>
        <v>0</v>
      </c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</row>
    <row r="66" spans="1:257" x14ac:dyDescent="0.25">
      <c r="A66" s="20"/>
      <c r="B66" s="20"/>
      <c r="C66" s="20"/>
      <c r="D66" s="43"/>
      <c r="E66" s="43"/>
      <c r="F66" s="43"/>
      <c r="G66" s="46"/>
      <c r="H66" s="37"/>
      <c r="I66" s="23"/>
      <c r="J66" s="23"/>
      <c r="K66" s="23"/>
      <c r="L66" s="24"/>
      <c r="M66" s="24"/>
      <c r="N66" s="24"/>
      <c r="O66" s="24"/>
      <c r="P66" s="24"/>
      <c r="Q66" s="24"/>
      <c r="R66" s="24"/>
      <c r="S66" s="24"/>
      <c r="T66" s="59"/>
      <c r="U66" s="59"/>
      <c r="V66" s="59"/>
      <c r="W66" s="59"/>
      <c r="X66" s="59"/>
      <c r="Y66" s="59"/>
      <c r="Z66" s="59"/>
      <c r="AA66" s="173"/>
      <c r="AB66" s="173"/>
      <c r="AC66" s="173"/>
      <c r="AD66" s="177" t="s">
        <v>77</v>
      </c>
      <c r="AE66" s="173"/>
      <c r="AF66" s="173"/>
      <c r="AG66" s="173"/>
      <c r="AH66" s="177" t="s">
        <v>72</v>
      </c>
      <c r="AI66" s="177" t="s">
        <v>78</v>
      </c>
      <c r="AJ66" s="177" t="s">
        <v>77</v>
      </c>
      <c r="AK66" s="206"/>
      <c r="AL66" s="206"/>
      <c r="AM66" s="206"/>
      <c r="AN66" s="206"/>
    </row>
    <row r="67" spans="1:257" x14ac:dyDescent="0.25">
      <c r="D67" s="1">
        <f>AVERAGE(B65:D65)</f>
        <v>0.61764705882352944</v>
      </c>
      <c r="E67" s="1">
        <f>AVERAGE(C65:E65)</f>
        <v>0.87034883858328183</v>
      </c>
      <c r="F67" s="1">
        <f>AVERAGE(D65:F65)</f>
        <v>1.3674502878586443</v>
      </c>
      <c r="G67" s="1">
        <f>AVERAGE(E65:G65)</f>
        <v>1.1322274714593572</v>
      </c>
      <c r="H67" s="1">
        <f>AVERAGE(F65:H65)</f>
        <v>1.1779872301611434</v>
      </c>
      <c r="I67" s="1">
        <f t="shared" ref="I67:W67" si="24">AVERAGE(G65:I65)</f>
        <v>1.0730426436308789</v>
      </c>
      <c r="J67" s="1">
        <f t="shared" si="24"/>
        <v>1.1507122979202515</v>
      </c>
      <c r="K67" s="1">
        <f t="shared" si="24"/>
        <v>1.425584092792046</v>
      </c>
      <c r="L67" s="1">
        <f t="shared" si="24"/>
        <v>1.5417286349000772</v>
      </c>
      <c r="M67" s="1">
        <f t="shared" si="24"/>
        <v>1.6286902167378356</v>
      </c>
      <c r="N67" s="1">
        <f t="shared" si="24"/>
        <v>1.617892009210842</v>
      </c>
      <c r="O67" s="1">
        <f t="shared" si="24"/>
        <v>1.7087630477990583</v>
      </c>
      <c r="P67" s="1">
        <f t="shared" si="24"/>
        <v>1.6161834173118681</v>
      </c>
      <c r="Q67" s="1">
        <f t="shared" si="24"/>
        <v>1.5968581680487388</v>
      </c>
      <c r="R67" s="1">
        <f t="shared" si="24"/>
        <v>1.6032412801629488</v>
      </c>
      <c r="S67" s="1">
        <f t="shared" si="24"/>
        <v>1.7362590237075832</v>
      </c>
      <c r="T67" s="1">
        <f t="shared" si="24"/>
        <v>1.5664553402426977</v>
      </c>
      <c r="U67" s="1">
        <f t="shared" si="24"/>
        <v>1.5292190108056427</v>
      </c>
      <c r="V67" s="1">
        <f t="shared" si="24"/>
        <v>1.6651744202483494</v>
      </c>
      <c r="W67" s="1">
        <f t="shared" si="24"/>
        <v>1.8975369433898572</v>
      </c>
      <c r="X67" s="1">
        <f>AVERAGE(V65:X65)</f>
        <v>1.8954059150385019</v>
      </c>
      <c r="Y67" s="1">
        <f t="shared" ref="Y67" si="25">AVERAGE(W65:Y65)</f>
        <v>1.630996462009576</v>
      </c>
      <c r="Z67" s="1">
        <f t="shared" ref="Z67" si="26">AVERAGE(X65:Z65)</f>
        <v>1.5331980587939391</v>
      </c>
      <c r="AA67" s="1">
        <f t="shared" ref="AA67" si="27">AVERAGE(Y65:AA65)</f>
        <v>1.5953653989070882</v>
      </c>
      <c r="AB67" s="1">
        <f t="shared" ref="AB67" si="28">AVERAGE(Z65:AB65)</f>
        <v>1.6552646936993689</v>
      </c>
      <c r="AC67" s="1">
        <f t="shared" ref="AC67" si="29">AVERAGE(AA65:AC65)</f>
        <v>1.6392063403875632</v>
      </c>
      <c r="AD67" s="1">
        <f t="shared" ref="AD67" si="30">AVERAGE(AB65:AD65)</f>
        <v>1.7753599060877203</v>
      </c>
      <c r="AE67" s="1">
        <f t="shared" ref="AE67" si="31">AVERAGE(AC65:AE65)</f>
        <v>1.9085213342755505</v>
      </c>
      <c r="AF67" s="1">
        <f t="shared" ref="AF67" si="32">AVERAGE(AD65:AF65)</f>
        <v>1.9506477044941812</v>
      </c>
      <c r="AG67" s="1">
        <f t="shared" ref="AG67" si="33">AVERAGE(AE65:AG65)</f>
        <v>1.7750274898026186</v>
      </c>
      <c r="AJ67" s="178"/>
      <c r="AL67" s="1" t="s">
        <v>79</v>
      </c>
      <c r="AM67" s="1" t="s">
        <v>79</v>
      </c>
      <c r="AN67" s="1" t="s">
        <v>79</v>
      </c>
    </row>
    <row r="68" spans="1:257" x14ac:dyDescent="0.25">
      <c r="AA68" s="178"/>
      <c r="AB68" s="178"/>
      <c r="AC68" s="178"/>
      <c r="AD68" s="178"/>
      <c r="AE68" s="178"/>
      <c r="AF68" s="178"/>
      <c r="AG68" s="178"/>
      <c r="AH68" s="178"/>
      <c r="AI68" s="178"/>
      <c r="AJ68" s="178"/>
      <c r="AK68" s="2"/>
      <c r="AL68" s="2" t="s">
        <v>61</v>
      </c>
      <c r="AM68" s="2" t="s">
        <v>61</v>
      </c>
      <c r="AN68" s="2" t="s">
        <v>61</v>
      </c>
      <c r="BS68" s="2" t="s">
        <v>60</v>
      </c>
    </row>
    <row r="69" spans="1:257" x14ac:dyDescent="0.25">
      <c r="AA69" s="178"/>
      <c r="AB69" s="178"/>
      <c r="AC69" s="178"/>
      <c r="AD69" s="178"/>
      <c r="AE69" s="178"/>
      <c r="AF69" s="178"/>
      <c r="AG69" s="178"/>
      <c r="AH69" s="178"/>
      <c r="AI69" s="178"/>
      <c r="AJ69" s="178"/>
      <c r="AK69" s="2"/>
      <c r="AL69" s="2" t="s">
        <v>63</v>
      </c>
      <c r="AM69" s="2" t="s">
        <v>63</v>
      </c>
      <c r="AN69" s="2" t="s">
        <v>63</v>
      </c>
      <c r="BS69" s="2" t="s">
        <v>62</v>
      </c>
    </row>
    <row r="70" spans="1:257" x14ac:dyDescent="0.25">
      <c r="A70" s="4" t="s">
        <v>80</v>
      </c>
      <c r="B70" s="4"/>
      <c r="C70" s="4"/>
      <c r="D70" s="4"/>
      <c r="E70" s="4"/>
      <c r="F70" s="4"/>
      <c r="G70" s="4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 s="178"/>
      <c r="AK70" s="2"/>
      <c r="AL70" s="2" t="s">
        <v>81</v>
      </c>
      <c r="AM70" s="2" t="s">
        <v>81</v>
      </c>
      <c r="AN70" s="2" t="s">
        <v>81</v>
      </c>
      <c r="AO70"/>
      <c r="AP70"/>
    </row>
    <row r="71" spans="1:257" x14ac:dyDescent="0.25">
      <c r="A71" s="4" t="s">
        <v>82</v>
      </c>
      <c r="B71" s="4"/>
      <c r="C71" s="4"/>
      <c r="D71" s="4"/>
      <c r="E71" s="4"/>
      <c r="F71" s="4"/>
      <c r="G71" s="4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</row>
    <row r="72" spans="1:257" x14ac:dyDescent="0.25">
      <c r="A72" s="48" t="s">
        <v>6</v>
      </c>
      <c r="B72" s="183" t="s">
        <v>7</v>
      </c>
      <c r="C72" s="183" t="s">
        <v>8</v>
      </c>
      <c r="D72" s="99" t="s">
        <v>9</v>
      </c>
      <c r="E72" s="191" t="s">
        <v>10</v>
      </c>
      <c r="F72" s="99" t="s">
        <v>11</v>
      </c>
      <c r="G72" s="139" t="str">
        <f t="shared" ref="G72:AI72" si="34">G11</f>
        <v>1993/94</v>
      </c>
      <c r="H72" s="138" t="str">
        <f t="shared" si="34"/>
        <v>1994/95</v>
      </c>
      <c r="I72" s="139" t="str">
        <f t="shared" si="34"/>
        <v>1995/96</v>
      </c>
      <c r="J72" s="138" t="str">
        <f t="shared" si="34"/>
        <v>1996/97</v>
      </c>
      <c r="K72" s="139" t="str">
        <f t="shared" si="34"/>
        <v>1997/98</v>
      </c>
      <c r="L72" s="138" t="str">
        <f t="shared" si="34"/>
        <v>1998/99</v>
      </c>
      <c r="M72" s="139" t="str">
        <f t="shared" si="34"/>
        <v>1999/2000</v>
      </c>
      <c r="N72" s="138" t="str">
        <f t="shared" si="34"/>
        <v>2000/2001</v>
      </c>
      <c r="O72" s="139" t="str">
        <f t="shared" si="34"/>
        <v>2001/2002</v>
      </c>
      <c r="P72" s="138" t="str">
        <f t="shared" si="34"/>
        <v>2002/2003</v>
      </c>
      <c r="Q72" s="139" t="str">
        <f t="shared" si="34"/>
        <v>2003/2004</v>
      </c>
      <c r="R72" s="138" t="str">
        <f t="shared" si="34"/>
        <v>2004/2005</v>
      </c>
      <c r="S72" s="139" t="str">
        <f t="shared" si="34"/>
        <v>2005/2006</v>
      </c>
      <c r="T72" s="138" t="str">
        <f t="shared" si="34"/>
        <v>2006/2007</v>
      </c>
      <c r="U72" s="139" t="str">
        <f t="shared" si="34"/>
        <v>2007/2008</v>
      </c>
      <c r="V72" s="138" t="str">
        <f t="shared" si="34"/>
        <v>2008/2009</v>
      </c>
      <c r="W72" s="139" t="str">
        <f t="shared" si="34"/>
        <v>2009/2010</v>
      </c>
      <c r="X72" s="138" t="str">
        <f t="shared" si="34"/>
        <v>2010/2011</v>
      </c>
      <c r="Y72" s="139" t="str">
        <f t="shared" si="34"/>
        <v>2011/2012</v>
      </c>
      <c r="Z72" s="138" t="str">
        <f t="shared" si="34"/>
        <v>2012/2013</v>
      </c>
      <c r="AA72" s="139" t="str">
        <f t="shared" si="34"/>
        <v>2013/2014</v>
      </c>
      <c r="AB72" s="138" t="str">
        <f t="shared" si="34"/>
        <v>2014/2015</v>
      </c>
      <c r="AC72" s="139" t="str">
        <f t="shared" si="34"/>
        <v>2015/2016</v>
      </c>
      <c r="AD72" s="138" t="str">
        <f t="shared" si="34"/>
        <v>2016/2017</v>
      </c>
      <c r="AE72" s="139" t="str">
        <f t="shared" si="34"/>
        <v>2017/2018</v>
      </c>
      <c r="AF72" s="138" t="str">
        <f t="shared" si="34"/>
        <v>2018/19</v>
      </c>
      <c r="AG72" s="139" t="str">
        <f t="shared" si="34"/>
        <v>2019/20</v>
      </c>
      <c r="AH72" s="138" t="str">
        <f t="shared" si="34"/>
        <v>2020/21</v>
      </c>
      <c r="AI72" s="138" t="str">
        <f t="shared" si="34"/>
        <v>2021/22</v>
      </c>
      <c r="AJ72" s="138" t="s">
        <v>41</v>
      </c>
      <c r="AK72" s="202" t="s">
        <v>42</v>
      </c>
      <c r="AL72" s="202" t="s">
        <v>43</v>
      </c>
      <c r="AM72" s="202" t="s">
        <v>44</v>
      </c>
      <c r="AN72" s="202" t="s">
        <v>45</v>
      </c>
      <c r="AO72"/>
      <c r="AP72"/>
    </row>
    <row r="73" spans="1:257" x14ac:dyDescent="0.25">
      <c r="A73" s="48" t="s">
        <v>83</v>
      </c>
      <c r="B73" s="8" t="s">
        <v>47</v>
      </c>
      <c r="C73" s="8" t="s">
        <v>47</v>
      </c>
      <c r="D73" s="9" t="s">
        <v>47</v>
      </c>
      <c r="E73" s="192" t="s">
        <v>47</v>
      </c>
      <c r="F73" s="193" t="s">
        <v>47</v>
      </c>
      <c r="G73" s="164" t="s">
        <v>47</v>
      </c>
      <c r="H73" s="8" t="s">
        <v>47</v>
      </c>
      <c r="I73" s="164" t="s">
        <v>47</v>
      </c>
      <c r="J73" s="8" t="s">
        <v>47</v>
      </c>
      <c r="K73" s="164" t="s">
        <v>47</v>
      </c>
      <c r="L73" s="8" t="s">
        <v>47</v>
      </c>
      <c r="M73" s="164" t="s">
        <v>47</v>
      </c>
      <c r="N73" s="8" t="s">
        <v>47</v>
      </c>
      <c r="O73" s="164" t="s">
        <v>47</v>
      </c>
      <c r="P73" s="8" t="s">
        <v>84</v>
      </c>
      <c r="Q73" s="164" t="s">
        <v>84</v>
      </c>
      <c r="R73" s="8" t="s">
        <v>84</v>
      </c>
      <c r="S73" s="164" t="s">
        <v>84</v>
      </c>
      <c r="T73" s="8" t="s">
        <v>84</v>
      </c>
      <c r="U73" s="164" t="s">
        <v>84</v>
      </c>
      <c r="V73" s="8" t="s">
        <v>84</v>
      </c>
      <c r="W73" s="164" t="s">
        <v>84</v>
      </c>
      <c r="X73" s="8" t="s">
        <v>84</v>
      </c>
      <c r="Y73" s="164" t="s">
        <v>84</v>
      </c>
      <c r="Z73" s="8" t="s">
        <v>84</v>
      </c>
      <c r="AA73" s="164" t="s">
        <v>84</v>
      </c>
      <c r="AB73" s="8" t="s">
        <v>84</v>
      </c>
      <c r="AC73" s="164" t="s">
        <v>84</v>
      </c>
      <c r="AD73" s="8" t="s">
        <v>84</v>
      </c>
      <c r="AE73" s="164" t="s">
        <v>84</v>
      </c>
      <c r="AF73" s="8" t="s">
        <v>84</v>
      </c>
      <c r="AG73" s="164" t="s">
        <v>84</v>
      </c>
      <c r="AH73" s="8" t="s">
        <v>84</v>
      </c>
      <c r="AI73" s="8" t="s">
        <v>84</v>
      </c>
      <c r="AJ73" s="8" t="s">
        <v>84</v>
      </c>
      <c r="AK73" s="212" t="s">
        <v>84</v>
      </c>
      <c r="AL73" s="212" t="s">
        <v>84</v>
      </c>
      <c r="AM73" s="212" t="s">
        <v>84</v>
      </c>
      <c r="AN73" s="212" t="s">
        <v>84</v>
      </c>
      <c r="AO73"/>
      <c r="AP73"/>
    </row>
    <row r="74" spans="1:257" x14ac:dyDescent="0.25">
      <c r="A74" s="10"/>
      <c r="B74" s="10"/>
      <c r="C74" s="44"/>
      <c r="D74" s="103"/>
      <c r="E74" s="2"/>
      <c r="F74" s="100"/>
      <c r="G74" s="115"/>
      <c r="H74" s="40"/>
      <c r="I74" s="115"/>
      <c r="J74" s="40"/>
      <c r="K74" s="115"/>
      <c r="L74" s="40"/>
      <c r="M74" s="115"/>
      <c r="N74" s="40"/>
      <c r="O74" s="115"/>
      <c r="P74" s="40"/>
      <c r="Q74" s="115"/>
      <c r="R74" s="40"/>
      <c r="S74" s="115"/>
      <c r="T74" s="40"/>
      <c r="U74" s="115"/>
      <c r="V74" s="40"/>
      <c r="W74" s="115"/>
      <c r="X74" s="40"/>
      <c r="Y74" s="115"/>
      <c r="Z74" s="40"/>
      <c r="AA74" s="115"/>
      <c r="AB74" s="40"/>
      <c r="AC74" s="115"/>
      <c r="AD74" s="40"/>
      <c r="AE74" s="115"/>
      <c r="AF74" s="40"/>
      <c r="AG74" s="115"/>
      <c r="AH74" s="40"/>
      <c r="AI74" s="40"/>
      <c r="AJ74" s="40"/>
      <c r="AK74" s="213"/>
      <c r="AL74" s="213"/>
      <c r="AM74" s="213"/>
      <c r="AN74" s="213"/>
      <c r="AO74"/>
      <c r="AP74"/>
    </row>
    <row r="75" spans="1:257" x14ac:dyDescent="0.25">
      <c r="A75" s="10" t="str">
        <f t="shared" ref="A75:A83" si="35">A14</f>
        <v xml:space="preserve"> Wes-Kaap/W. Cape</v>
      </c>
      <c r="B75" s="10">
        <v>0</v>
      </c>
      <c r="C75" s="42">
        <v>0</v>
      </c>
      <c r="D75" s="105">
        <f>D16/$D$24</f>
        <v>0.10294117647058823</v>
      </c>
      <c r="E75" s="106">
        <f>E16/$E$24</f>
        <v>7.7871519826443289E-2</v>
      </c>
      <c r="F75" s="189">
        <f t="shared" ref="F75:AK75" si="36">F14/F$24</f>
        <v>8.8913043478260866E-3</v>
      </c>
      <c r="G75" s="106">
        <f t="shared" si="36"/>
        <v>0</v>
      </c>
      <c r="H75" s="189">
        <f t="shared" si="36"/>
        <v>0</v>
      </c>
      <c r="I75" s="106">
        <f t="shared" si="36"/>
        <v>0</v>
      </c>
      <c r="J75" s="189">
        <f t="shared" si="36"/>
        <v>0</v>
      </c>
      <c r="K75" s="106">
        <f t="shared" si="36"/>
        <v>0</v>
      </c>
      <c r="L75" s="189">
        <f t="shared" si="36"/>
        <v>0</v>
      </c>
      <c r="M75" s="106">
        <f t="shared" si="36"/>
        <v>0</v>
      </c>
      <c r="N75" s="189">
        <f t="shared" si="36"/>
        <v>8.9524178988675192E-5</v>
      </c>
      <c r="O75" s="106">
        <f t="shared" si="36"/>
        <v>8.0606158310494929E-5</v>
      </c>
      <c r="P75" s="189">
        <f t="shared" si="36"/>
        <v>7.9896135024468194E-4</v>
      </c>
      <c r="Q75" s="106">
        <f t="shared" si="36"/>
        <v>2.2222222222222221E-4</v>
      </c>
      <c r="R75" s="189">
        <f t="shared" si="36"/>
        <v>9.3333333333333343E-4</v>
      </c>
      <c r="S75" s="106">
        <f t="shared" si="36"/>
        <v>2.9097559961757495E-4</v>
      </c>
      <c r="T75" s="189">
        <f t="shared" si="36"/>
        <v>0</v>
      </c>
      <c r="U75" s="106">
        <f t="shared" si="36"/>
        <v>0</v>
      </c>
      <c r="V75" s="189">
        <f t="shared" si="36"/>
        <v>0</v>
      </c>
      <c r="W75" s="106">
        <f t="shared" si="36"/>
        <v>0</v>
      </c>
      <c r="X75" s="189">
        <f t="shared" si="36"/>
        <v>0</v>
      </c>
      <c r="Y75" s="106">
        <f t="shared" si="36"/>
        <v>0</v>
      </c>
      <c r="Z75" s="189">
        <f t="shared" si="36"/>
        <v>0</v>
      </c>
      <c r="AA75" s="106">
        <f t="shared" si="36"/>
        <v>0</v>
      </c>
      <c r="AB75" s="189">
        <f t="shared" si="36"/>
        <v>1.1639749745380476E-3</v>
      </c>
      <c r="AC75" s="106">
        <f t="shared" si="36"/>
        <v>1.5910898965791568E-3</v>
      </c>
      <c r="AD75" s="189">
        <f t="shared" si="36"/>
        <v>1.2196184336614689E-3</v>
      </c>
      <c r="AE75" s="106">
        <f t="shared" si="36"/>
        <v>1.0162601626016259E-3</v>
      </c>
      <c r="AF75" s="189">
        <f t="shared" si="36"/>
        <v>1.3689253935660506E-4</v>
      </c>
      <c r="AG75" s="106">
        <f t="shared" si="36"/>
        <v>0</v>
      </c>
      <c r="AH75" s="189">
        <f t="shared" si="36"/>
        <v>0</v>
      </c>
      <c r="AI75" s="189">
        <f t="shared" si="36"/>
        <v>0</v>
      </c>
      <c r="AJ75" s="189">
        <f t="shared" si="36"/>
        <v>0</v>
      </c>
      <c r="AK75" s="214">
        <f t="shared" si="36"/>
        <v>0</v>
      </c>
      <c r="AL75" s="214"/>
      <c r="AM75" s="214"/>
      <c r="AN75" s="214"/>
      <c r="AO75"/>
      <c r="AP75"/>
    </row>
    <row r="76" spans="1:257" x14ac:dyDescent="0.25">
      <c r="A76" s="10" t="str">
        <f t="shared" si="35"/>
        <v xml:space="preserve"> Noord-Kaap/N. Cape</v>
      </c>
      <c r="B76" s="10">
        <v>0</v>
      </c>
      <c r="C76" s="42">
        <v>0</v>
      </c>
      <c r="D76" s="105">
        <f>D18/$D$24</f>
        <v>0.23529411764705882</v>
      </c>
      <c r="E76" s="106">
        <f>E18/$E$24</f>
        <v>0.20489333494033984</v>
      </c>
      <c r="F76" s="189">
        <f t="shared" ref="F76:AK76" si="37">F15/F$24</f>
        <v>9.0673913043478271E-2</v>
      </c>
      <c r="G76" s="106">
        <f t="shared" si="37"/>
        <v>8.8727272727272734E-3</v>
      </c>
      <c r="H76" s="189">
        <f t="shared" si="37"/>
        <v>6.3384615384615385E-3</v>
      </c>
      <c r="I76" s="106">
        <f t="shared" si="37"/>
        <v>6.3382352941176454E-3</v>
      </c>
      <c r="J76" s="189">
        <f t="shared" si="37"/>
        <v>6.3380281690140847E-3</v>
      </c>
      <c r="K76" s="106">
        <f t="shared" si="37"/>
        <v>4.9600000000000009E-3</v>
      </c>
      <c r="L76" s="189">
        <f t="shared" si="37"/>
        <v>4.5977011494252873E-3</v>
      </c>
      <c r="M76" s="106">
        <f t="shared" si="37"/>
        <v>4.2648469986139243E-3</v>
      </c>
      <c r="N76" s="189">
        <f t="shared" si="37"/>
        <v>1.8650870622640664E-3</v>
      </c>
      <c r="O76" s="106">
        <f t="shared" si="37"/>
        <v>0</v>
      </c>
      <c r="P76" s="189">
        <f t="shared" si="37"/>
        <v>0</v>
      </c>
      <c r="Q76" s="106">
        <f t="shared" si="37"/>
        <v>1.1851851851851852E-3</v>
      </c>
      <c r="R76" s="189">
        <f t="shared" si="37"/>
        <v>6.6666666666666675E-4</v>
      </c>
      <c r="S76" s="106">
        <f t="shared" si="37"/>
        <v>2.0783971401255354E-3</v>
      </c>
      <c r="T76" s="189">
        <f t="shared" si="37"/>
        <v>2.7322404371584699E-3</v>
      </c>
      <c r="U76" s="106">
        <f t="shared" si="37"/>
        <v>3.0229746070133011E-3</v>
      </c>
      <c r="V76" s="189">
        <f t="shared" si="37"/>
        <v>3.1545741324921135E-3</v>
      </c>
      <c r="W76" s="106">
        <f t="shared" si="37"/>
        <v>2.0870123615347571E-3</v>
      </c>
      <c r="X76" s="189">
        <f t="shared" si="37"/>
        <v>1.1961722488038277E-3</v>
      </c>
      <c r="Y76" s="106">
        <f t="shared" si="37"/>
        <v>1.0593220338983051E-3</v>
      </c>
      <c r="Z76" s="189">
        <f t="shared" si="37"/>
        <v>3.8722168441432721E-3</v>
      </c>
      <c r="AA76" s="106">
        <f t="shared" si="37"/>
        <v>7.7550208789023663E-3</v>
      </c>
      <c r="AB76" s="189">
        <f t="shared" si="37"/>
        <v>5.8198748726902378E-3</v>
      </c>
      <c r="AC76" s="106">
        <f t="shared" si="37"/>
        <v>7.955449482895784E-3</v>
      </c>
      <c r="AD76" s="189">
        <f t="shared" si="37"/>
        <v>5.2269361442634386E-3</v>
      </c>
      <c r="AE76" s="106">
        <f t="shared" si="37"/>
        <v>3.8109756097560975E-3</v>
      </c>
      <c r="AF76" s="189">
        <f t="shared" si="37"/>
        <v>2.1218343600273785E-3</v>
      </c>
      <c r="AG76" s="106">
        <f t="shared" si="37"/>
        <v>2.8368794326241137E-3</v>
      </c>
      <c r="AH76" s="189">
        <f t="shared" si="37"/>
        <v>1.2090436464756377E-3</v>
      </c>
      <c r="AI76" s="189">
        <f t="shared" si="37"/>
        <v>8.6458445909434788E-4</v>
      </c>
      <c r="AJ76" s="189">
        <f t="shared" si="37"/>
        <v>8.7085256466080301E-4</v>
      </c>
      <c r="AK76" s="214">
        <f t="shared" si="37"/>
        <v>1.0430247718383311E-3</v>
      </c>
      <c r="AL76" s="214"/>
      <c r="AM76" s="214"/>
      <c r="AN76" s="214"/>
      <c r="AO76"/>
      <c r="AP76"/>
    </row>
    <row r="77" spans="1:257" x14ac:dyDescent="0.25">
      <c r="A77" s="10" t="str">
        <f t="shared" si="35"/>
        <v xml:space="preserve"> Vrystaat/Free State</v>
      </c>
      <c r="B77" s="10">
        <v>0</v>
      </c>
      <c r="C77" s="42">
        <v>0</v>
      </c>
      <c r="D77" s="105">
        <f>D19/$D$24</f>
        <v>0.55882352941176472</v>
      </c>
      <c r="E77" s="106">
        <f>E19/$E$24</f>
        <v>0.40511028082439432</v>
      </c>
      <c r="F77" s="189">
        <f t="shared" ref="F77:AK77" si="38">F16/F$24</f>
        <v>6.5804347826086962E-2</v>
      </c>
      <c r="G77" s="106">
        <f t="shared" si="38"/>
        <v>9.067272727272728E-2</v>
      </c>
      <c r="H77" s="189">
        <f t="shared" si="38"/>
        <v>3.3246153846153849E-2</v>
      </c>
      <c r="I77" s="106">
        <f t="shared" si="38"/>
        <v>3.323529411764705E-2</v>
      </c>
      <c r="J77" s="189">
        <f t="shared" si="38"/>
        <v>3.3802816901408447E-2</v>
      </c>
      <c r="K77" s="106">
        <f t="shared" si="38"/>
        <v>6.4320000000000002E-2</v>
      </c>
      <c r="L77" s="189">
        <f t="shared" si="38"/>
        <v>6.8965517241379309E-2</v>
      </c>
      <c r="M77" s="106">
        <f t="shared" si="38"/>
        <v>7.4634822475743684E-2</v>
      </c>
      <c r="N77" s="189">
        <f t="shared" si="38"/>
        <v>0.14920696498112532</v>
      </c>
      <c r="O77" s="106">
        <f t="shared" si="38"/>
        <v>0.13622440754473641</v>
      </c>
      <c r="P77" s="189">
        <f t="shared" si="38"/>
        <v>0.15180265654648956</v>
      </c>
      <c r="Q77" s="106">
        <f t="shared" si="38"/>
        <v>0.15925925925925927</v>
      </c>
      <c r="R77" s="189">
        <f t="shared" si="38"/>
        <v>0.13666666666666666</v>
      </c>
      <c r="S77" s="106">
        <f t="shared" si="38"/>
        <v>0.18705574261129818</v>
      </c>
      <c r="T77" s="189">
        <f t="shared" si="38"/>
        <v>0.24590163934426229</v>
      </c>
      <c r="U77" s="106">
        <f t="shared" si="38"/>
        <v>0.29020556227327687</v>
      </c>
      <c r="V77" s="189">
        <f t="shared" si="38"/>
        <v>0.231335436382755</v>
      </c>
      <c r="W77" s="106">
        <f t="shared" si="38"/>
        <v>0.30502488360892599</v>
      </c>
      <c r="X77" s="189">
        <f t="shared" si="38"/>
        <v>0.32296650717703351</v>
      </c>
      <c r="Y77" s="106">
        <f t="shared" si="38"/>
        <v>0.37076271186440679</v>
      </c>
      <c r="Z77" s="189">
        <f t="shared" si="38"/>
        <v>0.41626331074540174</v>
      </c>
      <c r="AA77" s="106">
        <f t="shared" si="38"/>
        <v>0.3996818452972758</v>
      </c>
      <c r="AB77" s="189">
        <f t="shared" si="38"/>
        <v>0.44376545904263059</v>
      </c>
      <c r="AC77" s="106">
        <f t="shared" si="38"/>
        <v>0.34606205250596656</v>
      </c>
      <c r="AD77" s="189">
        <f t="shared" si="38"/>
        <v>0.41815489154107505</v>
      </c>
      <c r="AE77" s="106">
        <f t="shared" si="38"/>
        <v>0.43826219512195119</v>
      </c>
      <c r="AF77" s="189">
        <f t="shared" si="38"/>
        <v>0.41204654346338127</v>
      </c>
      <c r="AG77" s="106">
        <f t="shared" si="38"/>
        <v>0.44680851063829785</v>
      </c>
      <c r="AH77" s="189">
        <f t="shared" si="38"/>
        <v>0.44130093096360778</v>
      </c>
      <c r="AI77" s="189">
        <f t="shared" si="38"/>
        <v>0.44850318815519291</v>
      </c>
      <c r="AJ77" s="189">
        <f t="shared" si="38"/>
        <v>0.4920316990333537</v>
      </c>
      <c r="AK77" s="214">
        <f t="shared" si="38"/>
        <v>0.4737070838765754</v>
      </c>
      <c r="AL77" s="214"/>
      <c r="AM77" s="214"/>
      <c r="AN77" s="214"/>
      <c r="AO77"/>
      <c r="AP77"/>
    </row>
    <row r="78" spans="1:257" x14ac:dyDescent="0.25">
      <c r="A78" s="10" t="str">
        <f t="shared" si="35"/>
        <v xml:space="preserve"> Oos-Kaap/E. Cape</v>
      </c>
      <c r="B78" s="10">
        <v>0</v>
      </c>
      <c r="C78" s="42">
        <v>0</v>
      </c>
      <c r="D78" s="105">
        <f>D20/$D$24</f>
        <v>0.11764705882352941</v>
      </c>
      <c r="E78" s="106">
        <f>E20/$E$24</f>
        <v>8.5874412438230671E-2</v>
      </c>
      <c r="F78" s="189">
        <f t="shared" ref="F78:AK78" si="39">F17/F$24</f>
        <v>0</v>
      </c>
      <c r="G78" s="106">
        <f t="shared" si="39"/>
        <v>0</v>
      </c>
      <c r="H78" s="189">
        <f t="shared" si="39"/>
        <v>0</v>
      </c>
      <c r="I78" s="106">
        <f t="shared" si="39"/>
        <v>0</v>
      </c>
      <c r="J78" s="189">
        <f t="shared" si="39"/>
        <v>0</v>
      </c>
      <c r="K78" s="106">
        <f t="shared" si="39"/>
        <v>0</v>
      </c>
      <c r="L78" s="189">
        <f t="shared" si="39"/>
        <v>0</v>
      </c>
      <c r="M78" s="106">
        <f t="shared" si="39"/>
        <v>9.5959057468813298E-4</v>
      </c>
      <c r="N78" s="189">
        <f t="shared" si="39"/>
        <v>7.4603482490562657E-4</v>
      </c>
      <c r="O78" s="106">
        <f t="shared" si="39"/>
        <v>1.2090923746574237E-3</v>
      </c>
      <c r="P78" s="189">
        <f t="shared" si="39"/>
        <v>4.9935084390292624E-4</v>
      </c>
      <c r="Q78" s="106">
        <f t="shared" si="39"/>
        <v>6.6666666666666664E-4</v>
      </c>
      <c r="R78" s="189">
        <f t="shared" si="39"/>
        <v>2.666666666666667E-3</v>
      </c>
      <c r="S78" s="106">
        <f t="shared" si="39"/>
        <v>2.0783971401255354E-3</v>
      </c>
      <c r="T78" s="189">
        <f t="shared" si="39"/>
        <v>2.7322404371584699E-3</v>
      </c>
      <c r="U78" s="106">
        <f t="shared" si="39"/>
        <v>3.0229746070133011E-3</v>
      </c>
      <c r="V78" s="189">
        <f t="shared" si="39"/>
        <v>3.3648790746582547E-3</v>
      </c>
      <c r="W78" s="106">
        <f t="shared" si="39"/>
        <v>2.5686305988120088E-3</v>
      </c>
      <c r="X78" s="189">
        <f t="shared" si="39"/>
        <v>2.3923444976076554E-3</v>
      </c>
      <c r="Y78" s="106">
        <f t="shared" si="39"/>
        <v>1.0593220338983051E-3</v>
      </c>
      <c r="Z78" s="189">
        <f t="shared" si="39"/>
        <v>9.6805421103581804E-4</v>
      </c>
      <c r="AA78" s="106">
        <f t="shared" si="39"/>
        <v>3.9769337840524959E-3</v>
      </c>
      <c r="AB78" s="189">
        <f t="shared" si="39"/>
        <v>2.1824530772588391E-3</v>
      </c>
      <c r="AC78" s="106">
        <f t="shared" si="39"/>
        <v>2.9832935560859188E-3</v>
      </c>
      <c r="AD78" s="189">
        <f t="shared" si="39"/>
        <v>3.2232772889624539E-3</v>
      </c>
      <c r="AE78" s="106">
        <f t="shared" si="39"/>
        <v>3.0487804878048777E-3</v>
      </c>
      <c r="AF78" s="189">
        <f t="shared" si="39"/>
        <v>1.5742642026009581E-3</v>
      </c>
      <c r="AG78" s="106">
        <f t="shared" si="39"/>
        <v>2.1276595744680851E-3</v>
      </c>
      <c r="AH78" s="189">
        <f t="shared" si="39"/>
        <v>3.7480353040744772E-3</v>
      </c>
      <c r="AI78" s="189">
        <f t="shared" si="39"/>
        <v>3.2421917216038042E-3</v>
      </c>
      <c r="AJ78" s="189">
        <f t="shared" si="39"/>
        <v>3.7446660280414526E-3</v>
      </c>
      <c r="AK78" s="214">
        <f t="shared" si="39"/>
        <v>4.6066927422859626E-3</v>
      </c>
      <c r="AL78" s="214"/>
      <c r="AM78" s="214"/>
      <c r="AN78" s="214"/>
      <c r="AO78"/>
      <c r="AP78"/>
    </row>
    <row r="79" spans="1:257" x14ac:dyDescent="0.25">
      <c r="A79" s="10" t="str">
        <f t="shared" si="35"/>
        <v xml:space="preserve"> Kwazulu-Natal</v>
      </c>
      <c r="B79" s="10">
        <v>0</v>
      </c>
      <c r="C79" s="42">
        <v>0</v>
      </c>
      <c r="D79" s="105">
        <f>D21/$D$24</f>
        <v>0.14705882352941177</v>
      </c>
      <c r="E79" s="106">
        <f>E21/$E$24</f>
        <v>0.11371580089188862</v>
      </c>
      <c r="F79" s="189">
        <f t="shared" ref="F79:AK79" si="40">F18/F$24</f>
        <v>0.20517391304347826</v>
      </c>
      <c r="G79" s="106">
        <f t="shared" si="40"/>
        <v>0.2891636363636364</v>
      </c>
      <c r="H79" s="189">
        <f t="shared" si="40"/>
        <v>0.23353846153846153</v>
      </c>
      <c r="I79" s="106">
        <f t="shared" si="40"/>
        <v>0.23352941176470585</v>
      </c>
      <c r="J79" s="189">
        <f t="shared" si="40"/>
        <v>0.23380281690140847</v>
      </c>
      <c r="K79" s="106">
        <f t="shared" si="40"/>
        <v>0.22656000000000004</v>
      </c>
      <c r="L79" s="189">
        <f t="shared" si="40"/>
        <v>0.23754789272030652</v>
      </c>
      <c r="M79" s="106">
        <f t="shared" si="40"/>
        <v>0.21324234993069621</v>
      </c>
      <c r="N79" s="189">
        <f t="shared" si="40"/>
        <v>0.19247698482565168</v>
      </c>
      <c r="O79" s="106">
        <f t="shared" si="40"/>
        <v>0.14509108495889086</v>
      </c>
      <c r="P79" s="189">
        <f t="shared" si="40"/>
        <v>0.135324078697693</v>
      </c>
      <c r="Q79" s="106">
        <f t="shared" si="40"/>
        <v>0.14074074074074075</v>
      </c>
      <c r="R79" s="189">
        <f t="shared" si="40"/>
        <v>0.11333333333333333</v>
      </c>
      <c r="S79" s="106">
        <f t="shared" si="40"/>
        <v>0.10391985700627676</v>
      </c>
      <c r="T79" s="189">
        <f t="shared" si="40"/>
        <v>0.11202185792349727</v>
      </c>
      <c r="U79" s="106">
        <f t="shared" si="40"/>
        <v>0.10580411124546553</v>
      </c>
      <c r="V79" s="189">
        <f t="shared" si="40"/>
        <v>0.11356466876971609</v>
      </c>
      <c r="W79" s="106">
        <f t="shared" si="40"/>
        <v>9.6323647455450315E-2</v>
      </c>
      <c r="X79" s="189">
        <f t="shared" si="40"/>
        <v>8.1339712918660281E-2</v>
      </c>
      <c r="Y79" s="106">
        <f t="shared" si="40"/>
        <v>7.2033898305084748E-2</v>
      </c>
      <c r="Z79" s="189">
        <f t="shared" si="40"/>
        <v>6.1955469506292354E-2</v>
      </c>
      <c r="AA79" s="106">
        <f t="shared" si="40"/>
        <v>6.9596341220918678E-2</v>
      </c>
      <c r="AB79" s="189">
        <f t="shared" si="40"/>
        <v>6.1108686163247494E-2</v>
      </c>
      <c r="AC79" s="106">
        <f t="shared" si="40"/>
        <v>5.5688146380270483E-2</v>
      </c>
      <c r="AD79" s="189">
        <f t="shared" si="40"/>
        <v>5.3140517466678291E-2</v>
      </c>
      <c r="AE79" s="106">
        <f t="shared" si="40"/>
        <v>5.08130081300813E-2</v>
      </c>
      <c r="AF79" s="189">
        <f t="shared" si="40"/>
        <v>4.5174537987679675E-2</v>
      </c>
      <c r="AG79" s="106">
        <f t="shared" si="40"/>
        <v>4.9645390070921988E-2</v>
      </c>
      <c r="AH79" s="189">
        <f t="shared" si="40"/>
        <v>4.3525571273122961E-2</v>
      </c>
      <c r="AI79" s="189">
        <f t="shared" si="40"/>
        <v>4.2148492380849459E-2</v>
      </c>
      <c r="AJ79" s="189">
        <f t="shared" si="40"/>
        <v>3.8317512845075327E-2</v>
      </c>
      <c r="AK79" s="214">
        <f t="shared" si="40"/>
        <v>4.0851803563667972E-2</v>
      </c>
      <c r="AL79" s="214"/>
      <c r="AM79" s="214"/>
      <c r="AN79" s="214"/>
      <c r="AO79"/>
      <c r="AP79"/>
    </row>
    <row r="80" spans="1:257" x14ac:dyDescent="0.25">
      <c r="A80" s="10" t="str">
        <f t="shared" si="35"/>
        <v xml:space="preserve"> Mpumalanga</v>
      </c>
      <c r="B80" s="10">
        <v>0</v>
      </c>
      <c r="C80" s="42">
        <v>0</v>
      </c>
      <c r="D80" s="105">
        <f>D22/$D$24</f>
        <v>4.4117647058823532E-2</v>
      </c>
      <c r="E80" s="106">
        <f>E22/$E$24</f>
        <v>3.7061588525973237E-2</v>
      </c>
      <c r="F80" s="189">
        <f t="shared" ref="F80:AK80" si="41">F19/F$24</f>
        <v>0.38086956521739129</v>
      </c>
      <c r="G80" s="106">
        <f t="shared" si="41"/>
        <v>0.38087272727272731</v>
      </c>
      <c r="H80" s="189">
        <f t="shared" si="41"/>
        <v>0.59692307692307689</v>
      </c>
      <c r="I80" s="106">
        <f t="shared" si="41"/>
        <v>0.59692647058823523</v>
      </c>
      <c r="J80" s="189">
        <f t="shared" si="41"/>
        <v>0.59859154929577463</v>
      </c>
      <c r="K80" s="106">
        <f t="shared" si="41"/>
        <v>0.59376000000000007</v>
      </c>
      <c r="L80" s="189">
        <f t="shared" si="41"/>
        <v>0.55862068965517242</v>
      </c>
      <c r="M80" s="106">
        <f t="shared" si="41"/>
        <v>0.58641646230941458</v>
      </c>
      <c r="N80" s="189">
        <f t="shared" si="41"/>
        <v>0.53714507393205113</v>
      </c>
      <c r="O80" s="106">
        <f t="shared" si="41"/>
        <v>0.56424310817346446</v>
      </c>
      <c r="P80" s="189">
        <f t="shared" si="41"/>
        <v>0.59922101268351147</v>
      </c>
      <c r="Q80" s="106">
        <f t="shared" si="41"/>
        <v>0.5444444444444444</v>
      </c>
      <c r="R80" s="189">
        <f t="shared" si="41"/>
        <v>0.56000000000000005</v>
      </c>
      <c r="S80" s="106">
        <f t="shared" si="41"/>
        <v>0.58195119923514982</v>
      </c>
      <c r="T80" s="189">
        <f t="shared" si="41"/>
        <v>0.49180327868852458</v>
      </c>
      <c r="U80" s="106">
        <f t="shared" si="41"/>
        <v>0.49576783555018133</v>
      </c>
      <c r="V80" s="189">
        <f t="shared" si="41"/>
        <v>0.52576235541535221</v>
      </c>
      <c r="W80" s="106">
        <f t="shared" si="41"/>
        <v>0.46556429603467653</v>
      </c>
      <c r="X80" s="189">
        <f t="shared" si="41"/>
        <v>0.45454545454545453</v>
      </c>
      <c r="Y80" s="106">
        <f t="shared" si="41"/>
        <v>0.42372881355932202</v>
      </c>
      <c r="Z80" s="189">
        <f t="shared" si="41"/>
        <v>0.39690222652468538</v>
      </c>
      <c r="AA80" s="106">
        <f t="shared" si="41"/>
        <v>0.4036587790813283</v>
      </c>
      <c r="AB80" s="189">
        <f t="shared" si="41"/>
        <v>0.35646733595227703</v>
      </c>
      <c r="AC80" s="106">
        <f t="shared" si="41"/>
        <v>0.47732696897374699</v>
      </c>
      <c r="AD80" s="189">
        <f t="shared" si="41"/>
        <v>0.41989720358916288</v>
      </c>
      <c r="AE80" s="106">
        <f t="shared" si="41"/>
        <v>0.39380081300813008</v>
      </c>
      <c r="AF80" s="189">
        <f t="shared" si="41"/>
        <v>0.42436687200547568</v>
      </c>
      <c r="AG80" s="106">
        <f t="shared" si="41"/>
        <v>0.36879432624113473</v>
      </c>
      <c r="AH80" s="189">
        <f t="shared" si="41"/>
        <v>0.35062265747793492</v>
      </c>
      <c r="AI80" s="189">
        <f t="shared" si="41"/>
        <v>0.32421917216038043</v>
      </c>
      <c r="AJ80" s="189">
        <f t="shared" si="41"/>
        <v>0.26561003222154489</v>
      </c>
      <c r="AK80" s="214">
        <f t="shared" si="41"/>
        <v>0.27813993915688828</v>
      </c>
      <c r="AL80" s="214"/>
      <c r="AM80" s="214"/>
      <c r="AN80" s="214"/>
      <c r="AO80"/>
      <c r="AP80"/>
    </row>
    <row r="81" spans="1:40" x14ac:dyDescent="0.25">
      <c r="A81" s="10" t="str">
        <f t="shared" si="35"/>
        <v xml:space="preserve"> Limpopo</v>
      </c>
      <c r="B81" s="10">
        <v>0</v>
      </c>
      <c r="C81" s="42">
        <v>0</v>
      </c>
      <c r="D81" s="189">
        <f>D20/D$24</f>
        <v>0.11764705882352941</v>
      </c>
      <c r="E81" s="189">
        <f>E20/E$24</f>
        <v>8.5874412438230671E-2</v>
      </c>
      <c r="F81" s="189">
        <f t="shared" ref="F81:AK81" si="42">F20/F$24</f>
        <v>8.5826086956521733E-2</v>
      </c>
      <c r="G81" s="106">
        <f t="shared" si="42"/>
        <v>5.454545454545455E-2</v>
      </c>
      <c r="H81" s="189">
        <f t="shared" si="42"/>
        <v>2.9846153846153845E-2</v>
      </c>
      <c r="I81" s="106">
        <f t="shared" si="42"/>
        <v>2.9852941176470579E-2</v>
      </c>
      <c r="J81" s="189">
        <f t="shared" si="42"/>
        <v>2.9577464788732397E-2</v>
      </c>
      <c r="K81" s="106">
        <f t="shared" si="42"/>
        <v>2.4000000000000004E-2</v>
      </c>
      <c r="L81" s="189">
        <f t="shared" si="42"/>
        <v>3.0651340996168581E-2</v>
      </c>
      <c r="M81" s="106">
        <f t="shared" si="42"/>
        <v>3.8383622987525318E-2</v>
      </c>
      <c r="N81" s="189">
        <f t="shared" si="42"/>
        <v>4.849226361886573E-2</v>
      </c>
      <c r="O81" s="106">
        <f t="shared" si="42"/>
        <v>7.2545542479445432E-2</v>
      </c>
      <c r="P81" s="189">
        <f t="shared" si="42"/>
        <v>5.1932487765904325E-2</v>
      </c>
      <c r="Q81" s="106">
        <f t="shared" si="42"/>
        <v>3.496296296296296E-2</v>
      </c>
      <c r="R81" s="189">
        <f t="shared" si="42"/>
        <v>6.6666666666666666E-2</v>
      </c>
      <c r="S81" s="106">
        <f t="shared" si="42"/>
        <v>5.4038325643263919E-2</v>
      </c>
      <c r="T81" s="189">
        <f t="shared" si="42"/>
        <v>6.8306010928961755E-2</v>
      </c>
      <c r="U81" s="106">
        <f t="shared" si="42"/>
        <v>4.5344619105199511E-2</v>
      </c>
      <c r="V81" s="189">
        <f t="shared" si="42"/>
        <v>6.7297581493165087E-2</v>
      </c>
      <c r="W81" s="106">
        <f t="shared" si="42"/>
        <v>5.779418847327019E-2</v>
      </c>
      <c r="X81" s="189">
        <f t="shared" si="42"/>
        <v>5.6220095693779906E-2</v>
      </c>
      <c r="Y81" s="106">
        <f t="shared" si="42"/>
        <v>4.6610169491525424E-2</v>
      </c>
      <c r="Z81" s="189">
        <f t="shared" si="42"/>
        <v>3.8722168441432718E-2</v>
      </c>
      <c r="AA81" s="106">
        <f t="shared" si="42"/>
        <v>4.3746271624577455E-2</v>
      </c>
      <c r="AB81" s="189">
        <f t="shared" si="42"/>
        <v>3.4919249236141425E-2</v>
      </c>
      <c r="AC81" s="106">
        <f t="shared" si="42"/>
        <v>3.1821797931583136E-2</v>
      </c>
      <c r="AD81" s="189">
        <f t="shared" si="42"/>
        <v>1.4809652408746408E-2</v>
      </c>
      <c r="AE81" s="106">
        <f t="shared" si="42"/>
        <v>2.540650406504065E-2</v>
      </c>
      <c r="AF81" s="189">
        <f t="shared" si="42"/>
        <v>2.2176591375770018E-2</v>
      </c>
      <c r="AG81" s="106">
        <f t="shared" si="42"/>
        <v>2.198581560283688E-2</v>
      </c>
      <c r="AH81" s="189">
        <f t="shared" si="42"/>
        <v>2.4785394752750572E-2</v>
      </c>
      <c r="AI81" s="189">
        <f t="shared" si="42"/>
        <v>2.4316437912028532E-2</v>
      </c>
      <c r="AJ81" s="189">
        <f t="shared" si="42"/>
        <v>2.2642166681180877E-2</v>
      </c>
      <c r="AK81" s="214">
        <f t="shared" si="42"/>
        <v>1.8252933507170794E-2</v>
      </c>
      <c r="AL81" s="214"/>
      <c r="AM81" s="214"/>
      <c r="AN81" s="214"/>
    </row>
    <row r="82" spans="1:40" x14ac:dyDescent="0.25">
      <c r="A82" s="10" t="str">
        <f t="shared" si="35"/>
        <v xml:space="preserve"> Gauteng</v>
      </c>
      <c r="B82" s="10">
        <v>0</v>
      </c>
      <c r="C82" s="42">
        <v>0</v>
      </c>
      <c r="D82" s="42">
        <v>0</v>
      </c>
      <c r="E82" s="42">
        <v>0</v>
      </c>
      <c r="F82" s="189">
        <f t="shared" ref="F82:AK82" si="43">F21/F$24</f>
        <v>0.11365217391304347</v>
      </c>
      <c r="G82" s="106">
        <f t="shared" si="43"/>
        <v>0.11365454545454548</v>
      </c>
      <c r="H82" s="189">
        <f t="shared" si="43"/>
        <v>3.8307692307692313E-2</v>
      </c>
      <c r="I82" s="106">
        <f t="shared" si="43"/>
        <v>3.8323529411764694E-2</v>
      </c>
      <c r="J82" s="189">
        <f t="shared" si="43"/>
        <v>3.873239436619718E-2</v>
      </c>
      <c r="K82" s="106">
        <f t="shared" si="43"/>
        <v>3.4800000000000005E-2</v>
      </c>
      <c r="L82" s="189">
        <f t="shared" si="43"/>
        <v>3.8314176245210725E-2</v>
      </c>
      <c r="M82" s="106">
        <f t="shared" si="43"/>
        <v>2.8787717240643992E-2</v>
      </c>
      <c r="N82" s="189">
        <f t="shared" si="43"/>
        <v>2.6111218871696932E-2</v>
      </c>
      <c r="O82" s="106">
        <f t="shared" si="43"/>
        <v>4.4333387070772209E-2</v>
      </c>
      <c r="P82" s="189">
        <f t="shared" si="43"/>
        <v>3.9948067512234099E-2</v>
      </c>
      <c r="Q82" s="106">
        <f t="shared" si="43"/>
        <v>3.7037037037037035E-2</v>
      </c>
      <c r="R82" s="189">
        <f t="shared" si="43"/>
        <v>3.3333333333333333E-2</v>
      </c>
      <c r="S82" s="106">
        <f t="shared" si="43"/>
        <v>2.701916282163196E-2</v>
      </c>
      <c r="T82" s="189">
        <f t="shared" si="43"/>
        <v>2.7322404371584699E-2</v>
      </c>
      <c r="U82" s="106">
        <f t="shared" si="43"/>
        <v>2.0556227327690448E-2</v>
      </c>
      <c r="V82" s="189">
        <f t="shared" si="43"/>
        <v>2.8180862250262881E-2</v>
      </c>
      <c r="W82" s="106">
        <f t="shared" si="43"/>
        <v>3.8529458982180124E-2</v>
      </c>
      <c r="X82" s="189">
        <f t="shared" si="43"/>
        <v>3.3492822966507178E-2</v>
      </c>
      <c r="Y82" s="106">
        <f t="shared" si="43"/>
        <v>4.025423728813559E-2</v>
      </c>
      <c r="Z82" s="189">
        <f t="shared" si="43"/>
        <v>3.8722168441432718E-2</v>
      </c>
      <c r="AA82" s="106">
        <f t="shared" si="43"/>
        <v>3.9769337840524957E-2</v>
      </c>
      <c r="AB82" s="189">
        <f t="shared" si="43"/>
        <v>4.3649061545176782E-2</v>
      </c>
      <c r="AC82" s="106">
        <f t="shared" si="43"/>
        <v>4.5743834526650755E-2</v>
      </c>
      <c r="AD82" s="189">
        <f t="shared" si="43"/>
        <v>4.4254726021430442E-2</v>
      </c>
      <c r="AE82" s="106">
        <f t="shared" si="43"/>
        <v>3.8109756097560975E-2</v>
      </c>
      <c r="AF82" s="189">
        <f t="shared" si="43"/>
        <v>4.3121149897330596E-2</v>
      </c>
      <c r="AG82" s="106">
        <f t="shared" si="43"/>
        <v>5.106382978723404E-2</v>
      </c>
      <c r="AH82" s="189">
        <f t="shared" si="43"/>
        <v>5.0779833151976782E-2</v>
      </c>
      <c r="AI82" s="189">
        <f t="shared" si="43"/>
        <v>4.8632875824057065E-2</v>
      </c>
      <c r="AJ82" s="189">
        <f t="shared" si="43"/>
        <v>4.1800923103718544E-2</v>
      </c>
      <c r="AK82" s="214">
        <f t="shared" si="43"/>
        <v>4.8674489352455455E-2</v>
      </c>
      <c r="AL82" s="214"/>
      <c r="AM82" s="214"/>
      <c r="AN82" s="214"/>
    </row>
    <row r="83" spans="1:40" x14ac:dyDescent="0.25">
      <c r="A83" s="10" t="str">
        <f t="shared" si="35"/>
        <v xml:space="preserve"> Noordwes/North West</v>
      </c>
      <c r="B83" s="10">
        <v>0</v>
      </c>
      <c r="C83" s="42">
        <v>0</v>
      </c>
      <c r="D83" s="42">
        <v>0</v>
      </c>
      <c r="E83" s="42">
        <v>0</v>
      </c>
      <c r="F83" s="189">
        <f t="shared" ref="F83:AK83" si="44">F22/F$24</f>
        <v>4.9108695652173913E-2</v>
      </c>
      <c r="G83" s="106">
        <f t="shared" si="44"/>
        <v>6.2218181818181832E-2</v>
      </c>
      <c r="H83" s="189">
        <f t="shared" si="44"/>
        <v>6.1800000000000008E-2</v>
      </c>
      <c r="I83" s="106">
        <f t="shared" si="44"/>
        <v>6.1794117647058812E-2</v>
      </c>
      <c r="J83" s="189">
        <f t="shared" si="44"/>
        <v>5.9154929577464793E-2</v>
      </c>
      <c r="K83" s="106">
        <f t="shared" si="44"/>
        <v>5.1600000000000007E-2</v>
      </c>
      <c r="L83" s="189">
        <f t="shared" si="44"/>
        <v>6.1302681992337162E-2</v>
      </c>
      <c r="M83" s="106">
        <f t="shared" si="44"/>
        <v>5.3310587482674053E-2</v>
      </c>
      <c r="N83" s="189">
        <f t="shared" si="44"/>
        <v>4.3866847704450845E-2</v>
      </c>
      <c r="O83" s="106">
        <f t="shared" si="44"/>
        <v>3.6272771239722716E-2</v>
      </c>
      <c r="P83" s="189">
        <f t="shared" si="44"/>
        <v>2.0473384600019972E-2</v>
      </c>
      <c r="Q83" s="106">
        <f t="shared" si="44"/>
        <v>8.1481481481481488E-2</v>
      </c>
      <c r="R83" s="189">
        <f t="shared" si="44"/>
        <v>8.5733333333333328E-2</v>
      </c>
      <c r="S83" s="106">
        <f t="shared" si="44"/>
        <v>4.1567942802510707E-2</v>
      </c>
      <c r="T83" s="189">
        <f t="shared" si="44"/>
        <v>4.9180327868852458E-2</v>
      </c>
      <c r="U83" s="106">
        <f t="shared" si="44"/>
        <v>3.6275695284159609E-2</v>
      </c>
      <c r="V83" s="189">
        <f t="shared" si="44"/>
        <v>2.7339642481598318E-2</v>
      </c>
      <c r="W83" s="106">
        <f t="shared" si="44"/>
        <v>3.2107882485150105E-2</v>
      </c>
      <c r="X83" s="189">
        <f t="shared" si="44"/>
        <v>4.784688995215311E-2</v>
      </c>
      <c r="Y83" s="106">
        <f t="shared" si="44"/>
        <v>4.4491525423728813E-2</v>
      </c>
      <c r="Z83" s="189">
        <f t="shared" si="44"/>
        <v>4.2594385285575992E-2</v>
      </c>
      <c r="AA83" s="106">
        <f t="shared" si="44"/>
        <v>3.1815470272419967E-2</v>
      </c>
      <c r="AB83" s="189">
        <f t="shared" si="44"/>
        <v>5.0923905136039581E-2</v>
      </c>
      <c r="AC83" s="106">
        <f t="shared" si="44"/>
        <v>3.082736674622116E-2</v>
      </c>
      <c r="AD83" s="189">
        <f t="shared" si="44"/>
        <v>4.0073177106019695E-2</v>
      </c>
      <c r="AE83" s="106">
        <f t="shared" si="44"/>
        <v>4.573170731707317E-2</v>
      </c>
      <c r="AF83" s="189">
        <f t="shared" si="44"/>
        <v>4.9281314168377825E-2</v>
      </c>
      <c r="AG83" s="106">
        <f t="shared" si="44"/>
        <v>5.6737588652482268E-2</v>
      </c>
      <c r="AH83" s="189">
        <f t="shared" si="44"/>
        <v>8.4028533430056826E-2</v>
      </c>
      <c r="AI83" s="189">
        <f t="shared" si="44"/>
        <v>0.10807305738679347</v>
      </c>
      <c r="AJ83" s="189">
        <f t="shared" si="44"/>
        <v>0.13498214752242446</v>
      </c>
      <c r="AK83" s="214">
        <f t="shared" si="44"/>
        <v>0.13472403302911778</v>
      </c>
      <c r="AL83" s="214"/>
      <c r="AM83" s="214"/>
      <c r="AN83" s="214"/>
    </row>
    <row r="84" spans="1:40" x14ac:dyDescent="0.25">
      <c r="A84" s="10"/>
      <c r="B84" s="10"/>
      <c r="C84" s="42"/>
      <c r="D84" s="104"/>
      <c r="E84" s="102"/>
      <c r="F84" s="101"/>
      <c r="G84" s="106"/>
      <c r="H84" s="189"/>
      <c r="I84" s="106"/>
      <c r="J84" s="189"/>
      <c r="K84" s="106"/>
      <c r="L84" s="189"/>
      <c r="M84" s="106"/>
      <c r="N84" s="189"/>
      <c r="O84" s="106"/>
      <c r="P84" s="189"/>
      <c r="Q84" s="106"/>
      <c r="R84" s="189"/>
      <c r="S84" s="106"/>
      <c r="T84" s="189"/>
      <c r="U84" s="106"/>
      <c r="V84" s="189"/>
      <c r="W84" s="106"/>
      <c r="X84" s="189"/>
      <c r="Y84" s="106"/>
      <c r="Z84" s="189"/>
      <c r="AA84" s="106"/>
      <c r="AB84" s="189"/>
      <c r="AC84" s="106"/>
      <c r="AD84" s="189"/>
      <c r="AE84" s="106"/>
      <c r="AF84" s="189"/>
      <c r="AG84" s="106"/>
      <c r="AH84" s="189"/>
      <c r="AI84" s="189"/>
      <c r="AJ84" s="189"/>
      <c r="AK84" s="214"/>
      <c r="AL84" s="214"/>
      <c r="AM84" s="214"/>
      <c r="AN84" s="214"/>
    </row>
    <row r="85" spans="1:40" x14ac:dyDescent="0.25">
      <c r="A85" s="10" t="str">
        <f>A24</f>
        <v>TOTAAL/TOTAL</v>
      </c>
      <c r="B85" s="98">
        <v>1</v>
      </c>
      <c r="C85" s="98">
        <v>1</v>
      </c>
      <c r="D85" s="98">
        <v>1</v>
      </c>
      <c r="E85" s="163">
        <v>1</v>
      </c>
      <c r="F85" s="190">
        <f>SUM(F75:F83)</f>
        <v>1</v>
      </c>
      <c r="G85" s="163">
        <f>SUM(G75:G83)</f>
        <v>1</v>
      </c>
      <c r="H85" s="190">
        <f t="shared" ref="H85:AH85" si="45">SUM(H75:H83)</f>
        <v>0.99999999999999989</v>
      </c>
      <c r="I85" s="163">
        <f t="shared" si="45"/>
        <v>0.99999999999999978</v>
      </c>
      <c r="J85" s="190">
        <f t="shared" si="45"/>
        <v>1</v>
      </c>
      <c r="K85" s="163">
        <f t="shared" si="45"/>
        <v>1.0000000000000002</v>
      </c>
      <c r="L85" s="190">
        <f t="shared" si="45"/>
        <v>1</v>
      </c>
      <c r="M85" s="163">
        <f t="shared" si="45"/>
        <v>0.99999999999999978</v>
      </c>
      <c r="N85" s="190">
        <f t="shared" si="45"/>
        <v>1</v>
      </c>
      <c r="O85" s="163">
        <f t="shared" si="45"/>
        <v>1</v>
      </c>
      <c r="P85" s="190">
        <f t="shared" si="45"/>
        <v>1</v>
      </c>
      <c r="Q85" s="163">
        <f t="shared" si="45"/>
        <v>1</v>
      </c>
      <c r="R85" s="190">
        <f t="shared" si="45"/>
        <v>1</v>
      </c>
      <c r="S85" s="163">
        <f t="shared" si="45"/>
        <v>1</v>
      </c>
      <c r="T85" s="190">
        <f t="shared" si="45"/>
        <v>1</v>
      </c>
      <c r="U85" s="163">
        <f t="shared" si="45"/>
        <v>0.99999999999999989</v>
      </c>
      <c r="V85" s="190">
        <f t="shared" si="45"/>
        <v>1</v>
      </c>
      <c r="W85" s="163">
        <f t="shared" si="45"/>
        <v>0.99999999999999989</v>
      </c>
      <c r="X85" s="190">
        <f t="shared" si="45"/>
        <v>1</v>
      </c>
      <c r="Y85" s="163">
        <f t="shared" si="45"/>
        <v>1</v>
      </c>
      <c r="Z85" s="190">
        <f t="shared" si="45"/>
        <v>1</v>
      </c>
      <c r="AA85" s="163">
        <f t="shared" si="45"/>
        <v>0.99999999999999989</v>
      </c>
      <c r="AB85" s="190">
        <f t="shared" si="45"/>
        <v>1</v>
      </c>
      <c r="AC85" s="163">
        <f t="shared" si="45"/>
        <v>0.99999999999999978</v>
      </c>
      <c r="AD85" s="190">
        <f t="shared" si="45"/>
        <v>1.0000000000000002</v>
      </c>
      <c r="AE85" s="163">
        <f t="shared" si="45"/>
        <v>1</v>
      </c>
      <c r="AF85" s="190">
        <f t="shared" si="45"/>
        <v>1</v>
      </c>
      <c r="AG85" s="163">
        <f t="shared" si="45"/>
        <v>0.99999999999999989</v>
      </c>
      <c r="AH85" s="190">
        <f t="shared" si="45"/>
        <v>0.99999999999999989</v>
      </c>
      <c r="AI85" s="190">
        <f>SUM(AI75:AI83)</f>
        <v>1</v>
      </c>
      <c r="AJ85" s="190">
        <f>SUM(AJ75:AJ83)</f>
        <v>1</v>
      </c>
      <c r="AK85" s="215">
        <f>SUM(AK75:AK83)</f>
        <v>1</v>
      </c>
      <c r="AL85" s="215">
        <f t="shared" ref="AL85:AN85" si="46">SUM(AL75:AL83)</f>
        <v>0</v>
      </c>
      <c r="AM85" s="215">
        <f t="shared" si="46"/>
        <v>0</v>
      </c>
      <c r="AN85" s="215">
        <f t="shared" si="46"/>
        <v>0</v>
      </c>
    </row>
    <row r="86" spans="1:40" x14ac:dyDescent="0.25">
      <c r="A86" s="20"/>
      <c r="B86" s="20"/>
      <c r="C86" s="43"/>
      <c r="D86" s="24"/>
      <c r="E86" s="46"/>
      <c r="F86" s="43"/>
      <c r="G86" s="46"/>
      <c r="H86" s="43"/>
      <c r="I86" s="46"/>
      <c r="J86" s="43"/>
      <c r="K86" s="46"/>
      <c r="L86" s="43"/>
      <c r="M86" s="46"/>
      <c r="N86" s="43"/>
      <c r="O86" s="46"/>
      <c r="P86" s="43"/>
      <c r="Q86" s="46"/>
      <c r="R86" s="43"/>
      <c r="S86" s="46"/>
      <c r="T86" s="43"/>
      <c r="U86" s="46"/>
      <c r="V86" s="43"/>
      <c r="W86" s="46"/>
      <c r="X86" s="43"/>
      <c r="Y86" s="46"/>
      <c r="Z86" s="43"/>
      <c r="AA86" s="46"/>
      <c r="AB86" s="43"/>
      <c r="AC86" s="46"/>
      <c r="AD86" s="43"/>
      <c r="AE86" s="46"/>
      <c r="AF86" s="43"/>
      <c r="AG86" s="46"/>
      <c r="AH86" s="43"/>
      <c r="AI86" s="43"/>
      <c r="AJ86" s="43"/>
      <c r="AK86" s="216"/>
      <c r="AL86" s="216"/>
      <c r="AM86" s="216"/>
      <c r="AN86" s="216"/>
    </row>
    <row r="89" spans="1:40" x14ac:dyDescent="0.25">
      <c r="A89" s="4" t="s">
        <v>80</v>
      </c>
    </row>
    <row r="90" spans="1:40" x14ac:dyDescent="0.25">
      <c r="A90" s="4" t="s">
        <v>82</v>
      </c>
    </row>
    <row r="91" spans="1:40" x14ac:dyDescent="0.25">
      <c r="A91" s="48" t="s">
        <v>6</v>
      </c>
      <c r="B91" s="115"/>
      <c r="C91" s="115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40"/>
      <c r="U91" s="40"/>
      <c r="V91" s="108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  <c r="AJ91" s="138" t="s">
        <v>41</v>
      </c>
      <c r="AK91" s="202" t="s">
        <v>42</v>
      </c>
      <c r="AL91" s="202" t="s">
        <v>43</v>
      </c>
      <c r="AM91" s="202" t="s">
        <v>44</v>
      </c>
      <c r="AN91" s="202" t="s">
        <v>45</v>
      </c>
    </row>
    <row r="92" spans="1:40" x14ac:dyDescent="0.25">
      <c r="A92" s="48" t="s">
        <v>83</v>
      </c>
      <c r="T92" s="41"/>
      <c r="U92" s="41"/>
      <c r="V92" s="109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8" t="s">
        <v>84</v>
      </c>
      <c r="AK92" s="8" t="s">
        <v>84</v>
      </c>
      <c r="AL92" s="8" t="s">
        <v>84</v>
      </c>
      <c r="AM92" s="8" t="s">
        <v>84</v>
      </c>
      <c r="AN92" s="8" t="s">
        <v>84</v>
      </c>
    </row>
    <row r="93" spans="1:40" x14ac:dyDescent="0.25">
      <c r="A93" s="116"/>
      <c r="T93" s="41"/>
      <c r="U93" s="41"/>
      <c r="V93" s="109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</row>
    <row r="94" spans="1:40" x14ac:dyDescent="0.25">
      <c r="A94" s="14" t="s">
        <v>49</v>
      </c>
      <c r="T94" s="41">
        <f t="shared" ref="T94:AD94" si="47">T14/$AD$24*100</f>
        <v>0</v>
      </c>
      <c r="U94" s="41">
        <f t="shared" si="47"/>
        <v>0</v>
      </c>
      <c r="V94" s="109">
        <f t="shared" si="47"/>
        <v>0</v>
      </c>
      <c r="W94" s="41">
        <f t="shared" si="47"/>
        <v>0</v>
      </c>
      <c r="X94" s="41">
        <f t="shared" si="47"/>
        <v>0</v>
      </c>
      <c r="Y94" s="41">
        <f t="shared" si="47"/>
        <v>0</v>
      </c>
      <c r="Z94" s="41">
        <f t="shared" si="47"/>
        <v>0</v>
      </c>
      <c r="AA94" s="41">
        <f t="shared" si="47"/>
        <v>0</v>
      </c>
      <c r="AB94" s="41">
        <f t="shared" si="47"/>
        <v>0.13938496384702503</v>
      </c>
      <c r="AC94" s="41">
        <f t="shared" si="47"/>
        <v>0.13938496384702503</v>
      </c>
      <c r="AD94" s="41">
        <f t="shared" si="47"/>
        <v>0.12196184336614689</v>
      </c>
      <c r="AE94" s="41">
        <f t="shared" ref="AE94:AJ103" si="48">AE14/$AE$24*100</f>
        <v>0.10162601626016259</v>
      </c>
      <c r="AF94" s="41">
        <f t="shared" si="48"/>
        <v>1.2703252032520323E-2</v>
      </c>
      <c r="AG94" s="41">
        <f t="shared" si="48"/>
        <v>0</v>
      </c>
      <c r="AH94" s="41">
        <f t="shared" si="48"/>
        <v>0</v>
      </c>
      <c r="AI94" s="41">
        <f t="shared" si="48"/>
        <v>0</v>
      </c>
      <c r="AJ94" s="41">
        <f t="shared" si="48"/>
        <v>0</v>
      </c>
      <c r="AK94" s="41">
        <f t="shared" ref="AK94" si="49">AK14/$AE$24*100</f>
        <v>0</v>
      </c>
      <c r="AL94" s="41"/>
      <c r="AM94" s="41"/>
      <c r="AN94" s="41"/>
    </row>
    <row r="95" spans="1:40" x14ac:dyDescent="0.25">
      <c r="A95" s="14" t="s">
        <v>50</v>
      </c>
      <c r="T95" s="41">
        <f t="shared" ref="T95:AD95" si="50">T15/$AD$24*100</f>
        <v>8.7115602404390646E-2</v>
      </c>
      <c r="U95" s="41">
        <f t="shared" si="50"/>
        <v>8.7115602404390646E-2</v>
      </c>
      <c r="V95" s="109">
        <f t="shared" si="50"/>
        <v>0.13067340360658597</v>
      </c>
      <c r="W95" s="41">
        <f t="shared" si="50"/>
        <v>0.11325028312570783</v>
      </c>
      <c r="X95" s="41">
        <f t="shared" si="50"/>
        <v>8.7115602404390646E-2</v>
      </c>
      <c r="Y95" s="41">
        <f t="shared" si="50"/>
        <v>8.7115602404390646E-2</v>
      </c>
      <c r="Z95" s="41">
        <f t="shared" si="50"/>
        <v>0.34846240961756259</v>
      </c>
      <c r="AA95" s="41">
        <f t="shared" si="50"/>
        <v>0.67950169875424693</v>
      </c>
      <c r="AB95" s="41">
        <f t="shared" si="50"/>
        <v>0.69692481923512517</v>
      </c>
      <c r="AC95" s="41">
        <f t="shared" si="50"/>
        <v>0.69692481923512517</v>
      </c>
      <c r="AD95" s="41">
        <f t="shared" si="50"/>
        <v>0.52269361442634388</v>
      </c>
      <c r="AE95" s="41">
        <f t="shared" si="48"/>
        <v>0.38109756097560976</v>
      </c>
      <c r="AF95" s="41">
        <f t="shared" si="48"/>
        <v>0.19690040650406504</v>
      </c>
      <c r="AG95" s="41">
        <f t="shared" si="48"/>
        <v>0.25406504065040647</v>
      </c>
      <c r="AH95" s="41">
        <f t="shared" si="48"/>
        <v>0.12703252032520324</v>
      </c>
      <c r="AI95" s="41">
        <f t="shared" si="48"/>
        <v>0.10162601626016259</v>
      </c>
      <c r="AJ95" s="41">
        <f t="shared" si="48"/>
        <v>0.12703252032520324</v>
      </c>
      <c r="AK95" s="41">
        <f t="shared" ref="AK95" si="51">AK15/$AE$24*100</f>
        <v>0.1524390243902439</v>
      </c>
      <c r="AL95" s="41"/>
      <c r="AM95" s="41"/>
      <c r="AN95" s="41"/>
    </row>
    <row r="96" spans="1:40" x14ac:dyDescent="0.25">
      <c r="A96" s="14" t="s">
        <v>51</v>
      </c>
      <c r="T96" s="41">
        <f t="shared" ref="T96:AD96" si="52">T16/$AD$24*100</f>
        <v>7.8404042163951564</v>
      </c>
      <c r="U96" s="41">
        <f t="shared" si="52"/>
        <v>8.363097830821502</v>
      </c>
      <c r="V96" s="109">
        <f t="shared" si="52"/>
        <v>9.5827162644829702</v>
      </c>
      <c r="W96" s="41">
        <f t="shared" si="52"/>
        <v>16.55196445683422</v>
      </c>
      <c r="X96" s="41">
        <f t="shared" si="52"/>
        <v>23.521212649185472</v>
      </c>
      <c r="Y96" s="41">
        <f t="shared" si="52"/>
        <v>30.49046084153672</v>
      </c>
      <c r="Z96" s="41">
        <f t="shared" si="52"/>
        <v>37.459709033887975</v>
      </c>
      <c r="AA96" s="41">
        <f t="shared" si="52"/>
        <v>35.020472166565035</v>
      </c>
      <c r="AB96" s="41">
        <f t="shared" si="52"/>
        <v>53.140517466678283</v>
      </c>
      <c r="AC96" s="41">
        <f t="shared" si="52"/>
        <v>30.316229636727943</v>
      </c>
      <c r="AD96" s="41">
        <f t="shared" si="52"/>
        <v>41.815489154107503</v>
      </c>
      <c r="AE96" s="41">
        <f t="shared" si="48"/>
        <v>43.826219512195117</v>
      </c>
      <c r="AF96" s="41">
        <f t="shared" si="48"/>
        <v>38.236788617886177</v>
      </c>
      <c r="AG96" s="41">
        <f t="shared" si="48"/>
        <v>40.015243902439025</v>
      </c>
      <c r="AH96" s="41">
        <f t="shared" si="48"/>
        <v>46.36686991869918</v>
      </c>
      <c r="AI96" s="41">
        <f t="shared" si="48"/>
        <v>52.718495934959343</v>
      </c>
      <c r="AJ96" s="41">
        <f t="shared" si="48"/>
        <v>71.77337398373983</v>
      </c>
      <c r="AK96" s="41">
        <f t="shared" ref="AK96" si="53">AK16/$AE$24*100</f>
        <v>69.23272357723576</v>
      </c>
      <c r="AL96" s="41"/>
      <c r="AM96" s="41"/>
      <c r="AN96" s="41"/>
    </row>
    <row r="97" spans="1:42" x14ac:dyDescent="0.25">
      <c r="A97" s="14" t="s">
        <v>52</v>
      </c>
      <c r="T97" s="41">
        <f t="shared" ref="T97:AD97" si="54">T17/$AD$24*100</f>
        <v>8.7115602404390646E-2</v>
      </c>
      <c r="U97" s="41">
        <f t="shared" si="54"/>
        <v>8.7115602404390646E-2</v>
      </c>
      <c r="V97" s="109">
        <f t="shared" si="54"/>
        <v>0.13938496384702503</v>
      </c>
      <c r="W97" s="41">
        <f t="shared" si="54"/>
        <v>0.13938496384702503</v>
      </c>
      <c r="X97" s="41">
        <f t="shared" si="54"/>
        <v>0.17423120480878129</v>
      </c>
      <c r="Y97" s="41">
        <f t="shared" si="54"/>
        <v>8.7115602404390646E-2</v>
      </c>
      <c r="Z97" s="41">
        <f t="shared" si="54"/>
        <v>8.7115602404390646E-2</v>
      </c>
      <c r="AA97" s="41">
        <f t="shared" si="54"/>
        <v>0.34846240961756259</v>
      </c>
      <c r="AB97" s="41">
        <f t="shared" si="54"/>
        <v>0.26134680721317194</v>
      </c>
      <c r="AC97" s="41">
        <f t="shared" si="54"/>
        <v>0.26134680721317194</v>
      </c>
      <c r="AD97" s="41">
        <f t="shared" si="54"/>
        <v>0.32232772889624539</v>
      </c>
      <c r="AE97" s="41">
        <f t="shared" si="48"/>
        <v>0.3048780487804878</v>
      </c>
      <c r="AF97" s="41">
        <f t="shared" si="48"/>
        <v>0.14608739837398371</v>
      </c>
      <c r="AG97" s="41">
        <f t="shared" si="48"/>
        <v>0.19054878048780488</v>
      </c>
      <c r="AH97" s="41">
        <f t="shared" si="48"/>
        <v>0.39380081300813008</v>
      </c>
      <c r="AI97" s="41">
        <f t="shared" si="48"/>
        <v>0.38109756097560976</v>
      </c>
      <c r="AJ97" s="41">
        <f t="shared" si="48"/>
        <v>0.5462398373983739</v>
      </c>
      <c r="AK97" s="41">
        <f t="shared" ref="AK97" si="55">AK17/$AE$24*100</f>
        <v>0.67327235772357719</v>
      </c>
      <c r="AL97" s="41"/>
      <c r="AM97" s="41"/>
      <c r="AN97" s="41"/>
    </row>
    <row r="98" spans="1:42" x14ac:dyDescent="0.25">
      <c r="A98" s="14" t="s">
        <v>53</v>
      </c>
      <c r="T98" s="41">
        <f t="shared" ref="T98:AD98" si="56">T18/$AD$24*100</f>
        <v>3.5717396985800161</v>
      </c>
      <c r="U98" s="41">
        <f t="shared" si="56"/>
        <v>3.0490460841536722</v>
      </c>
      <c r="V98" s="109">
        <f t="shared" si="56"/>
        <v>4.7042425298370949</v>
      </c>
      <c r="W98" s="41">
        <f t="shared" si="56"/>
        <v>5.2269361442634379</v>
      </c>
      <c r="X98" s="41">
        <f t="shared" si="56"/>
        <v>5.9238609634985631</v>
      </c>
      <c r="Y98" s="41">
        <f t="shared" si="56"/>
        <v>5.9238609634985631</v>
      </c>
      <c r="Z98" s="41">
        <f t="shared" si="56"/>
        <v>5.5753985538810014</v>
      </c>
      <c r="AA98" s="41">
        <f t="shared" si="56"/>
        <v>6.0980921683073444</v>
      </c>
      <c r="AB98" s="41">
        <f t="shared" si="56"/>
        <v>7.3177106019688134</v>
      </c>
      <c r="AC98" s="41">
        <f t="shared" si="56"/>
        <v>4.8784737346458762</v>
      </c>
      <c r="AD98" s="41">
        <f t="shared" si="56"/>
        <v>5.314051746667829</v>
      </c>
      <c r="AE98" s="41">
        <f t="shared" si="48"/>
        <v>5.0813008130081299</v>
      </c>
      <c r="AF98" s="41">
        <f t="shared" si="48"/>
        <v>4.1920731707317067</v>
      </c>
      <c r="AG98" s="41">
        <f t="shared" si="48"/>
        <v>4.4461382113821131</v>
      </c>
      <c r="AH98" s="41">
        <f t="shared" si="48"/>
        <v>4.5731707317073171</v>
      </c>
      <c r="AI98" s="41">
        <f t="shared" si="48"/>
        <v>4.9542682926829267</v>
      </c>
      <c r="AJ98" s="41">
        <f t="shared" si="48"/>
        <v>5.5894308943089426</v>
      </c>
      <c r="AK98" s="41">
        <f t="shared" ref="AK98" si="57">AK18/$AE$24*100</f>
        <v>5.9705284552845521</v>
      </c>
      <c r="AL98" s="41"/>
      <c r="AM98" s="41"/>
      <c r="AN98" s="41"/>
    </row>
    <row r="99" spans="1:42" x14ac:dyDescent="0.25">
      <c r="A99" s="14" t="s">
        <v>54</v>
      </c>
      <c r="T99" s="41">
        <f t="shared" ref="T99:AD99" si="58">T19/$AD$24*100</f>
        <v>15.680808432790313</v>
      </c>
      <c r="U99" s="41">
        <f t="shared" si="58"/>
        <v>14.286958794320064</v>
      </c>
      <c r="V99" s="109">
        <f t="shared" si="58"/>
        <v>21.778900601097657</v>
      </c>
      <c r="W99" s="41">
        <f t="shared" si="58"/>
        <v>25.263524697273287</v>
      </c>
      <c r="X99" s="41">
        <f t="shared" si="58"/>
        <v>33.10392891366844</v>
      </c>
      <c r="Y99" s="41">
        <f t="shared" si="58"/>
        <v>34.846240961756251</v>
      </c>
      <c r="Z99" s="41">
        <f t="shared" si="58"/>
        <v>35.717396985800157</v>
      </c>
      <c r="AA99" s="41">
        <f t="shared" si="58"/>
        <v>35.368934576182596</v>
      </c>
      <c r="AB99" s="41">
        <f t="shared" si="58"/>
        <v>42.686645178151409</v>
      </c>
      <c r="AC99" s="41">
        <f t="shared" si="58"/>
        <v>41.815489154107503</v>
      </c>
      <c r="AD99" s="41">
        <f t="shared" si="58"/>
        <v>41.989720358916287</v>
      </c>
      <c r="AE99" s="41">
        <f t="shared" si="48"/>
        <v>39.380081300813011</v>
      </c>
      <c r="AF99" s="41">
        <f t="shared" si="48"/>
        <v>39.380081300813011</v>
      </c>
      <c r="AG99" s="41">
        <f t="shared" si="48"/>
        <v>33.028455284552841</v>
      </c>
      <c r="AH99" s="41">
        <f t="shared" si="48"/>
        <v>36.83943089430894</v>
      </c>
      <c r="AI99" s="41">
        <f t="shared" si="48"/>
        <v>38.109756097560975</v>
      </c>
      <c r="AJ99" s="41">
        <f t="shared" si="48"/>
        <v>38.744918699186989</v>
      </c>
      <c r="AK99" s="41">
        <f t="shared" ref="AK99" si="59">AK19/$AE$24*100</f>
        <v>40.650406504065039</v>
      </c>
      <c r="AL99" s="41"/>
      <c r="AM99" s="41"/>
      <c r="AN99" s="41"/>
    </row>
    <row r="100" spans="1:42" x14ac:dyDescent="0.25">
      <c r="A100" s="14" t="s">
        <v>55</v>
      </c>
      <c r="T100" s="41">
        <f t="shared" ref="T100:AD100" si="60">T20/$AD$24*100</f>
        <v>2.1778900601097657</v>
      </c>
      <c r="U100" s="41">
        <f t="shared" si="60"/>
        <v>1.3067340360658595</v>
      </c>
      <c r="V100" s="109">
        <f t="shared" si="60"/>
        <v>2.7876992769405007</v>
      </c>
      <c r="W100" s="41">
        <f t="shared" si="60"/>
        <v>3.1361616865580628</v>
      </c>
      <c r="X100" s="41">
        <f t="shared" si="60"/>
        <v>4.0944333130063599</v>
      </c>
      <c r="Y100" s="41">
        <f t="shared" si="60"/>
        <v>3.833086505793188</v>
      </c>
      <c r="Z100" s="41">
        <f t="shared" si="60"/>
        <v>3.484624096175625</v>
      </c>
      <c r="AA100" s="41">
        <f t="shared" si="60"/>
        <v>3.833086505793188</v>
      </c>
      <c r="AB100" s="41">
        <f t="shared" si="60"/>
        <v>4.181548915410751</v>
      </c>
      <c r="AC100" s="41">
        <f t="shared" si="60"/>
        <v>2.7876992769405007</v>
      </c>
      <c r="AD100" s="41">
        <f t="shared" si="60"/>
        <v>1.4809652408746408</v>
      </c>
      <c r="AE100" s="41">
        <f t="shared" si="48"/>
        <v>2.5406504065040649</v>
      </c>
      <c r="AF100" s="41">
        <f t="shared" si="48"/>
        <v>2.0579268292682924</v>
      </c>
      <c r="AG100" s="41">
        <f t="shared" si="48"/>
        <v>1.9690040650406502</v>
      </c>
      <c r="AH100" s="41">
        <f t="shared" si="48"/>
        <v>2.6041666666666665</v>
      </c>
      <c r="AI100" s="41">
        <f t="shared" si="48"/>
        <v>2.8582317073170729</v>
      </c>
      <c r="AJ100" s="41">
        <f t="shared" si="48"/>
        <v>3.3028455284552845</v>
      </c>
      <c r="AK100" s="41">
        <f t="shared" ref="AK100" si="61">AK20/$AE$24*100</f>
        <v>2.6676829268292681</v>
      </c>
      <c r="AL100" s="41"/>
      <c r="AM100" s="41"/>
      <c r="AN100" s="41"/>
    </row>
    <row r="101" spans="1:42" x14ac:dyDescent="0.25">
      <c r="A101" s="14" t="s">
        <v>56</v>
      </c>
      <c r="T101" s="41">
        <f t="shared" ref="T101:AD101" si="62">T21/$AD$24*100</f>
        <v>0.87115602404390624</v>
      </c>
      <c r="U101" s="41">
        <f t="shared" si="62"/>
        <v>0.59238609634985639</v>
      </c>
      <c r="V101" s="109">
        <f t="shared" si="62"/>
        <v>1.1673490722188347</v>
      </c>
      <c r="W101" s="41">
        <f t="shared" si="62"/>
        <v>2.0907744577053755</v>
      </c>
      <c r="X101" s="41">
        <f t="shared" si="62"/>
        <v>2.4392368673229381</v>
      </c>
      <c r="Y101" s="41">
        <f t="shared" si="62"/>
        <v>3.3103928913668446</v>
      </c>
      <c r="Z101" s="41">
        <f t="shared" si="62"/>
        <v>3.484624096175625</v>
      </c>
      <c r="AA101" s="41">
        <f t="shared" si="62"/>
        <v>3.484624096175625</v>
      </c>
      <c r="AB101" s="41">
        <f t="shared" si="62"/>
        <v>5.2269361442634379</v>
      </c>
      <c r="AC101" s="41">
        <f t="shared" si="62"/>
        <v>4.0073177106019697</v>
      </c>
      <c r="AD101" s="41">
        <f t="shared" si="62"/>
        <v>4.4254726021430439</v>
      </c>
      <c r="AE101" s="41">
        <f t="shared" si="48"/>
        <v>3.8109756097560976</v>
      </c>
      <c r="AF101" s="41">
        <f t="shared" si="48"/>
        <v>4.0015243902439028</v>
      </c>
      <c r="AG101" s="41">
        <f t="shared" si="48"/>
        <v>4.5731707317073171</v>
      </c>
      <c r="AH101" s="41">
        <f t="shared" si="48"/>
        <v>5.3353658536585362</v>
      </c>
      <c r="AI101" s="41">
        <f t="shared" si="48"/>
        <v>5.7164634146341458</v>
      </c>
      <c r="AJ101" s="41">
        <f t="shared" si="48"/>
        <v>6.0975609756097562</v>
      </c>
      <c r="AK101" s="41">
        <f t="shared" ref="AK101" si="63">AK21/$AE$24*100</f>
        <v>7.1138211382113816</v>
      </c>
      <c r="AL101" s="41"/>
      <c r="AM101" s="41"/>
      <c r="AN101" s="41"/>
    </row>
    <row r="102" spans="1:42" x14ac:dyDescent="0.25">
      <c r="A102" s="14" t="s">
        <v>57</v>
      </c>
      <c r="T102" s="41">
        <f t="shared" ref="T102:AD102" si="64">T22/$AD$24*100</f>
        <v>1.5680808432790314</v>
      </c>
      <c r="U102" s="41">
        <f t="shared" si="64"/>
        <v>1.0453872288526878</v>
      </c>
      <c r="V102" s="109">
        <f t="shared" si="64"/>
        <v>1.1325028312570782</v>
      </c>
      <c r="W102" s="41">
        <f t="shared" si="64"/>
        <v>1.7423120480878125</v>
      </c>
      <c r="X102" s="41">
        <f t="shared" si="64"/>
        <v>3.484624096175625</v>
      </c>
      <c r="Y102" s="41">
        <f t="shared" si="64"/>
        <v>3.6588553009844067</v>
      </c>
      <c r="Z102" s="41">
        <f t="shared" si="64"/>
        <v>3.833086505793188</v>
      </c>
      <c r="AA102" s="41">
        <f t="shared" si="64"/>
        <v>2.7876992769405007</v>
      </c>
      <c r="AB102" s="41">
        <f t="shared" si="64"/>
        <v>6.0980921683073444</v>
      </c>
      <c r="AC102" s="41">
        <f t="shared" si="64"/>
        <v>2.7005836745361096</v>
      </c>
      <c r="AD102" s="41">
        <f t="shared" si="64"/>
        <v>4.0073177106019697</v>
      </c>
      <c r="AE102" s="41">
        <f t="shared" si="48"/>
        <v>4.5731707317073171</v>
      </c>
      <c r="AF102" s="41">
        <f t="shared" si="48"/>
        <v>4.5731707317073171</v>
      </c>
      <c r="AG102" s="41">
        <f t="shared" si="48"/>
        <v>5.0813008130081299</v>
      </c>
      <c r="AH102" s="41">
        <f t="shared" si="48"/>
        <v>8.8287601626016254</v>
      </c>
      <c r="AI102" s="41">
        <f t="shared" si="48"/>
        <v>12.703252032520323</v>
      </c>
      <c r="AJ102" s="41">
        <f t="shared" si="48"/>
        <v>19.690040650406505</v>
      </c>
      <c r="AK102" s="41">
        <f t="shared" ref="AK102" si="65">AK22/$AE$24*100</f>
        <v>19.690040650406505</v>
      </c>
      <c r="AL102" s="41"/>
      <c r="AM102" s="41"/>
      <c r="AN102" s="41"/>
    </row>
    <row r="103" spans="1:42" x14ac:dyDescent="0.25">
      <c r="A103" s="63"/>
      <c r="B103" s="117"/>
      <c r="C103" s="117"/>
      <c r="D103" s="117"/>
      <c r="E103" s="117"/>
      <c r="F103" s="117"/>
      <c r="G103" s="117"/>
      <c r="H103" s="117"/>
      <c r="I103" s="117"/>
      <c r="J103" s="117"/>
      <c r="K103" s="117"/>
      <c r="L103" s="117"/>
      <c r="M103" s="117"/>
      <c r="N103" s="117"/>
      <c r="O103" s="117"/>
      <c r="P103" s="117"/>
      <c r="Q103" s="117"/>
      <c r="R103" s="117"/>
      <c r="S103" s="117"/>
      <c r="T103" s="59">
        <f t="shared" ref="T103:AD103" si="66">T23/$AD$24*100</f>
        <v>0</v>
      </c>
      <c r="U103" s="59">
        <f t="shared" si="66"/>
        <v>0</v>
      </c>
      <c r="V103" s="118">
        <f t="shared" si="66"/>
        <v>0</v>
      </c>
      <c r="W103" s="59">
        <f t="shared" si="66"/>
        <v>0</v>
      </c>
      <c r="X103" s="59">
        <f t="shared" si="66"/>
        <v>0</v>
      </c>
      <c r="Y103" s="59">
        <f t="shared" si="66"/>
        <v>0</v>
      </c>
      <c r="Z103" s="59">
        <f t="shared" si="66"/>
        <v>0</v>
      </c>
      <c r="AA103" s="59">
        <f t="shared" si="66"/>
        <v>0</v>
      </c>
      <c r="AB103" s="59">
        <f t="shared" si="66"/>
        <v>0</v>
      </c>
      <c r="AC103" s="59">
        <f t="shared" si="66"/>
        <v>0</v>
      </c>
      <c r="AD103" s="59">
        <f t="shared" si="66"/>
        <v>0</v>
      </c>
      <c r="AE103" s="59">
        <f t="shared" si="48"/>
        <v>0</v>
      </c>
      <c r="AF103" s="59">
        <f t="shared" si="48"/>
        <v>0</v>
      </c>
      <c r="AG103" s="59">
        <f t="shared" si="48"/>
        <v>0</v>
      </c>
      <c r="AH103" s="59">
        <f t="shared" si="48"/>
        <v>0</v>
      </c>
      <c r="AI103" s="59">
        <f t="shared" si="48"/>
        <v>0</v>
      </c>
      <c r="AJ103" s="59">
        <f t="shared" si="48"/>
        <v>0</v>
      </c>
      <c r="AK103" s="59">
        <f t="shared" ref="AK103" si="67">AK23/$AE$24*100</f>
        <v>0</v>
      </c>
      <c r="AL103" s="59"/>
      <c r="AM103" s="59"/>
      <c r="AN103" s="59"/>
    </row>
    <row r="105" spans="1:42" x14ac:dyDescent="0.25">
      <c r="A105" s="79" t="s">
        <v>85</v>
      </c>
      <c r="B105" s="4"/>
      <c r="C105" s="4"/>
      <c r="D105" s="4"/>
      <c r="E105" s="4"/>
      <c r="F105" s="4"/>
      <c r="G105" s="4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</row>
    <row r="106" spans="1:42" x14ac:dyDescent="0.25">
      <c r="A106" s="179" t="s">
        <v>86</v>
      </c>
      <c r="B106" s="4"/>
      <c r="C106" s="4"/>
      <c r="D106" s="4"/>
      <c r="E106" s="4"/>
      <c r="F106" s="4"/>
      <c r="G106" s="4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</row>
    <row r="107" spans="1:42" x14ac:dyDescent="0.25">
      <c r="A107" s="48" t="s">
        <v>6</v>
      </c>
      <c r="B107" s="183" t="s">
        <v>7</v>
      </c>
      <c r="C107" s="183" t="s">
        <v>8</v>
      </c>
      <c r="D107" s="99" t="s">
        <v>9</v>
      </c>
      <c r="E107" s="191" t="s">
        <v>10</v>
      </c>
      <c r="F107" s="99" t="s">
        <v>11</v>
      </c>
      <c r="G107" s="139">
        <f>G48</f>
        <v>0</v>
      </c>
      <c r="H107" s="138">
        <f>H48</f>
        <v>0</v>
      </c>
      <c r="I107" s="139">
        <f>I48</f>
        <v>0</v>
      </c>
      <c r="J107" s="138" t="str">
        <f t="shared" ref="J107:AI107" si="68">J11</f>
        <v>1996/97</v>
      </c>
      <c r="K107" s="139" t="str">
        <f t="shared" si="68"/>
        <v>1997/98</v>
      </c>
      <c r="L107" s="138" t="str">
        <f t="shared" si="68"/>
        <v>1998/99</v>
      </c>
      <c r="M107" s="139" t="str">
        <f t="shared" si="68"/>
        <v>1999/2000</v>
      </c>
      <c r="N107" s="138" t="str">
        <f t="shared" si="68"/>
        <v>2000/2001</v>
      </c>
      <c r="O107" s="139" t="str">
        <f t="shared" si="68"/>
        <v>2001/2002</v>
      </c>
      <c r="P107" s="138" t="str">
        <f t="shared" si="68"/>
        <v>2002/2003</v>
      </c>
      <c r="Q107" s="139" t="str">
        <f t="shared" si="68"/>
        <v>2003/2004</v>
      </c>
      <c r="R107" s="138" t="str">
        <f t="shared" si="68"/>
        <v>2004/2005</v>
      </c>
      <c r="S107" s="139" t="str">
        <f t="shared" si="68"/>
        <v>2005/2006</v>
      </c>
      <c r="T107" s="138" t="str">
        <f t="shared" si="68"/>
        <v>2006/2007</v>
      </c>
      <c r="U107" s="139" t="str">
        <f t="shared" si="68"/>
        <v>2007/2008</v>
      </c>
      <c r="V107" s="138" t="str">
        <f t="shared" si="68"/>
        <v>2008/2009</v>
      </c>
      <c r="W107" s="139" t="str">
        <f t="shared" si="68"/>
        <v>2009/2010</v>
      </c>
      <c r="X107" s="138" t="str">
        <f t="shared" si="68"/>
        <v>2010/2011</v>
      </c>
      <c r="Y107" s="139" t="str">
        <f t="shared" si="68"/>
        <v>2011/2012</v>
      </c>
      <c r="Z107" s="138" t="str">
        <f t="shared" si="68"/>
        <v>2012/2013</v>
      </c>
      <c r="AA107" s="139" t="str">
        <f t="shared" si="68"/>
        <v>2013/2014</v>
      </c>
      <c r="AB107" s="138" t="str">
        <f t="shared" si="68"/>
        <v>2014/2015</v>
      </c>
      <c r="AC107" s="139" t="str">
        <f t="shared" si="68"/>
        <v>2015/2016</v>
      </c>
      <c r="AD107" s="138" t="str">
        <f t="shared" si="68"/>
        <v>2016/2017</v>
      </c>
      <c r="AE107" s="139" t="str">
        <f t="shared" si="68"/>
        <v>2017/2018</v>
      </c>
      <c r="AF107" s="138" t="str">
        <f t="shared" si="68"/>
        <v>2018/19</v>
      </c>
      <c r="AG107" s="139" t="str">
        <f t="shared" si="68"/>
        <v>2019/20</v>
      </c>
      <c r="AH107" s="138" t="str">
        <f t="shared" si="68"/>
        <v>2020/21</v>
      </c>
      <c r="AI107" s="139" t="str">
        <f t="shared" si="68"/>
        <v>2021/22</v>
      </c>
      <c r="AJ107" s="138" t="s">
        <v>41</v>
      </c>
      <c r="AK107" s="202" t="s">
        <v>42</v>
      </c>
      <c r="AL107" s="202" t="s">
        <v>43</v>
      </c>
      <c r="AM107" s="202" t="s">
        <v>44</v>
      </c>
      <c r="AN107" s="202" t="s">
        <v>45</v>
      </c>
      <c r="AO107"/>
      <c r="AP107"/>
    </row>
    <row r="108" spans="1:42" x14ac:dyDescent="0.25">
      <c r="A108" s="48" t="s">
        <v>83</v>
      </c>
      <c r="B108" s="200" t="s">
        <v>68</v>
      </c>
      <c r="C108" s="200" t="s">
        <v>68</v>
      </c>
      <c r="D108" s="200" t="s">
        <v>68</v>
      </c>
      <c r="E108" s="200" t="s">
        <v>68</v>
      </c>
      <c r="F108" s="8" t="s">
        <v>84</v>
      </c>
      <c r="G108" s="8" t="s">
        <v>84</v>
      </c>
      <c r="H108" s="8" t="s">
        <v>84</v>
      </c>
      <c r="I108" s="8" t="s">
        <v>84</v>
      </c>
      <c r="J108" s="8" t="s">
        <v>84</v>
      </c>
      <c r="K108" s="164" t="s">
        <v>84</v>
      </c>
      <c r="L108" s="8" t="s">
        <v>84</v>
      </c>
      <c r="M108" s="164" t="s">
        <v>84</v>
      </c>
      <c r="N108" s="8" t="s">
        <v>84</v>
      </c>
      <c r="O108" s="164" t="s">
        <v>84</v>
      </c>
      <c r="P108" s="8" t="s">
        <v>84</v>
      </c>
      <c r="Q108" s="164" t="s">
        <v>84</v>
      </c>
      <c r="R108" s="8" t="s">
        <v>84</v>
      </c>
      <c r="S108" s="164" t="s">
        <v>84</v>
      </c>
      <c r="T108" s="8" t="s">
        <v>84</v>
      </c>
      <c r="U108" s="164" t="s">
        <v>84</v>
      </c>
      <c r="V108" s="8" t="s">
        <v>84</v>
      </c>
      <c r="W108" s="164" t="s">
        <v>84</v>
      </c>
      <c r="X108" s="8" t="s">
        <v>84</v>
      </c>
      <c r="Y108" s="164" t="s">
        <v>84</v>
      </c>
      <c r="Z108" s="8" t="s">
        <v>84</v>
      </c>
      <c r="AA108" s="164" t="s">
        <v>84</v>
      </c>
      <c r="AB108" s="8" t="s">
        <v>84</v>
      </c>
      <c r="AC108" s="164" t="s">
        <v>84</v>
      </c>
      <c r="AD108" s="8" t="s">
        <v>84</v>
      </c>
      <c r="AE108" s="164" t="s">
        <v>84</v>
      </c>
      <c r="AF108" s="8" t="s">
        <v>84</v>
      </c>
      <c r="AG108" s="164" t="s">
        <v>84</v>
      </c>
      <c r="AH108" s="8" t="s">
        <v>84</v>
      </c>
      <c r="AI108" s="164" t="s">
        <v>84</v>
      </c>
      <c r="AJ108" s="8" t="s">
        <v>84</v>
      </c>
      <c r="AK108" s="212" t="s">
        <v>84</v>
      </c>
      <c r="AL108" s="212" t="s">
        <v>84</v>
      </c>
      <c r="AM108" s="212" t="s">
        <v>84</v>
      </c>
      <c r="AN108" s="212" t="s">
        <v>84</v>
      </c>
      <c r="AO108"/>
      <c r="AP108"/>
    </row>
    <row r="109" spans="1:42" x14ac:dyDescent="0.25">
      <c r="A109" s="10"/>
      <c r="B109" s="10"/>
      <c r="C109" s="44"/>
      <c r="D109" s="103"/>
      <c r="E109" s="2"/>
      <c r="F109" s="100"/>
      <c r="G109" s="115"/>
      <c r="H109" s="40"/>
      <c r="I109" s="115"/>
      <c r="J109" s="40"/>
      <c r="K109" s="115"/>
      <c r="L109" s="40"/>
      <c r="M109" s="115"/>
      <c r="N109" s="40"/>
      <c r="O109" s="115"/>
      <c r="P109" s="40"/>
      <c r="Q109" s="115"/>
      <c r="R109" s="40"/>
      <c r="S109" s="115"/>
      <c r="T109" s="40"/>
      <c r="U109" s="115"/>
      <c r="V109" s="40"/>
      <c r="W109" s="115"/>
      <c r="X109" s="40"/>
      <c r="Y109" s="115"/>
      <c r="Z109" s="40"/>
      <c r="AA109" s="115"/>
      <c r="AB109" s="40"/>
      <c r="AC109" s="115"/>
      <c r="AD109" s="40"/>
      <c r="AE109" s="115"/>
      <c r="AF109" s="40"/>
      <c r="AG109" s="115"/>
      <c r="AH109" s="40"/>
      <c r="AI109" s="115"/>
      <c r="AJ109" s="40"/>
      <c r="AK109" s="217"/>
      <c r="AL109" s="217"/>
      <c r="AM109" s="217"/>
      <c r="AN109" s="217"/>
      <c r="AO109"/>
      <c r="AP109"/>
    </row>
    <row r="110" spans="1:42" x14ac:dyDescent="0.25">
      <c r="A110" s="10" t="s">
        <v>49</v>
      </c>
      <c r="B110" s="105">
        <f>B52/$D$24</f>
        <v>0</v>
      </c>
      <c r="C110" s="105">
        <f>C52/$D$24</f>
        <v>0</v>
      </c>
      <c r="D110" s="105">
        <f>D52/$D$24</f>
        <v>0</v>
      </c>
      <c r="E110" s="106">
        <f>E52/$E$24</f>
        <v>0</v>
      </c>
      <c r="F110" s="189">
        <f t="shared" ref="F110:AK110" si="69">F34/F44</f>
        <v>7.2886297376093282E-3</v>
      </c>
      <c r="G110" s="106">
        <f t="shared" si="69"/>
        <v>0</v>
      </c>
      <c r="H110" s="189">
        <f t="shared" si="69"/>
        <v>0</v>
      </c>
      <c r="I110" s="106">
        <f t="shared" si="69"/>
        <v>0</v>
      </c>
      <c r="J110" s="189">
        <f t="shared" si="69"/>
        <v>0</v>
      </c>
      <c r="K110" s="106">
        <f t="shared" si="69"/>
        <v>0</v>
      </c>
      <c r="L110" s="189">
        <f t="shared" si="69"/>
        <v>0</v>
      </c>
      <c r="M110" s="106">
        <f t="shared" si="69"/>
        <v>0</v>
      </c>
      <c r="N110" s="189">
        <f t="shared" si="69"/>
        <v>5.3048052694399002E-4</v>
      </c>
      <c r="O110" s="106">
        <f t="shared" si="69"/>
        <v>4.4843049327354255E-4</v>
      </c>
      <c r="P110" s="189">
        <f t="shared" si="69"/>
        <v>8.7899208907119821E-4</v>
      </c>
      <c r="Q110" s="106">
        <f t="shared" si="69"/>
        <v>4.0909090909090903E-4</v>
      </c>
      <c r="R110" s="189">
        <f t="shared" si="69"/>
        <v>1.5412844036697248E-3</v>
      </c>
      <c r="S110" s="106">
        <f t="shared" si="69"/>
        <v>1.6509433962264152E-4</v>
      </c>
      <c r="T110" s="189">
        <f t="shared" si="69"/>
        <v>0</v>
      </c>
      <c r="U110" s="106">
        <f t="shared" si="69"/>
        <v>0</v>
      </c>
      <c r="V110" s="189">
        <f t="shared" si="69"/>
        <v>0</v>
      </c>
      <c r="W110" s="106">
        <f t="shared" si="69"/>
        <v>0</v>
      </c>
      <c r="X110" s="189">
        <f t="shared" si="69"/>
        <v>0</v>
      </c>
      <c r="Y110" s="106">
        <f t="shared" si="69"/>
        <v>0</v>
      </c>
      <c r="Z110" s="189">
        <f t="shared" si="69"/>
        <v>0</v>
      </c>
      <c r="AA110" s="106">
        <f t="shared" si="69"/>
        <v>0</v>
      </c>
      <c r="AB110" s="189">
        <f t="shared" si="69"/>
        <v>1.4953271028037385E-3</v>
      </c>
      <c r="AC110" s="106">
        <f t="shared" si="69"/>
        <v>1.6172506738544475E-3</v>
      </c>
      <c r="AD110" s="189">
        <f t="shared" si="69"/>
        <v>7.9764807766813297E-4</v>
      </c>
      <c r="AE110" s="106">
        <f t="shared" si="69"/>
        <v>7.7922077922077922E-4</v>
      </c>
      <c r="AF110" s="189">
        <f t="shared" si="69"/>
        <v>8.54448901819549E-6</v>
      </c>
      <c r="AG110" s="106">
        <f t="shared" si="69"/>
        <v>0</v>
      </c>
      <c r="AH110" s="189">
        <f t="shared" si="69"/>
        <v>0</v>
      </c>
      <c r="AI110" s="106">
        <f t="shared" si="69"/>
        <v>0</v>
      </c>
      <c r="AJ110" s="189">
        <f t="shared" si="69"/>
        <v>0</v>
      </c>
      <c r="AK110" s="214">
        <f t="shared" si="69"/>
        <v>0</v>
      </c>
      <c r="AL110" s="214"/>
      <c r="AM110" s="214"/>
      <c r="AN110" s="214"/>
      <c r="AO110"/>
      <c r="AP110"/>
    </row>
    <row r="111" spans="1:42" x14ac:dyDescent="0.25">
      <c r="A111" s="10" t="s">
        <v>50</v>
      </c>
      <c r="B111" s="105">
        <f t="shared" ref="B111:D115" si="70">B54/$D$24</f>
        <v>0</v>
      </c>
      <c r="C111" s="105">
        <f t="shared" si="70"/>
        <v>0</v>
      </c>
      <c r="D111" s="105">
        <f t="shared" si="70"/>
        <v>0</v>
      </c>
      <c r="E111" s="106">
        <f>E54/$E$24</f>
        <v>0</v>
      </c>
      <c r="F111" s="189">
        <f t="shared" ref="F111:AK111" si="71">F35/F44</f>
        <v>0.13317784256559764</v>
      </c>
      <c r="G111" s="106">
        <f t="shared" si="71"/>
        <v>1.0206022187004756E-2</v>
      </c>
      <c r="H111" s="189">
        <f t="shared" si="71"/>
        <v>8.9347079037800682E-3</v>
      </c>
      <c r="I111" s="106">
        <f t="shared" si="71"/>
        <v>1.7437500000000002E-2</v>
      </c>
      <c r="J111" s="189">
        <f t="shared" si="71"/>
        <v>1.7346938775510207E-2</v>
      </c>
      <c r="K111" s="106">
        <f t="shared" si="71"/>
        <v>6.0000000000000001E-3</v>
      </c>
      <c r="L111" s="189">
        <f t="shared" si="71"/>
        <v>7.2864321608040201E-3</v>
      </c>
      <c r="M111" s="106">
        <f t="shared" si="71"/>
        <v>6.7565372746467454E-3</v>
      </c>
      <c r="N111" s="189">
        <f t="shared" si="71"/>
        <v>2.9839529640599445E-3</v>
      </c>
      <c r="O111" s="106">
        <f t="shared" si="71"/>
        <v>0</v>
      </c>
      <c r="P111" s="189">
        <f t="shared" si="71"/>
        <v>0</v>
      </c>
      <c r="Q111" s="106">
        <f t="shared" si="71"/>
        <v>1.7045454545454542E-3</v>
      </c>
      <c r="R111" s="189">
        <f t="shared" si="71"/>
        <v>1.1009174311926604E-3</v>
      </c>
      <c r="S111" s="106">
        <f t="shared" si="71"/>
        <v>3.5377358490566039E-3</v>
      </c>
      <c r="T111" s="189">
        <f t="shared" si="71"/>
        <v>7.3170731707317077E-3</v>
      </c>
      <c r="U111" s="106">
        <f t="shared" si="71"/>
        <v>6.2056737588652485E-3</v>
      </c>
      <c r="V111" s="189">
        <f t="shared" si="71"/>
        <v>4.3604651162790697E-3</v>
      </c>
      <c r="W111" s="106">
        <f t="shared" si="71"/>
        <v>3.4452296819787991E-3</v>
      </c>
      <c r="X111" s="189">
        <f t="shared" si="71"/>
        <v>2.112676056338028E-3</v>
      </c>
      <c r="Y111" s="106">
        <f t="shared" si="71"/>
        <v>2.3076923076923075E-3</v>
      </c>
      <c r="Z111" s="189">
        <f t="shared" si="71"/>
        <v>8.8934061745648586E-3</v>
      </c>
      <c r="AA111" s="106">
        <f t="shared" si="71"/>
        <v>1.4810126582278479E-2</v>
      </c>
      <c r="AB111" s="189">
        <f t="shared" si="71"/>
        <v>1.3084112149532711E-2</v>
      </c>
      <c r="AC111" s="106">
        <f t="shared" si="71"/>
        <v>1.8328840970350403E-2</v>
      </c>
      <c r="AD111" s="189">
        <f t="shared" si="71"/>
        <v>7.9764807766813297E-3</v>
      </c>
      <c r="AE111" s="106">
        <f t="shared" si="71"/>
        <v>6.8181818181818179E-3</v>
      </c>
      <c r="AF111" s="189">
        <f t="shared" si="71"/>
        <v>4.6353852923710524E-3</v>
      </c>
      <c r="AG111" s="106">
        <f t="shared" si="71"/>
        <v>5.6202328382175832E-3</v>
      </c>
      <c r="AH111" s="189">
        <f t="shared" si="71"/>
        <v>1.8450184501845018E-3</v>
      </c>
      <c r="AI111" s="106">
        <f t="shared" si="71"/>
        <v>1.3452914798206279E-3</v>
      </c>
      <c r="AJ111" s="189">
        <f t="shared" si="71"/>
        <v>1.3610133197836894E-3</v>
      </c>
      <c r="AK111" s="214">
        <f t="shared" si="71"/>
        <v>2.3945679390314574E-3</v>
      </c>
      <c r="AL111" s="214"/>
      <c r="AM111" s="214"/>
      <c r="AN111" s="214"/>
      <c r="AO111"/>
      <c r="AP111"/>
    </row>
    <row r="112" spans="1:42" x14ac:dyDescent="0.25">
      <c r="A112" s="10" t="s">
        <v>51</v>
      </c>
      <c r="B112" s="105">
        <f t="shared" si="70"/>
        <v>0</v>
      </c>
      <c r="C112" s="105">
        <f t="shared" si="70"/>
        <v>0</v>
      </c>
      <c r="D112" s="105">
        <f t="shared" si="70"/>
        <v>0</v>
      </c>
      <c r="E112" s="106">
        <f>E55/$E$24</f>
        <v>0</v>
      </c>
      <c r="F112" s="189">
        <f t="shared" ref="F112:AK112" si="72">F36/F44</f>
        <v>5.2128279883381916E-2</v>
      </c>
      <c r="G112" s="106">
        <f t="shared" si="72"/>
        <v>8.5641838351822513E-2</v>
      </c>
      <c r="H112" s="189">
        <f t="shared" si="72"/>
        <v>4.0309278350515461E-2</v>
      </c>
      <c r="I112" s="106">
        <f t="shared" si="72"/>
        <v>4.1537499999999998E-2</v>
      </c>
      <c r="J112" s="189">
        <f t="shared" si="72"/>
        <v>4.1836734693877553E-2</v>
      </c>
      <c r="K112" s="106">
        <f t="shared" si="72"/>
        <v>5.3255813953488371E-2</v>
      </c>
      <c r="L112" s="189">
        <f t="shared" si="72"/>
        <v>5.7286432160804021E-2</v>
      </c>
      <c r="M112" s="106">
        <f t="shared" si="72"/>
        <v>7.5361377294136778E-2</v>
      </c>
      <c r="N112" s="189">
        <f t="shared" si="72"/>
        <v>0.12068431987975775</v>
      </c>
      <c r="O112" s="106">
        <f t="shared" si="72"/>
        <v>0.10336322869955156</v>
      </c>
      <c r="P112" s="189">
        <f t="shared" si="72"/>
        <v>0.12818634632288309</v>
      </c>
      <c r="Q112" s="106">
        <f t="shared" si="72"/>
        <v>0.13181818181818181</v>
      </c>
      <c r="R112" s="189">
        <f t="shared" si="72"/>
        <v>0.11009174311926606</v>
      </c>
      <c r="S112" s="106">
        <f t="shared" si="72"/>
        <v>0.18160377358490565</v>
      </c>
      <c r="T112" s="189">
        <f t="shared" si="72"/>
        <v>0.16463414634146342</v>
      </c>
      <c r="U112" s="106">
        <f t="shared" si="72"/>
        <v>0.22872340425531915</v>
      </c>
      <c r="V112" s="189">
        <f t="shared" si="72"/>
        <v>0.19186046511627908</v>
      </c>
      <c r="W112" s="106">
        <f t="shared" si="72"/>
        <v>0.26846289752650182</v>
      </c>
      <c r="X112" s="189">
        <f t="shared" si="72"/>
        <v>0.26760563380281688</v>
      </c>
      <c r="Y112" s="106">
        <f t="shared" si="72"/>
        <v>0.2961538461538461</v>
      </c>
      <c r="Z112" s="189">
        <f t="shared" si="72"/>
        <v>0.28681234912971665</v>
      </c>
      <c r="AA112" s="106">
        <f t="shared" si="72"/>
        <v>0.37130801687763709</v>
      </c>
      <c r="AB112" s="189">
        <f t="shared" si="72"/>
        <v>0.34205607476635513</v>
      </c>
      <c r="AC112" s="106">
        <f t="shared" si="72"/>
        <v>0.19946091644204852</v>
      </c>
      <c r="AD112" s="189">
        <f t="shared" si="72"/>
        <v>0.3828710772807038</v>
      </c>
      <c r="AE112" s="106">
        <f t="shared" si="72"/>
        <v>0.35844155844155845</v>
      </c>
      <c r="AF112" s="189">
        <f t="shared" si="72"/>
        <v>0.33434585528198951</v>
      </c>
      <c r="AG112" s="106">
        <f t="shared" si="72"/>
        <v>0.41730228823765558</v>
      </c>
      <c r="AH112" s="189">
        <f t="shared" si="72"/>
        <v>0.40405904059040593</v>
      </c>
      <c r="AI112" s="106">
        <f t="shared" si="72"/>
        <v>0.40919282511210764</v>
      </c>
      <c r="AJ112" s="189">
        <f t="shared" si="72"/>
        <v>0.48188944942474499</v>
      </c>
      <c r="AK112" s="214">
        <f t="shared" si="72"/>
        <v>0.37244278732081743</v>
      </c>
      <c r="AL112" s="214"/>
      <c r="AM112" s="214"/>
      <c r="AN112" s="214"/>
      <c r="AO112"/>
      <c r="AP112"/>
    </row>
    <row r="113" spans="1:42" x14ac:dyDescent="0.25">
      <c r="A113" s="10" t="s">
        <v>52</v>
      </c>
      <c r="B113" s="105">
        <f t="shared" si="70"/>
        <v>0</v>
      </c>
      <c r="C113" s="105">
        <f t="shared" si="70"/>
        <v>0</v>
      </c>
      <c r="D113" s="105">
        <f t="shared" si="70"/>
        <v>0</v>
      </c>
      <c r="E113" s="106">
        <f>E56/$E$24</f>
        <v>0</v>
      </c>
      <c r="F113" s="189">
        <f t="shared" ref="F113:AK113" si="73">F37/F44</f>
        <v>0</v>
      </c>
      <c r="G113" s="106">
        <f t="shared" si="73"/>
        <v>0</v>
      </c>
      <c r="H113" s="189">
        <f t="shared" si="73"/>
        <v>0</v>
      </c>
      <c r="I113" s="106">
        <f t="shared" si="73"/>
        <v>0</v>
      </c>
      <c r="J113" s="189">
        <f t="shared" si="73"/>
        <v>0</v>
      </c>
      <c r="K113" s="106">
        <f t="shared" si="73"/>
        <v>0</v>
      </c>
      <c r="L113" s="189">
        <f t="shared" si="73"/>
        <v>0</v>
      </c>
      <c r="M113" s="106">
        <f t="shared" si="73"/>
        <v>8.7705051161279877E-4</v>
      </c>
      <c r="N113" s="189">
        <f t="shared" si="73"/>
        <v>8.8413421157331688E-4</v>
      </c>
      <c r="O113" s="106">
        <f t="shared" si="73"/>
        <v>1.5695067264573988E-3</v>
      </c>
      <c r="P113" s="189">
        <f t="shared" si="73"/>
        <v>1.0987401113389979E-3</v>
      </c>
      <c r="Q113" s="106">
        <f t="shared" si="73"/>
        <v>5.4545454545454537E-4</v>
      </c>
      <c r="R113" s="189">
        <f t="shared" si="73"/>
        <v>2.9357798165137615E-3</v>
      </c>
      <c r="S113" s="106">
        <f t="shared" si="73"/>
        <v>1.7688679245283019E-3</v>
      </c>
      <c r="T113" s="189">
        <f t="shared" si="73"/>
        <v>4.8780487804878049E-3</v>
      </c>
      <c r="U113" s="106">
        <f t="shared" si="73"/>
        <v>2.6595744680851063E-3</v>
      </c>
      <c r="V113" s="189">
        <f t="shared" si="73"/>
        <v>3.1007751937984496E-3</v>
      </c>
      <c r="W113" s="106">
        <f t="shared" si="73"/>
        <v>2.120141342756184E-3</v>
      </c>
      <c r="X113" s="189">
        <f t="shared" si="73"/>
        <v>2.112676056338028E-3</v>
      </c>
      <c r="Y113" s="106">
        <f t="shared" si="73"/>
        <v>1.1538461538461537E-3</v>
      </c>
      <c r="Z113" s="189">
        <f t="shared" si="73"/>
        <v>9.5286494727480622E-4</v>
      </c>
      <c r="AA113" s="106">
        <f t="shared" si="73"/>
        <v>3.7974683544303796E-3</v>
      </c>
      <c r="AB113" s="189">
        <f t="shared" si="73"/>
        <v>1.9626168224299067E-3</v>
      </c>
      <c r="AC113" s="106">
        <f t="shared" si="73"/>
        <v>2.8301886792452833E-3</v>
      </c>
      <c r="AD113" s="189">
        <f t="shared" si="73"/>
        <v>2.1080699195514942E-3</v>
      </c>
      <c r="AE113" s="106">
        <f t="shared" si="73"/>
        <v>1.883116883116883E-3</v>
      </c>
      <c r="AF113" s="189">
        <f t="shared" si="73"/>
        <v>1.1791394845109774E-3</v>
      </c>
      <c r="AG113" s="106">
        <f t="shared" si="73"/>
        <v>2.4086712163789645E-3</v>
      </c>
      <c r="AH113" s="189">
        <f t="shared" si="73"/>
        <v>4.9024775962045342E-3</v>
      </c>
      <c r="AI113" s="106">
        <f t="shared" si="73"/>
        <v>4.0358744394618836E-3</v>
      </c>
      <c r="AJ113" s="189">
        <f t="shared" si="73"/>
        <v>4.6818858200558923E-3</v>
      </c>
      <c r="AK113" s="214">
        <f t="shared" si="73"/>
        <v>7.8233486775205838E-3</v>
      </c>
      <c r="AL113" s="214"/>
      <c r="AM113" s="214"/>
      <c r="AN113" s="214"/>
      <c r="AO113"/>
      <c r="AP113"/>
    </row>
    <row r="114" spans="1:42" x14ac:dyDescent="0.25">
      <c r="A114" s="10" t="s">
        <v>53</v>
      </c>
      <c r="B114" s="105">
        <f t="shared" si="70"/>
        <v>0</v>
      </c>
      <c r="C114" s="105">
        <f t="shared" si="70"/>
        <v>0</v>
      </c>
      <c r="D114" s="105">
        <f t="shared" si="70"/>
        <v>0</v>
      </c>
      <c r="E114" s="106">
        <f>E57/$E$24</f>
        <v>0</v>
      </c>
      <c r="F114" s="189">
        <f t="shared" ref="F114:AK114" si="74">F38/F44</f>
        <v>0.17147230320699705</v>
      </c>
      <c r="G114" s="106">
        <f t="shared" si="74"/>
        <v>0.29993660855784471</v>
      </c>
      <c r="H114" s="189">
        <f t="shared" si="74"/>
        <v>0.30591065292096215</v>
      </c>
      <c r="I114" s="106">
        <f t="shared" si="74"/>
        <v>0.30459999999999998</v>
      </c>
      <c r="J114" s="189">
        <f t="shared" si="74"/>
        <v>0.3061224489795919</v>
      </c>
      <c r="K114" s="106">
        <f t="shared" si="74"/>
        <v>0.28869767441860467</v>
      </c>
      <c r="L114" s="189">
        <f t="shared" si="74"/>
        <v>0.31758793969849247</v>
      </c>
      <c r="M114" s="106">
        <f t="shared" si="74"/>
        <v>0.25551404904986202</v>
      </c>
      <c r="N114" s="189">
        <f t="shared" si="74"/>
        <v>0.25639892135626186</v>
      </c>
      <c r="O114" s="106">
        <f t="shared" si="74"/>
        <v>0.18654708520179369</v>
      </c>
      <c r="P114" s="189">
        <f t="shared" si="74"/>
        <v>0.16114854966305303</v>
      </c>
      <c r="Q114" s="106">
        <f t="shared" si="74"/>
        <v>0.16409090909090907</v>
      </c>
      <c r="R114" s="189">
        <f t="shared" si="74"/>
        <v>0.14411009174311928</v>
      </c>
      <c r="S114" s="106">
        <f t="shared" si="74"/>
        <v>0.1474056603773585</v>
      </c>
      <c r="T114" s="189">
        <f t="shared" si="74"/>
        <v>0.22</v>
      </c>
      <c r="U114" s="106">
        <f t="shared" si="74"/>
        <v>0.15602836879432624</v>
      </c>
      <c r="V114" s="189">
        <f t="shared" si="74"/>
        <v>0.14651162790697672</v>
      </c>
      <c r="W114" s="106">
        <f t="shared" si="74"/>
        <v>0.12985865724381629</v>
      </c>
      <c r="X114" s="189">
        <f t="shared" si="74"/>
        <v>0.12957746478873239</v>
      </c>
      <c r="Y114" s="106">
        <f t="shared" si="74"/>
        <v>0.12553846153846152</v>
      </c>
      <c r="Z114" s="189">
        <f t="shared" si="74"/>
        <v>0.10163892770931267</v>
      </c>
      <c r="AA114" s="106">
        <f t="shared" si="74"/>
        <v>0.10337552742616032</v>
      </c>
      <c r="AB114" s="189">
        <f t="shared" si="74"/>
        <v>9.6168224299065422E-2</v>
      </c>
      <c r="AC114" s="106">
        <f t="shared" si="74"/>
        <v>8.8948787061994605E-2</v>
      </c>
      <c r="AD114" s="189">
        <f t="shared" si="74"/>
        <v>6.8350843607800235E-2</v>
      </c>
      <c r="AE114" s="106">
        <f t="shared" si="74"/>
        <v>8.0519480519480519E-2</v>
      </c>
      <c r="AF114" s="189">
        <f t="shared" si="74"/>
        <v>8.4590441280135348E-2</v>
      </c>
      <c r="AG114" s="106">
        <f t="shared" si="74"/>
        <v>8.1493376154154959E-2</v>
      </c>
      <c r="AH114" s="189">
        <f t="shared" si="74"/>
        <v>6.8318397469688985E-2</v>
      </c>
      <c r="AI114" s="106">
        <f t="shared" si="74"/>
        <v>6.726457399103139E-2</v>
      </c>
      <c r="AJ114" s="189">
        <f t="shared" si="74"/>
        <v>5.748920262766305E-2</v>
      </c>
      <c r="AK114" s="214">
        <f t="shared" si="74"/>
        <v>9.3787244278732085E-2</v>
      </c>
      <c r="AL114" s="214"/>
      <c r="AM114" s="214"/>
      <c r="AN114" s="214"/>
      <c r="AO114"/>
      <c r="AP114"/>
    </row>
    <row r="115" spans="1:42" x14ac:dyDescent="0.25">
      <c r="A115" s="10" t="s">
        <v>54</v>
      </c>
      <c r="B115" s="105">
        <f t="shared" si="70"/>
        <v>0</v>
      </c>
      <c r="C115" s="105">
        <f t="shared" si="70"/>
        <v>0</v>
      </c>
      <c r="D115" s="105">
        <f t="shared" si="70"/>
        <v>0</v>
      </c>
      <c r="E115" s="106">
        <f>E58/$E$24</f>
        <v>0</v>
      </c>
      <c r="F115" s="189">
        <f t="shared" ref="F115:AK115" si="75">F39/F44</f>
        <v>0.39899416909620983</v>
      </c>
      <c r="G115" s="106">
        <f t="shared" si="75"/>
        <v>0.3673058637083994</v>
      </c>
      <c r="H115" s="189">
        <f t="shared" si="75"/>
        <v>0.52280068728522333</v>
      </c>
      <c r="I115" s="106">
        <f t="shared" si="75"/>
        <v>0.44616249999999996</v>
      </c>
      <c r="J115" s="189">
        <f t="shared" si="75"/>
        <v>0.45918367346938782</v>
      </c>
      <c r="K115" s="106">
        <f t="shared" si="75"/>
        <v>0.50920930232558137</v>
      </c>
      <c r="L115" s="189">
        <f t="shared" si="75"/>
        <v>0.4291457286432161</v>
      </c>
      <c r="M115" s="106">
        <f t="shared" si="75"/>
        <v>0.48075361377294151</v>
      </c>
      <c r="N115" s="189">
        <f t="shared" si="75"/>
        <v>0.44197869236550108</v>
      </c>
      <c r="O115" s="106">
        <f t="shared" si="75"/>
        <v>0.50224215246636761</v>
      </c>
      <c r="P115" s="189">
        <f t="shared" si="75"/>
        <v>0.52886024025783762</v>
      </c>
      <c r="Q115" s="106">
        <f t="shared" si="75"/>
        <v>0.50052272727272717</v>
      </c>
      <c r="R115" s="189">
        <f t="shared" si="75"/>
        <v>0.50146788990825686</v>
      </c>
      <c r="S115" s="106">
        <f t="shared" si="75"/>
        <v>0.49528301886792453</v>
      </c>
      <c r="T115" s="189">
        <f t="shared" si="75"/>
        <v>0.37317073170731707</v>
      </c>
      <c r="U115" s="106">
        <f t="shared" si="75"/>
        <v>0.45390070921985815</v>
      </c>
      <c r="V115" s="189">
        <f t="shared" si="75"/>
        <v>0.50872093023255816</v>
      </c>
      <c r="W115" s="106">
        <f t="shared" si="75"/>
        <v>0.42332155477031808</v>
      </c>
      <c r="X115" s="189">
        <f t="shared" si="75"/>
        <v>0.4147887323943662</v>
      </c>
      <c r="Y115" s="106">
        <f t="shared" si="75"/>
        <v>0.40469230769230763</v>
      </c>
      <c r="Z115" s="189">
        <f t="shared" si="75"/>
        <v>0.46880955405920466</v>
      </c>
      <c r="AA115" s="106">
        <f t="shared" si="75"/>
        <v>0.3533755274261603</v>
      </c>
      <c r="AB115" s="189">
        <f t="shared" si="75"/>
        <v>0.36439252336448597</v>
      </c>
      <c r="AC115" s="106">
        <f t="shared" si="75"/>
        <v>0.54986522911051217</v>
      </c>
      <c r="AD115" s="189">
        <f t="shared" si="75"/>
        <v>0.42108221852518668</v>
      </c>
      <c r="AE115" s="106">
        <f t="shared" si="75"/>
        <v>0.43681818181818183</v>
      </c>
      <c r="AF115" s="189">
        <f t="shared" si="75"/>
        <v>0.43705061328069927</v>
      </c>
      <c r="AG115" s="106">
        <f t="shared" si="75"/>
        <v>0.33400240867121639</v>
      </c>
      <c r="AH115" s="189">
        <f t="shared" si="75"/>
        <v>0.33632050606220348</v>
      </c>
      <c r="AI115" s="106">
        <f t="shared" si="75"/>
        <v>0.31838565022421522</v>
      </c>
      <c r="AJ115" s="189">
        <f t="shared" si="75"/>
        <v>0.24353065001996152</v>
      </c>
      <c r="AK115" s="214">
        <f t="shared" si="75"/>
        <v>0.34114392556064599</v>
      </c>
      <c r="AL115" s="214"/>
      <c r="AM115" s="214"/>
      <c r="AN115" s="214"/>
      <c r="AO115"/>
      <c r="AP115"/>
    </row>
    <row r="116" spans="1:42" x14ac:dyDescent="0.25">
      <c r="A116" s="10" t="s">
        <v>55</v>
      </c>
      <c r="B116" s="105">
        <f t="shared" ref="B116:C118" si="76">B59/$D$24</f>
        <v>0</v>
      </c>
      <c r="C116" s="105">
        <f t="shared" si="76"/>
        <v>0</v>
      </c>
      <c r="D116" s="189">
        <f t="shared" ref="D116:AK116" si="77">D40/D44</f>
        <v>7.9365079365079361E-2</v>
      </c>
      <c r="E116" s="189">
        <f t="shared" si="77"/>
        <v>7.4864864864864863E-2</v>
      </c>
      <c r="F116" s="189">
        <f t="shared" si="77"/>
        <v>8.1807580174927105E-2</v>
      </c>
      <c r="G116" s="106">
        <f t="shared" si="77"/>
        <v>5.0095087163232965E-2</v>
      </c>
      <c r="H116" s="189">
        <f t="shared" si="77"/>
        <v>2.5463917525773195E-2</v>
      </c>
      <c r="I116" s="106">
        <f t="shared" si="77"/>
        <v>6.3162499999999996E-2</v>
      </c>
      <c r="J116" s="189">
        <f t="shared" si="77"/>
        <v>5.2040816326530619E-2</v>
      </c>
      <c r="K116" s="106">
        <f t="shared" si="77"/>
        <v>3.8837209302325579E-2</v>
      </c>
      <c r="L116" s="189">
        <f t="shared" si="77"/>
        <v>5.7286432160804021E-2</v>
      </c>
      <c r="M116" s="106">
        <f t="shared" si="77"/>
        <v>7.2762709111580337E-2</v>
      </c>
      <c r="N116" s="189">
        <f t="shared" si="77"/>
        <v>9.9023031696211475E-2</v>
      </c>
      <c r="O116" s="106">
        <f t="shared" si="77"/>
        <v>0.11659192825112107</v>
      </c>
      <c r="P116" s="189">
        <f t="shared" si="77"/>
        <v>0.10035159683562847</v>
      </c>
      <c r="Q116" s="106">
        <f t="shared" si="77"/>
        <v>4.7272727272727265E-2</v>
      </c>
      <c r="R116" s="189">
        <f t="shared" si="77"/>
        <v>0.10040366972477063</v>
      </c>
      <c r="S116" s="106">
        <f t="shared" si="77"/>
        <v>8.1250000000000003E-2</v>
      </c>
      <c r="T116" s="189">
        <f t="shared" si="77"/>
        <v>0.12195121951219512</v>
      </c>
      <c r="U116" s="106">
        <f t="shared" si="77"/>
        <v>7.9787234042553196E-2</v>
      </c>
      <c r="V116" s="189">
        <f t="shared" si="77"/>
        <v>8.5271317829457363E-2</v>
      </c>
      <c r="W116" s="106">
        <f t="shared" si="77"/>
        <v>8.9045936395759737E-2</v>
      </c>
      <c r="X116" s="189">
        <f t="shared" si="77"/>
        <v>8.2816901408450702E-2</v>
      </c>
      <c r="Y116" s="106">
        <f t="shared" si="77"/>
        <v>7.7846153846153829E-2</v>
      </c>
      <c r="Z116" s="189">
        <f t="shared" si="77"/>
        <v>6.9876762800152453E-2</v>
      </c>
      <c r="AA116" s="106">
        <f t="shared" si="77"/>
        <v>6.9620253164556958E-2</v>
      </c>
      <c r="AB116" s="189">
        <f t="shared" si="77"/>
        <v>6.7289719626168226E-2</v>
      </c>
      <c r="AC116" s="106">
        <f t="shared" si="77"/>
        <v>5.1752021563342319E-2</v>
      </c>
      <c r="AD116" s="189">
        <f t="shared" si="77"/>
        <v>2.2600028867263765E-2</v>
      </c>
      <c r="AE116" s="106">
        <f t="shared" si="77"/>
        <v>3.5064935064935063E-2</v>
      </c>
      <c r="AF116" s="189">
        <f t="shared" si="77"/>
        <v>4.0142009407482408E-2</v>
      </c>
      <c r="AG116" s="106">
        <f t="shared" si="77"/>
        <v>3.8578883982336408E-2</v>
      </c>
      <c r="AH116" s="189">
        <f t="shared" si="77"/>
        <v>3.7822878228782289E-2</v>
      </c>
      <c r="AI116" s="106">
        <f t="shared" si="77"/>
        <v>3.4304932735426008E-2</v>
      </c>
      <c r="AJ116" s="189">
        <f t="shared" si="77"/>
        <v>3.2083620658367507E-2</v>
      </c>
      <c r="AK116" s="214">
        <f t="shared" si="77"/>
        <v>3.9034737636266227E-2</v>
      </c>
      <c r="AL116" s="214"/>
      <c r="AM116" s="214"/>
      <c r="AN116" s="214"/>
    </row>
    <row r="117" spans="1:42" x14ac:dyDescent="0.25">
      <c r="A117" s="10" t="s">
        <v>56</v>
      </c>
      <c r="B117" s="105">
        <f t="shared" si="76"/>
        <v>0</v>
      </c>
      <c r="C117" s="105">
        <f t="shared" si="76"/>
        <v>0</v>
      </c>
      <c r="D117" s="105">
        <f>D60/$D$24</f>
        <v>0</v>
      </c>
      <c r="E117" s="105">
        <f>E60/$D$24</f>
        <v>0</v>
      </c>
      <c r="F117" s="189">
        <f t="shared" ref="F117:AK117" si="78">F41/F44</f>
        <v>0.11956268221574343</v>
      </c>
      <c r="G117" s="106">
        <f t="shared" si="78"/>
        <v>0.11955625990491284</v>
      </c>
      <c r="H117" s="189">
        <f t="shared" si="78"/>
        <v>2.8195876288659792E-2</v>
      </c>
      <c r="I117" s="106">
        <f t="shared" si="78"/>
        <v>3.16875E-2</v>
      </c>
      <c r="J117" s="189">
        <f t="shared" si="78"/>
        <v>3.1632653061224494E-2</v>
      </c>
      <c r="K117" s="106">
        <f t="shared" si="78"/>
        <v>3.9302325581395348E-2</v>
      </c>
      <c r="L117" s="189">
        <f t="shared" si="78"/>
        <v>3.4170854271356785E-2</v>
      </c>
      <c r="M117" s="106">
        <f t="shared" si="78"/>
        <v>2.7286015916842626E-2</v>
      </c>
      <c r="N117" s="189">
        <f t="shared" si="78"/>
        <v>2.1661288183546262E-2</v>
      </c>
      <c r="O117" s="106">
        <f t="shared" si="78"/>
        <v>4.4843049327354258E-2</v>
      </c>
      <c r="P117" s="189">
        <f t="shared" si="78"/>
        <v>4.2850864342220914E-2</v>
      </c>
      <c r="Q117" s="106">
        <f t="shared" si="78"/>
        <v>3.5454545454545447E-2</v>
      </c>
      <c r="R117" s="189">
        <f t="shared" si="78"/>
        <v>3.3761467889908255E-2</v>
      </c>
      <c r="S117" s="106">
        <f t="shared" si="78"/>
        <v>2.5306603773584908E-2</v>
      </c>
      <c r="T117" s="189">
        <f t="shared" si="78"/>
        <v>2.0243902439024391E-2</v>
      </c>
      <c r="U117" s="106">
        <f t="shared" si="78"/>
        <v>1.9503546099290781E-2</v>
      </c>
      <c r="V117" s="189">
        <f t="shared" si="78"/>
        <v>2.4273255813953488E-2</v>
      </c>
      <c r="W117" s="106">
        <f t="shared" si="78"/>
        <v>3.6042402826855127E-2</v>
      </c>
      <c r="X117" s="189">
        <f t="shared" si="78"/>
        <v>3.0563380281690141E-2</v>
      </c>
      <c r="Y117" s="106">
        <f t="shared" si="78"/>
        <v>4.384615384615384E-2</v>
      </c>
      <c r="Z117" s="189">
        <f t="shared" si="78"/>
        <v>4.0655571083725063E-2</v>
      </c>
      <c r="AA117" s="106">
        <f t="shared" si="78"/>
        <v>4.995780590717299E-2</v>
      </c>
      <c r="AB117" s="189">
        <f t="shared" si="78"/>
        <v>6.4485981308411211E-2</v>
      </c>
      <c r="AC117" s="106">
        <f t="shared" si="78"/>
        <v>6.8194070080862534E-2</v>
      </c>
      <c r="AD117" s="189">
        <f t="shared" si="78"/>
        <v>5.4027363127388206E-2</v>
      </c>
      <c r="AE117" s="106">
        <f t="shared" si="78"/>
        <v>3.9935064935064934E-2</v>
      </c>
      <c r="AF117" s="189">
        <f t="shared" si="78"/>
        <v>5.6521794855363162E-2</v>
      </c>
      <c r="AG117" s="106">
        <f t="shared" si="78"/>
        <v>5.6362906463267769E-2</v>
      </c>
      <c r="AH117" s="189">
        <f t="shared" si="78"/>
        <v>5.5350553505535055E-2</v>
      </c>
      <c r="AI117" s="106">
        <f t="shared" si="78"/>
        <v>4.4394618834080718E-2</v>
      </c>
      <c r="AJ117" s="189">
        <f t="shared" si="78"/>
        <v>3.8326135085108695E-2</v>
      </c>
      <c r="AK117" s="214">
        <f t="shared" si="78"/>
        <v>4.5923220748548495E-2</v>
      </c>
      <c r="AL117" s="214"/>
      <c r="AM117" s="214"/>
      <c r="AN117" s="214"/>
    </row>
    <row r="118" spans="1:42" x14ac:dyDescent="0.25">
      <c r="A118" s="10" t="s">
        <v>57</v>
      </c>
      <c r="B118" s="105">
        <f t="shared" si="76"/>
        <v>0</v>
      </c>
      <c r="C118" s="105">
        <f t="shared" si="76"/>
        <v>0</v>
      </c>
      <c r="D118" s="105">
        <f>D61/$D$24</f>
        <v>0</v>
      </c>
      <c r="E118" s="105">
        <f>E61/$D$24</f>
        <v>0</v>
      </c>
      <c r="F118" s="189">
        <f t="shared" ref="F118:AK118" si="79">F42/F44</f>
        <v>3.5568513119533525E-2</v>
      </c>
      <c r="G118" s="106">
        <f t="shared" si="79"/>
        <v>6.7258320126782886E-2</v>
      </c>
      <c r="H118" s="189">
        <f t="shared" si="79"/>
        <v>6.8384879725085904E-2</v>
      </c>
      <c r="I118" s="106">
        <f t="shared" si="79"/>
        <v>9.5412499999999997E-2</v>
      </c>
      <c r="J118" s="189">
        <f t="shared" si="79"/>
        <v>9.183673469387757E-2</v>
      </c>
      <c r="K118" s="106">
        <f t="shared" si="79"/>
        <v>6.4697674418604648E-2</v>
      </c>
      <c r="L118" s="189">
        <f t="shared" si="79"/>
        <v>9.7236180904522615E-2</v>
      </c>
      <c r="M118" s="106">
        <f t="shared" si="79"/>
        <v>8.0688647068377486E-2</v>
      </c>
      <c r="N118" s="189">
        <f t="shared" si="79"/>
        <v>5.5855178816144289E-2</v>
      </c>
      <c r="O118" s="106">
        <f t="shared" si="79"/>
        <v>4.4394618834080711E-2</v>
      </c>
      <c r="P118" s="189">
        <f t="shared" si="79"/>
        <v>3.6624670377966594E-2</v>
      </c>
      <c r="Q118" s="106">
        <f t="shared" si="79"/>
        <v>0.11818181818181817</v>
      </c>
      <c r="R118" s="189">
        <f t="shared" si="79"/>
        <v>0.10458715596330276</v>
      </c>
      <c r="S118" s="106">
        <f t="shared" si="79"/>
        <v>6.3679245283018868E-2</v>
      </c>
      <c r="T118" s="189">
        <f t="shared" si="79"/>
        <v>8.7804878048780483E-2</v>
      </c>
      <c r="U118" s="106">
        <f t="shared" si="79"/>
        <v>5.3191489361702128E-2</v>
      </c>
      <c r="V118" s="189">
        <f t="shared" si="79"/>
        <v>3.5901162790697674E-2</v>
      </c>
      <c r="W118" s="106">
        <f t="shared" si="79"/>
        <v>4.7703180212014147E-2</v>
      </c>
      <c r="X118" s="189">
        <f t="shared" si="79"/>
        <v>7.0422535211267609E-2</v>
      </c>
      <c r="Y118" s="106">
        <f t="shared" si="79"/>
        <v>4.8461538461538452E-2</v>
      </c>
      <c r="Z118" s="189">
        <f t="shared" si="79"/>
        <v>2.2360564096048786E-2</v>
      </c>
      <c r="AA118" s="106">
        <f t="shared" si="79"/>
        <v>3.3755274261603373E-2</v>
      </c>
      <c r="AB118" s="189">
        <f t="shared" si="79"/>
        <v>4.9065420560747662E-2</v>
      </c>
      <c r="AC118" s="106">
        <f t="shared" si="79"/>
        <v>1.9002695417789758E-2</v>
      </c>
      <c r="AD118" s="189">
        <f t="shared" si="79"/>
        <v>4.0186269817756408E-2</v>
      </c>
      <c r="AE118" s="106">
        <f t="shared" si="79"/>
        <v>3.9740259740259742E-2</v>
      </c>
      <c r="AF118" s="189">
        <f t="shared" si="79"/>
        <v>4.1526216628430077E-2</v>
      </c>
      <c r="AG118" s="106">
        <f t="shared" si="79"/>
        <v>6.4231232436772381E-2</v>
      </c>
      <c r="AH118" s="189">
        <f t="shared" si="79"/>
        <v>8.7928307854507129E-2</v>
      </c>
      <c r="AI118" s="106">
        <f t="shared" si="79"/>
        <v>0.1210762331838565</v>
      </c>
      <c r="AJ118" s="189">
        <f t="shared" si="79"/>
        <v>0.1406380430443146</v>
      </c>
      <c r="AK118" s="214">
        <f t="shared" si="79"/>
        <v>9.7450167838437726E-2</v>
      </c>
      <c r="AL118" s="214"/>
      <c r="AM118" s="214"/>
      <c r="AN118" s="214"/>
    </row>
    <row r="119" spans="1:42" x14ac:dyDescent="0.25">
      <c r="A119" s="10"/>
      <c r="B119" s="10"/>
      <c r="C119" s="42"/>
      <c r="D119" s="104"/>
      <c r="E119" s="102"/>
      <c r="F119" s="189"/>
      <c r="G119" s="106"/>
      <c r="H119" s="189"/>
      <c r="I119" s="106"/>
      <c r="J119" s="189"/>
      <c r="K119" s="106"/>
      <c r="L119" s="189"/>
      <c r="M119" s="106"/>
      <c r="N119" s="189"/>
      <c r="O119" s="106"/>
      <c r="P119" s="189"/>
      <c r="Q119" s="106"/>
      <c r="R119" s="189"/>
      <c r="S119" s="106"/>
      <c r="T119" s="189"/>
      <c r="U119" s="106"/>
      <c r="V119" s="189"/>
      <c r="W119" s="106"/>
      <c r="X119" s="189"/>
      <c r="Y119" s="106"/>
      <c r="Z119" s="189"/>
      <c r="AA119" s="106"/>
      <c r="AB119" s="189"/>
      <c r="AC119" s="106"/>
      <c r="AD119" s="189"/>
      <c r="AE119" s="106"/>
      <c r="AF119" s="189"/>
      <c r="AG119" s="106"/>
      <c r="AH119" s="189"/>
      <c r="AI119" s="106"/>
      <c r="AJ119" s="189"/>
      <c r="AK119" s="214"/>
      <c r="AL119" s="214"/>
      <c r="AM119" s="214"/>
      <c r="AN119" s="214"/>
    </row>
    <row r="120" spans="1:42" x14ac:dyDescent="0.25">
      <c r="A120" s="10" t="s">
        <v>58</v>
      </c>
      <c r="B120" s="98">
        <v>1</v>
      </c>
      <c r="C120" s="163">
        <v>1</v>
      </c>
      <c r="D120" s="98">
        <v>1</v>
      </c>
      <c r="E120" s="163">
        <v>1</v>
      </c>
      <c r="F120" s="190">
        <f t="shared" ref="F120:AH120" si="80">SUM(F110:F118)</f>
        <v>0.99999999999999989</v>
      </c>
      <c r="G120" s="163">
        <f t="shared" si="80"/>
        <v>1</v>
      </c>
      <c r="H120" s="190">
        <f t="shared" si="80"/>
        <v>0.99999999999999989</v>
      </c>
      <c r="I120" s="163">
        <f t="shared" si="80"/>
        <v>1</v>
      </c>
      <c r="J120" s="190">
        <f t="shared" si="80"/>
        <v>1.0000000000000002</v>
      </c>
      <c r="K120" s="163">
        <f t="shared" si="80"/>
        <v>1</v>
      </c>
      <c r="L120" s="190">
        <f t="shared" si="80"/>
        <v>1</v>
      </c>
      <c r="M120" s="163">
        <f t="shared" si="80"/>
        <v>1.0000000000000002</v>
      </c>
      <c r="N120" s="190">
        <f t="shared" si="80"/>
        <v>1</v>
      </c>
      <c r="O120" s="163">
        <f t="shared" si="80"/>
        <v>0.99999999999999978</v>
      </c>
      <c r="P120" s="190">
        <f t="shared" si="80"/>
        <v>0.99999999999999989</v>
      </c>
      <c r="Q120" s="163">
        <f t="shared" si="80"/>
        <v>0.99999999999999978</v>
      </c>
      <c r="R120" s="190">
        <f t="shared" si="80"/>
        <v>1</v>
      </c>
      <c r="S120" s="163">
        <f t="shared" si="80"/>
        <v>1</v>
      </c>
      <c r="T120" s="190">
        <f t="shared" si="80"/>
        <v>1</v>
      </c>
      <c r="U120" s="163">
        <f t="shared" si="80"/>
        <v>0.99999999999999989</v>
      </c>
      <c r="V120" s="190">
        <f t="shared" si="80"/>
        <v>1</v>
      </c>
      <c r="W120" s="163">
        <f t="shared" si="80"/>
        <v>1.0000000000000002</v>
      </c>
      <c r="X120" s="190">
        <f t="shared" si="80"/>
        <v>0.99999999999999989</v>
      </c>
      <c r="Y120" s="163">
        <f t="shared" si="80"/>
        <v>0.99999999999999978</v>
      </c>
      <c r="Z120" s="190">
        <f t="shared" si="80"/>
        <v>0.99999999999999989</v>
      </c>
      <c r="AA120" s="163">
        <f t="shared" si="80"/>
        <v>1</v>
      </c>
      <c r="AB120" s="190">
        <f t="shared" si="80"/>
        <v>1</v>
      </c>
      <c r="AC120" s="163">
        <f t="shared" si="80"/>
        <v>1</v>
      </c>
      <c r="AD120" s="190">
        <f t="shared" si="80"/>
        <v>1</v>
      </c>
      <c r="AE120" s="163">
        <f t="shared" si="80"/>
        <v>0.99999999999999989</v>
      </c>
      <c r="AF120" s="190">
        <f t="shared" si="80"/>
        <v>0.99999999999999989</v>
      </c>
      <c r="AG120" s="163">
        <f t="shared" si="80"/>
        <v>1.0000000000000002</v>
      </c>
      <c r="AH120" s="190">
        <f t="shared" si="80"/>
        <v>0.99654717975751195</v>
      </c>
      <c r="AI120" s="163">
        <f>SUM(AI110:AI118)</f>
        <v>1</v>
      </c>
      <c r="AJ120" s="190">
        <f>SUM(AJ110:AJ118)</f>
        <v>1</v>
      </c>
      <c r="AK120" s="215">
        <f>SUM(AK110:AK118)</f>
        <v>1</v>
      </c>
      <c r="AL120" s="215">
        <f t="shared" ref="AL120:AN120" si="81">SUM(AL110:AL118)</f>
        <v>0</v>
      </c>
      <c r="AM120" s="215">
        <f t="shared" si="81"/>
        <v>0</v>
      </c>
      <c r="AN120" s="215">
        <f t="shared" si="81"/>
        <v>0</v>
      </c>
    </row>
    <row r="121" spans="1:42" x14ac:dyDescent="0.25">
      <c r="A121" s="20"/>
      <c r="B121" s="20"/>
      <c r="C121" s="43"/>
      <c r="D121" s="24"/>
      <c r="E121" s="46"/>
      <c r="F121" s="43"/>
      <c r="G121" s="46"/>
      <c r="H121" s="43"/>
      <c r="I121" s="46"/>
      <c r="J121" s="43"/>
      <c r="K121" s="46"/>
      <c r="L121" s="43"/>
      <c r="M121" s="46"/>
      <c r="N121" s="43"/>
      <c r="O121" s="46"/>
      <c r="P121" s="43"/>
      <c r="Q121" s="46"/>
      <c r="R121" s="43"/>
      <c r="S121" s="46"/>
      <c r="T121" s="43"/>
      <c r="U121" s="46"/>
      <c r="V121" s="43"/>
      <c r="W121" s="46"/>
      <c r="X121" s="43"/>
      <c r="Y121" s="46"/>
      <c r="Z121" s="43"/>
      <c r="AA121" s="46"/>
      <c r="AB121" s="43"/>
      <c r="AC121" s="46"/>
      <c r="AD121" s="43"/>
      <c r="AE121" s="46"/>
      <c r="AF121" s="43"/>
      <c r="AG121" s="46"/>
      <c r="AH121" s="43"/>
      <c r="AI121" s="46"/>
      <c r="AJ121" s="43"/>
      <c r="AK121" s="218"/>
      <c r="AL121" s="218"/>
      <c r="AM121" s="218"/>
      <c r="AN121" s="218"/>
    </row>
    <row r="123" spans="1:42" x14ac:dyDescent="0.25">
      <c r="AJ123" s="196"/>
    </row>
    <row r="124" spans="1:42" x14ac:dyDescent="0.25">
      <c r="AJ124" s="196"/>
    </row>
    <row r="125" spans="1:42" x14ac:dyDescent="0.25">
      <c r="AJ125" s="196"/>
    </row>
    <row r="126" spans="1:42" x14ac:dyDescent="0.25">
      <c r="AJ126" s="196"/>
    </row>
    <row r="127" spans="1:42" x14ac:dyDescent="0.25">
      <c r="AJ127" s="196"/>
    </row>
    <row r="128" spans="1:42" x14ac:dyDescent="0.25">
      <c r="AJ128" s="196"/>
    </row>
    <row r="129" spans="36:36" x14ac:dyDescent="0.25">
      <c r="AJ129" s="196"/>
    </row>
    <row r="130" spans="36:36" x14ac:dyDescent="0.25">
      <c r="AJ130" s="196"/>
    </row>
    <row r="131" spans="36:36" x14ac:dyDescent="0.25">
      <c r="AJ131" s="196"/>
    </row>
  </sheetData>
  <phoneticPr fontId="5" type="noConversion"/>
  <pageMargins left="0.8" right="0.8" top="0" bottom="0" header="0.5" footer="0.5"/>
  <pageSetup scale="7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F63"/>
  <sheetViews>
    <sheetView topLeftCell="A7" zoomScale="110" zoomScaleNormal="110" workbookViewId="0">
      <selection activeCell="M25" sqref="M25"/>
    </sheetView>
  </sheetViews>
  <sheetFormatPr defaultColWidth="9.6640625" defaultRowHeight="12.6" x14ac:dyDescent="0.25"/>
  <cols>
    <col min="1" max="1" width="27" style="73" customWidth="1"/>
    <col min="2" max="2" width="12.88671875" style="72" hidden="1" customWidth="1"/>
    <col min="3" max="3" width="13.5546875" style="72" hidden="1" customWidth="1"/>
    <col min="4" max="7" width="11.44140625" style="72" hidden="1" customWidth="1"/>
    <col min="8" max="9" width="12" style="73" hidden="1" customWidth="1"/>
    <col min="10" max="10" width="12.44140625" style="73" customWidth="1"/>
    <col min="11" max="21" width="10.44140625" style="73" customWidth="1"/>
    <col min="22" max="22" width="2.33203125" style="73" customWidth="1"/>
    <col min="23" max="23" width="11.5546875" style="73" customWidth="1"/>
    <col min="24" max="24" width="3.109375" style="73" customWidth="1"/>
    <col min="25" max="28" width="11.5546875" style="73" customWidth="1"/>
    <col min="29" max="29" width="9.6640625" style="73" customWidth="1"/>
    <col min="30" max="38" width="11.5546875" style="73" customWidth="1"/>
    <col min="39" max="16384" width="9.6640625" style="73"/>
  </cols>
  <sheetData>
    <row r="1" spans="1:18" ht="14.25" customHeight="1" x14ac:dyDescent="0.3">
      <c r="A1" s="70" t="s">
        <v>87</v>
      </c>
      <c r="B1" s="71"/>
      <c r="C1" s="71"/>
      <c r="D1" s="71"/>
      <c r="E1" s="71"/>
    </row>
    <row r="3" spans="1:18" ht="15.6" x14ac:dyDescent="0.3">
      <c r="A3" s="74" t="s">
        <v>88</v>
      </c>
      <c r="B3" s="75"/>
      <c r="C3" s="75"/>
      <c r="D3" s="75"/>
      <c r="E3" s="75"/>
    </row>
    <row r="4" spans="1:18" x14ac:dyDescent="0.25">
      <c r="A4" s="76"/>
      <c r="B4" s="75"/>
      <c r="C4" s="75"/>
      <c r="D4" s="75"/>
      <c r="E4" s="75"/>
    </row>
    <row r="5" spans="1:18" x14ac:dyDescent="0.25">
      <c r="A5" s="77"/>
      <c r="B5" s="78"/>
      <c r="C5" s="78"/>
      <c r="D5" s="78"/>
      <c r="E5" s="78"/>
    </row>
    <row r="6" spans="1:18" ht="13.2" x14ac:dyDescent="0.25">
      <c r="A6" s="79" t="s">
        <v>89</v>
      </c>
      <c r="B6" s="80"/>
      <c r="C6" s="80"/>
      <c r="D6" s="80"/>
      <c r="E6" s="80"/>
    </row>
    <row r="7" spans="1:18" ht="13.2" x14ac:dyDescent="0.25">
      <c r="A7" s="81"/>
      <c r="B7" s="184" t="s">
        <v>90</v>
      </c>
      <c r="C7" s="185" t="s">
        <v>91</v>
      </c>
      <c r="D7" s="1" t="s">
        <v>92</v>
      </c>
      <c r="E7" s="1" t="s">
        <v>93</v>
      </c>
      <c r="F7" s="1" t="s">
        <v>94</v>
      </c>
      <c r="G7" s="1" t="s">
        <v>95</v>
      </c>
      <c r="H7" s="1" t="s">
        <v>96</v>
      </c>
      <c r="I7" s="1" t="s">
        <v>97</v>
      </c>
      <c r="J7" s="1" t="s">
        <v>90</v>
      </c>
      <c r="K7" s="1" t="s">
        <v>91</v>
      </c>
      <c r="L7" s="1" t="s">
        <v>92</v>
      </c>
      <c r="M7" s="1" t="s">
        <v>93</v>
      </c>
      <c r="N7" s="1" t="s">
        <v>94</v>
      </c>
      <c r="O7" s="1" t="s">
        <v>95</v>
      </c>
      <c r="P7" s="1" t="s">
        <v>98</v>
      </c>
      <c r="Q7" s="1" t="s">
        <v>99</v>
      </c>
      <c r="R7" s="1" t="s">
        <v>100</v>
      </c>
    </row>
    <row r="8" spans="1:18" ht="13.2" x14ac:dyDescent="0.25">
      <c r="A8" s="82"/>
      <c r="B8" s="186" t="s">
        <v>101</v>
      </c>
      <c r="C8" s="186" t="s">
        <v>101</v>
      </c>
      <c r="D8" s="7" t="s">
        <v>102</v>
      </c>
      <c r="E8" s="7" t="s">
        <v>102</v>
      </c>
      <c r="F8" s="7" t="s">
        <v>102</v>
      </c>
      <c r="G8" s="7" t="s">
        <v>102</v>
      </c>
      <c r="H8" s="7" t="s">
        <v>102</v>
      </c>
      <c r="I8" s="7" t="s">
        <v>102</v>
      </c>
      <c r="J8" s="7" t="s">
        <v>103</v>
      </c>
      <c r="K8" s="7" t="s">
        <v>103</v>
      </c>
      <c r="L8" s="7" t="s">
        <v>103</v>
      </c>
      <c r="M8" s="7" t="s">
        <v>103</v>
      </c>
      <c r="N8" s="7" t="s">
        <v>103</v>
      </c>
      <c r="O8" s="7" t="s">
        <v>103</v>
      </c>
      <c r="P8" s="7" t="s">
        <v>103</v>
      </c>
      <c r="Q8" s="7" t="s">
        <v>103</v>
      </c>
      <c r="R8" s="7" t="s">
        <v>103</v>
      </c>
    </row>
    <row r="9" spans="1:18" ht="13.2" x14ac:dyDescent="0.25">
      <c r="A9" s="83" t="s">
        <v>6</v>
      </c>
      <c r="B9" s="84" t="s">
        <v>47</v>
      </c>
      <c r="C9" s="84" t="s">
        <v>47</v>
      </c>
      <c r="D9" s="39" t="s">
        <v>47</v>
      </c>
      <c r="E9" s="39" t="s">
        <v>47</v>
      </c>
      <c r="F9" s="39" t="s">
        <v>47</v>
      </c>
      <c r="G9" s="39" t="s">
        <v>47</v>
      </c>
      <c r="H9" s="39" t="s">
        <v>47</v>
      </c>
      <c r="I9" s="39" t="s">
        <v>47</v>
      </c>
      <c r="J9" s="39" t="s">
        <v>47</v>
      </c>
      <c r="K9" s="39" t="s">
        <v>47</v>
      </c>
      <c r="L9" s="39" t="s">
        <v>47</v>
      </c>
      <c r="M9" s="39" t="s">
        <v>47</v>
      </c>
      <c r="N9" s="39" t="s">
        <v>47</v>
      </c>
      <c r="O9" s="39" t="s">
        <v>47</v>
      </c>
      <c r="P9" s="39" t="s">
        <v>47</v>
      </c>
      <c r="Q9" s="39" t="s">
        <v>47</v>
      </c>
      <c r="R9" s="39" t="s">
        <v>47</v>
      </c>
    </row>
    <row r="10" spans="1:18" ht="13.2" x14ac:dyDescent="0.25">
      <c r="A10" s="85"/>
      <c r="B10" s="86"/>
      <c r="C10" s="86"/>
      <c r="D10" s="40"/>
      <c r="E10" s="40"/>
      <c r="F10" s="40"/>
      <c r="G10" s="40"/>
      <c r="H10" s="40"/>
      <c r="I10" s="40"/>
      <c r="J10" s="40"/>
      <c r="K10" s="40"/>
      <c r="L10" s="40"/>
      <c r="M10" s="40"/>
      <c r="N10" s="40"/>
      <c r="O10" s="40"/>
      <c r="P10" s="40"/>
      <c r="Q10" s="40"/>
      <c r="R10" s="40"/>
    </row>
    <row r="11" spans="1:18" ht="13.2" x14ac:dyDescent="0.25">
      <c r="A11" s="87" t="s">
        <v>104</v>
      </c>
      <c r="B11" s="68">
        <v>0</v>
      </c>
      <c r="C11" s="68">
        <v>0</v>
      </c>
      <c r="D11" s="68">
        <v>0</v>
      </c>
      <c r="E11" s="68">
        <v>0</v>
      </c>
      <c r="F11" s="68">
        <v>0</v>
      </c>
      <c r="G11" s="68">
        <v>0</v>
      </c>
      <c r="H11" s="68">
        <v>0</v>
      </c>
      <c r="I11" s="68">
        <v>0</v>
      </c>
      <c r="J11" s="41"/>
      <c r="K11" s="41">
        <v>0.8</v>
      </c>
      <c r="L11" s="41">
        <v>0.8</v>
      </c>
      <c r="M11" s="41">
        <v>0.8</v>
      </c>
      <c r="N11" s="41">
        <v>0.8</v>
      </c>
      <c r="O11" s="41">
        <v>0.8</v>
      </c>
      <c r="P11" s="41">
        <v>0.8</v>
      </c>
      <c r="Q11" s="41">
        <v>0.8</v>
      </c>
      <c r="R11" s="68"/>
    </row>
    <row r="12" spans="1:18" ht="13.2" x14ac:dyDescent="0.25">
      <c r="A12" s="87" t="s">
        <v>105</v>
      </c>
      <c r="B12" s="68">
        <v>0.5</v>
      </c>
      <c r="C12" s="68">
        <v>2</v>
      </c>
      <c r="D12" s="68">
        <v>2</v>
      </c>
      <c r="E12" s="68">
        <v>2</v>
      </c>
      <c r="F12" s="68">
        <v>2</v>
      </c>
      <c r="G12" s="68">
        <v>2</v>
      </c>
      <c r="H12" s="68">
        <v>2</v>
      </c>
      <c r="I12" s="68">
        <v>2</v>
      </c>
      <c r="J12" s="41"/>
      <c r="K12" s="41">
        <v>4</v>
      </c>
      <c r="L12" s="41">
        <v>4</v>
      </c>
      <c r="M12" s="41">
        <v>4</v>
      </c>
      <c r="N12" s="41">
        <v>4</v>
      </c>
      <c r="O12" s="41">
        <v>4</v>
      </c>
      <c r="P12" s="41">
        <v>4</v>
      </c>
      <c r="Q12" s="41">
        <v>4</v>
      </c>
      <c r="R12" s="68"/>
    </row>
    <row r="13" spans="1:18" ht="13.2" x14ac:dyDescent="0.25">
      <c r="A13" s="87" t="s">
        <v>106</v>
      </c>
      <c r="B13" s="68">
        <v>215</v>
      </c>
      <c r="C13" s="68">
        <v>215</v>
      </c>
      <c r="D13" s="68">
        <v>215</v>
      </c>
      <c r="E13" s="68">
        <v>215</v>
      </c>
      <c r="F13" s="68">
        <v>215</v>
      </c>
      <c r="G13" s="68">
        <v>215</v>
      </c>
      <c r="H13" s="68">
        <v>215</v>
      </c>
      <c r="I13" s="68">
        <v>215</v>
      </c>
      <c r="J13" s="41"/>
      <c r="K13" s="41">
        <v>174</v>
      </c>
      <c r="L13" s="41">
        <v>174</v>
      </c>
      <c r="M13" s="41">
        <v>174</v>
      </c>
      <c r="N13" s="41">
        <v>174</v>
      </c>
      <c r="O13" s="41">
        <v>174</v>
      </c>
      <c r="P13" s="41">
        <v>174</v>
      </c>
      <c r="Q13" s="41">
        <v>174</v>
      </c>
      <c r="R13" s="68"/>
    </row>
    <row r="14" spans="1:18" ht="13.2" x14ac:dyDescent="0.25">
      <c r="A14" s="87" t="s">
        <v>107</v>
      </c>
      <c r="B14" s="68">
        <v>0.5</v>
      </c>
      <c r="C14" s="68">
        <v>0.5</v>
      </c>
      <c r="D14" s="68">
        <v>0.5</v>
      </c>
      <c r="E14" s="68">
        <v>0.5</v>
      </c>
      <c r="F14" s="68">
        <v>0.5</v>
      </c>
      <c r="G14" s="68">
        <v>0.5</v>
      </c>
      <c r="H14" s="68">
        <v>0.5</v>
      </c>
      <c r="I14" s="68">
        <v>0.5</v>
      </c>
      <c r="J14" s="41"/>
      <c r="K14" s="41">
        <v>1.5</v>
      </c>
      <c r="L14" s="41">
        <v>1.5</v>
      </c>
      <c r="M14" s="41">
        <v>1.5</v>
      </c>
      <c r="N14" s="41">
        <v>1.5</v>
      </c>
      <c r="O14" s="41">
        <v>1.5</v>
      </c>
      <c r="P14" s="41">
        <v>1.5</v>
      </c>
      <c r="Q14" s="41">
        <v>1.5</v>
      </c>
      <c r="R14" s="68"/>
    </row>
    <row r="15" spans="1:18" ht="13.2" x14ac:dyDescent="0.25">
      <c r="A15" s="87" t="s">
        <v>53</v>
      </c>
      <c r="B15" s="68">
        <v>32</v>
      </c>
      <c r="C15" s="68">
        <v>32</v>
      </c>
      <c r="D15" s="68">
        <v>32</v>
      </c>
      <c r="E15" s="68">
        <v>32</v>
      </c>
      <c r="F15" s="68">
        <v>32</v>
      </c>
      <c r="G15" s="68">
        <v>32</v>
      </c>
      <c r="H15" s="68">
        <v>32</v>
      </c>
      <c r="I15" s="68">
        <v>32</v>
      </c>
      <c r="J15" s="41"/>
      <c r="K15" s="41">
        <v>30</v>
      </c>
      <c r="L15" s="41">
        <v>28</v>
      </c>
      <c r="M15" s="41">
        <v>28</v>
      </c>
      <c r="N15" s="41">
        <v>28</v>
      </c>
      <c r="O15" s="41">
        <v>28</v>
      </c>
      <c r="P15" s="41">
        <v>28</v>
      </c>
      <c r="Q15" s="41">
        <v>28</v>
      </c>
      <c r="R15" s="68"/>
    </row>
    <row r="16" spans="1:18" ht="13.2" x14ac:dyDescent="0.25">
      <c r="A16" s="87" t="s">
        <v>54</v>
      </c>
      <c r="B16" s="68">
        <v>205</v>
      </c>
      <c r="C16" s="68">
        <v>205</v>
      </c>
      <c r="D16" s="68">
        <v>205</v>
      </c>
      <c r="E16" s="68">
        <v>205</v>
      </c>
      <c r="F16" s="68">
        <v>205</v>
      </c>
      <c r="G16" s="68">
        <v>205</v>
      </c>
      <c r="H16" s="68">
        <v>205</v>
      </c>
      <c r="I16" s="68">
        <v>205</v>
      </c>
      <c r="J16" s="41"/>
      <c r="K16" s="41">
        <v>242</v>
      </c>
      <c r="L16" s="41">
        <v>240</v>
      </c>
      <c r="M16" s="41">
        <v>240</v>
      </c>
      <c r="N16" s="41">
        <v>240</v>
      </c>
      <c r="O16" s="41">
        <v>240</v>
      </c>
      <c r="P16" s="41">
        <v>240</v>
      </c>
      <c r="Q16" s="41">
        <v>240</v>
      </c>
      <c r="R16" s="68"/>
    </row>
    <row r="17" spans="1:240" ht="13.2" x14ac:dyDescent="0.25">
      <c r="A17" s="87" t="s">
        <v>108</v>
      </c>
      <c r="B17" s="68">
        <v>20</v>
      </c>
      <c r="C17" s="68">
        <v>20</v>
      </c>
      <c r="D17" s="68">
        <v>20</v>
      </c>
      <c r="E17" s="68">
        <v>20</v>
      </c>
      <c r="F17" s="68">
        <v>20</v>
      </c>
      <c r="G17" s="68">
        <v>20</v>
      </c>
      <c r="H17" s="68">
        <v>20</v>
      </c>
      <c r="I17" s="68">
        <v>20</v>
      </c>
      <c r="J17" s="41"/>
      <c r="K17" s="41">
        <v>24.5</v>
      </c>
      <c r="L17" s="41">
        <v>16</v>
      </c>
      <c r="M17" s="41">
        <v>16</v>
      </c>
      <c r="N17" s="41">
        <v>16</v>
      </c>
      <c r="O17" s="41">
        <v>16</v>
      </c>
      <c r="P17" s="41">
        <v>16</v>
      </c>
      <c r="Q17" s="41">
        <v>16</v>
      </c>
      <c r="R17" s="68"/>
    </row>
    <row r="18" spans="1:240" ht="13.2" x14ac:dyDescent="0.25">
      <c r="A18" s="87" t="s">
        <v>56</v>
      </c>
      <c r="B18" s="68">
        <v>20</v>
      </c>
      <c r="C18" s="68">
        <v>20</v>
      </c>
      <c r="D18" s="68">
        <v>20</v>
      </c>
      <c r="E18" s="68">
        <v>20</v>
      </c>
      <c r="F18" s="68">
        <v>20</v>
      </c>
      <c r="G18" s="68">
        <v>20</v>
      </c>
      <c r="H18" s="68">
        <v>20</v>
      </c>
      <c r="I18" s="68">
        <v>20</v>
      </c>
      <c r="J18" s="41"/>
      <c r="K18" s="41">
        <v>25</v>
      </c>
      <c r="L18" s="41">
        <v>23</v>
      </c>
      <c r="M18" s="41">
        <v>23</v>
      </c>
      <c r="N18" s="41">
        <v>23</v>
      </c>
      <c r="O18" s="41">
        <v>23</v>
      </c>
      <c r="P18" s="41">
        <v>23</v>
      </c>
      <c r="Q18" s="41">
        <v>23</v>
      </c>
      <c r="R18" s="68"/>
    </row>
    <row r="19" spans="1:240" ht="13.2" x14ac:dyDescent="0.25">
      <c r="A19" s="87" t="s">
        <v>109</v>
      </c>
      <c r="B19" s="68">
        <v>22</v>
      </c>
      <c r="C19" s="68">
        <v>22</v>
      </c>
      <c r="D19" s="68">
        <v>22</v>
      </c>
      <c r="E19" s="68">
        <v>22</v>
      </c>
      <c r="F19" s="68">
        <v>22</v>
      </c>
      <c r="G19" s="68">
        <v>22</v>
      </c>
      <c r="H19" s="68">
        <v>22</v>
      </c>
      <c r="I19" s="68">
        <v>22</v>
      </c>
      <c r="J19" s="41"/>
      <c r="K19" s="41">
        <v>18</v>
      </c>
      <c r="L19" s="41">
        <v>15.5</v>
      </c>
      <c r="M19" s="41">
        <v>15.5</v>
      </c>
      <c r="N19" s="41">
        <v>15.5</v>
      </c>
      <c r="O19" s="41">
        <v>15.5</v>
      </c>
      <c r="P19" s="41">
        <v>15.5</v>
      </c>
      <c r="Q19" s="41">
        <v>15.5</v>
      </c>
      <c r="R19" s="68"/>
    </row>
    <row r="20" spans="1:240" ht="13.2" x14ac:dyDescent="0.25">
      <c r="A20" s="85"/>
      <c r="B20" s="41"/>
      <c r="C20" s="86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</row>
    <row r="21" spans="1:240" ht="13.2" x14ac:dyDescent="0.25">
      <c r="A21" s="88" t="s">
        <v>110</v>
      </c>
      <c r="B21" s="57">
        <f t="shared" ref="B21:Q21" si="0">SUM(B11:B19)</f>
        <v>515</v>
      </c>
      <c r="C21" s="94">
        <f t="shared" si="0"/>
        <v>516.5</v>
      </c>
      <c r="D21" s="57">
        <f t="shared" si="0"/>
        <v>516.5</v>
      </c>
      <c r="E21" s="57">
        <f t="shared" si="0"/>
        <v>516.5</v>
      </c>
      <c r="F21" s="57">
        <f t="shared" si="0"/>
        <v>516.5</v>
      </c>
      <c r="G21" s="57">
        <f t="shared" si="0"/>
        <v>516.5</v>
      </c>
      <c r="H21" s="57">
        <f t="shared" si="0"/>
        <v>516.5</v>
      </c>
      <c r="I21" s="57">
        <f t="shared" si="0"/>
        <v>516.5</v>
      </c>
      <c r="J21" s="57">
        <v>535</v>
      </c>
      <c r="K21" s="57">
        <f t="shared" si="0"/>
        <v>519.79999999999995</v>
      </c>
      <c r="L21" s="57">
        <f t="shared" si="0"/>
        <v>502.8</v>
      </c>
      <c r="M21" s="57">
        <f t="shared" si="0"/>
        <v>502.8</v>
      </c>
      <c r="N21" s="57">
        <f t="shared" si="0"/>
        <v>502.8</v>
      </c>
      <c r="O21" s="57">
        <f t="shared" si="0"/>
        <v>502.8</v>
      </c>
      <c r="P21" s="57">
        <f t="shared" si="0"/>
        <v>502.8</v>
      </c>
      <c r="Q21" s="57">
        <f t="shared" si="0"/>
        <v>502.8</v>
      </c>
      <c r="R21" s="57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/>
      <c r="AN21" s="89"/>
      <c r="AO21" s="89"/>
      <c r="AP21" s="89"/>
      <c r="AQ21" s="89"/>
      <c r="AR21" s="89"/>
      <c r="AS21" s="89"/>
      <c r="AT21" s="89"/>
      <c r="AU21" s="89"/>
      <c r="AV21" s="89"/>
      <c r="AW21" s="89"/>
      <c r="AX21" s="89"/>
      <c r="AY21" s="89"/>
      <c r="AZ21" s="89"/>
      <c r="BA21" s="89"/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  <c r="BW21" s="89"/>
      <c r="BX21" s="89"/>
      <c r="BY21" s="89"/>
      <c r="BZ21" s="89"/>
      <c r="CA21" s="89"/>
      <c r="CB21" s="89"/>
      <c r="CC21" s="89"/>
      <c r="CD21" s="89"/>
      <c r="CE21" s="89"/>
      <c r="CF21" s="89"/>
      <c r="CG21" s="89"/>
      <c r="CH21" s="89"/>
      <c r="CI21" s="89"/>
      <c r="CJ21" s="89"/>
      <c r="CK21" s="89"/>
      <c r="CL21" s="89"/>
      <c r="CM21" s="89"/>
      <c r="CN21" s="89"/>
      <c r="CO21" s="89"/>
      <c r="CP21" s="89"/>
      <c r="CQ21" s="89"/>
      <c r="CR21" s="89"/>
      <c r="CS21" s="89"/>
      <c r="CT21" s="89"/>
      <c r="CU21" s="89"/>
      <c r="CV21" s="89"/>
      <c r="CW21" s="89"/>
      <c r="CX21" s="89"/>
      <c r="CY21" s="89"/>
      <c r="CZ21" s="89"/>
      <c r="DA21" s="89"/>
      <c r="DB21" s="89"/>
      <c r="DC21" s="89"/>
      <c r="DD21" s="89"/>
      <c r="DE21" s="89"/>
      <c r="DF21" s="89"/>
      <c r="DG21" s="89"/>
      <c r="DH21" s="89"/>
      <c r="DI21" s="89"/>
      <c r="DJ21" s="89"/>
      <c r="DK21" s="89"/>
      <c r="DL21" s="89"/>
      <c r="DM21" s="89"/>
      <c r="DN21" s="89"/>
      <c r="DO21" s="89"/>
      <c r="DP21" s="89"/>
      <c r="DQ21" s="89"/>
      <c r="DR21" s="89"/>
      <c r="DS21" s="89"/>
      <c r="DT21" s="89"/>
      <c r="DU21" s="89"/>
      <c r="DV21" s="89"/>
      <c r="DW21" s="89"/>
      <c r="DX21" s="89"/>
      <c r="DY21" s="89"/>
      <c r="DZ21" s="89"/>
      <c r="EA21" s="89"/>
      <c r="EB21" s="89"/>
      <c r="EC21" s="89"/>
      <c r="ED21" s="89"/>
      <c r="EE21" s="89"/>
      <c r="EF21" s="89"/>
      <c r="EG21" s="89"/>
      <c r="EH21" s="89"/>
      <c r="EI21" s="89"/>
      <c r="EJ21" s="89"/>
      <c r="EK21" s="89"/>
      <c r="EL21" s="89"/>
      <c r="EM21" s="89"/>
      <c r="EN21" s="89"/>
      <c r="EO21" s="89"/>
      <c r="EP21" s="89"/>
      <c r="EQ21" s="89"/>
      <c r="ER21" s="89"/>
      <c r="ES21" s="89"/>
      <c r="ET21" s="89"/>
      <c r="EU21" s="89"/>
      <c r="EV21" s="89"/>
      <c r="EW21" s="89"/>
      <c r="EX21" s="89"/>
      <c r="EY21" s="89"/>
      <c r="EZ21" s="89"/>
      <c r="FA21" s="89"/>
      <c r="FB21" s="89"/>
      <c r="FC21" s="89"/>
      <c r="FD21" s="89"/>
      <c r="FE21" s="89"/>
      <c r="FF21" s="89"/>
      <c r="FG21" s="89"/>
      <c r="FH21" s="89"/>
      <c r="FI21" s="89"/>
      <c r="FJ21" s="89"/>
      <c r="FK21" s="89"/>
      <c r="FL21" s="89"/>
      <c r="FM21" s="89"/>
      <c r="FN21" s="89"/>
      <c r="FO21" s="89"/>
      <c r="FP21" s="89"/>
      <c r="FQ21" s="89"/>
      <c r="FR21" s="89"/>
      <c r="FS21" s="89"/>
      <c r="FT21" s="89"/>
      <c r="FU21" s="89"/>
      <c r="FV21" s="89"/>
      <c r="FW21" s="89"/>
      <c r="FX21" s="89"/>
      <c r="FY21" s="89"/>
      <c r="FZ21" s="89"/>
      <c r="GA21" s="89"/>
      <c r="GB21" s="89"/>
      <c r="GC21" s="89"/>
      <c r="GD21" s="89"/>
      <c r="GE21" s="89"/>
      <c r="GF21" s="89"/>
      <c r="GG21" s="89"/>
      <c r="GH21" s="89"/>
      <c r="GI21" s="89"/>
      <c r="GJ21" s="89"/>
      <c r="GK21" s="89"/>
      <c r="GL21" s="89"/>
      <c r="GM21" s="89"/>
      <c r="GN21" s="89"/>
      <c r="GO21" s="89"/>
      <c r="GP21" s="89"/>
      <c r="GQ21" s="89"/>
      <c r="GR21" s="89"/>
      <c r="GS21" s="89"/>
      <c r="GT21" s="89"/>
      <c r="GU21" s="89"/>
      <c r="GV21" s="89"/>
      <c r="GW21" s="89"/>
      <c r="GX21" s="89"/>
      <c r="GY21" s="89"/>
      <c r="GZ21" s="89"/>
      <c r="HA21" s="89"/>
      <c r="HB21" s="89"/>
      <c r="HC21" s="89"/>
      <c r="HD21" s="89"/>
      <c r="HE21" s="89"/>
      <c r="HF21" s="89"/>
      <c r="HG21" s="89"/>
      <c r="HH21" s="89"/>
      <c r="HI21" s="89"/>
      <c r="HJ21" s="89"/>
      <c r="HK21" s="89"/>
      <c r="HL21" s="89"/>
      <c r="HM21" s="89"/>
      <c r="HN21" s="89"/>
      <c r="HO21" s="89"/>
      <c r="HP21" s="89"/>
      <c r="HQ21" s="89"/>
      <c r="HR21" s="89"/>
      <c r="HS21" s="89"/>
      <c r="HT21" s="89"/>
      <c r="HU21" s="89"/>
      <c r="HV21" s="89"/>
      <c r="HW21" s="89"/>
      <c r="HX21" s="89"/>
      <c r="HY21" s="89"/>
      <c r="HZ21" s="89"/>
      <c r="IA21" s="89"/>
      <c r="IB21" s="89"/>
      <c r="IC21" s="89"/>
      <c r="ID21" s="89"/>
      <c r="IE21" s="89"/>
      <c r="IF21" s="89"/>
    </row>
    <row r="22" spans="1:240" ht="13.2" x14ac:dyDescent="0.25">
      <c r="A22" s="90"/>
      <c r="B22" s="91"/>
      <c r="C22" s="91"/>
      <c r="D22" s="91"/>
      <c r="E22" s="91"/>
      <c r="F22" s="92"/>
      <c r="G22" s="92"/>
      <c r="H22" s="92"/>
      <c r="I22" s="92"/>
      <c r="J22" s="43"/>
      <c r="K22" s="92"/>
      <c r="L22" s="43"/>
      <c r="M22" s="43"/>
      <c r="N22" s="43"/>
      <c r="O22" s="43"/>
      <c r="P22" s="43"/>
      <c r="Q22" s="43"/>
      <c r="R22" s="43"/>
    </row>
    <row r="23" spans="1:240" ht="13.2" x14ac:dyDescent="0.25">
      <c r="H23" s="72"/>
      <c r="I23" s="72"/>
      <c r="J23" s="2"/>
    </row>
    <row r="24" spans="1:240" ht="13.2" x14ac:dyDescent="0.25">
      <c r="H24" s="72"/>
      <c r="I24" s="72"/>
      <c r="J24" s="2"/>
    </row>
    <row r="25" spans="1:240" ht="13.2" x14ac:dyDescent="0.25">
      <c r="A25" s="79"/>
      <c r="B25" s="80"/>
      <c r="C25" s="80"/>
      <c r="D25" s="80"/>
      <c r="E25" s="80"/>
      <c r="H25" s="72"/>
      <c r="I25" s="72"/>
      <c r="J25" s="2"/>
    </row>
    <row r="26" spans="1:240" ht="13.2" x14ac:dyDescent="0.25">
      <c r="A26" s="79"/>
      <c r="B26" s="80"/>
      <c r="C26" s="80"/>
      <c r="D26" s="80"/>
      <c r="E26" s="80"/>
      <c r="H26" s="72"/>
      <c r="I26" s="72"/>
      <c r="J26" s="2"/>
    </row>
    <row r="27" spans="1:240" ht="13.2" x14ac:dyDescent="0.25">
      <c r="A27" s="79" t="s">
        <v>111</v>
      </c>
      <c r="B27" s="80"/>
      <c r="C27" s="80"/>
      <c r="D27" s="80"/>
      <c r="E27" s="80"/>
      <c r="H27" s="72"/>
      <c r="I27" s="72"/>
      <c r="J27" s="2"/>
    </row>
    <row r="28" spans="1:240" ht="13.2" x14ac:dyDescent="0.25">
      <c r="A28" s="81"/>
      <c r="B28" s="184" t="str">
        <f>B7</f>
        <v>1st Estimate</v>
      </c>
      <c r="C28" s="184" t="s">
        <v>91</v>
      </c>
      <c r="D28" s="2" t="str">
        <f t="shared" ref="D28:F29" si="1">D7</f>
        <v>3rd Estimate</v>
      </c>
      <c r="E28" s="2" t="str">
        <f t="shared" si="1"/>
        <v>4th Estimate</v>
      </c>
      <c r="F28" s="2" t="str">
        <f t="shared" si="1"/>
        <v>5th Estimate</v>
      </c>
      <c r="G28" s="2" t="str">
        <f t="shared" ref="G28:I29" si="2">G7</f>
        <v>6th Estimate</v>
      </c>
      <c r="H28" s="2" t="str">
        <f t="shared" si="2"/>
        <v>7st Estimate</v>
      </c>
      <c r="I28" s="2" t="str">
        <f t="shared" si="2"/>
        <v>Final Estimate</v>
      </c>
      <c r="J28" s="2" t="str">
        <f>J7</f>
        <v>1st Estimate</v>
      </c>
      <c r="K28" s="2" t="str">
        <f>K7</f>
        <v>2nd Estimate</v>
      </c>
      <c r="L28" s="2" t="str">
        <f>L7</f>
        <v>3rd Estimate</v>
      </c>
      <c r="M28" s="2" t="str">
        <f t="shared" ref="M28:O29" si="3">M7</f>
        <v>4th Estimate</v>
      </c>
      <c r="N28" s="2" t="str">
        <f t="shared" si="3"/>
        <v>5th Estimate</v>
      </c>
      <c r="O28" s="2" t="str">
        <f t="shared" si="3"/>
        <v>6th Estimate</v>
      </c>
      <c r="P28" s="2" t="str">
        <f>P7</f>
        <v>7th Estimate</v>
      </c>
      <c r="Q28" s="2" t="str">
        <f>Q7</f>
        <v>8th Estimate</v>
      </c>
      <c r="R28" s="2" t="str">
        <f>R7</f>
        <v>1ste estimate</v>
      </c>
    </row>
    <row r="29" spans="1:240" ht="13.2" x14ac:dyDescent="0.25">
      <c r="A29" s="82"/>
      <c r="B29" s="27" t="str">
        <f>B8</f>
        <v>2012/13</v>
      </c>
      <c r="C29" s="93"/>
      <c r="D29" s="27" t="str">
        <f t="shared" si="1"/>
        <v>2012/2013*</v>
      </c>
      <c r="E29" s="27" t="str">
        <f t="shared" si="1"/>
        <v>2012/2013*</v>
      </c>
      <c r="F29" s="27" t="str">
        <f t="shared" si="1"/>
        <v>2012/2013*</v>
      </c>
      <c r="G29" s="27" t="str">
        <f t="shared" si="2"/>
        <v>2012/2013*</v>
      </c>
      <c r="H29" s="27" t="str">
        <f t="shared" si="2"/>
        <v>2012/2013*</v>
      </c>
      <c r="I29" s="27" t="str">
        <f t="shared" si="2"/>
        <v>2012/2013*</v>
      </c>
      <c r="J29" s="114" t="s">
        <v>66</v>
      </c>
      <c r="K29" s="27" t="str">
        <f>K8</f>
        <v>2014/2015*</v>
      </c>
      <c r="L29" s="27" t="str">
        <f>L8</f>
        <v>2014/2015*</v>
      </c>
      <c r="M29" s="27" t="str">
        <f t="shared" si="3"/>
        <v>2014/2015*</v>
      </c>
      <c r="N29" s="27" t="str">
        <f t="shared" si="3"/>
        <v>2014/2015*</v>
      </c>
      <c r="O29" s="27" t="str">
        <f t="shared" si="3"/>
        <v>2014/2015*</v>
      </c>
      <c r="P29" s="27" t="str">
        <f>P8</f>
        <v>2014/2015*</v>
      </c>
      <c r="Q29" s="27" t="str">
        <f>Q8</f>
        <v>2014/2015*</v>
      </c>
      <c r="R29" s="114" t="s">
        <v>66</v>
      </c>
    </row>
    <row r="30" spans="1:240" ht="13.2" x14ac:dyDescent="0.25">
      <c r="A30" s="83" t="s">
        <v>6</v>
      </c>
      <c r="B30" s="39" t="s">
        <v>67</v>
      </c>
      <c r="C30" s="84" t="s">
        <v>67</v>
      </c>
      <c r="D30" s="39" t="s">
        <v>67</v>
      </c>
      <c r="E30" s="39" t="s">
        <v>67</v>
      </c>
      <c r="F30" s="39" t="s">
        <v>67</v>
      </c>
      <c r="G30" s="39" t="s">
        <v>67</v>
      </c>
      <c r="H30" s="39" t="s">
        <v>67</v>
      </c>
      <c r="I30" s="39" t="s">
        <v>67</v>
      </c>
      <c r="J30" s="8" t="s">
        <v>67</v>
      </c>
      <c r="K30" s="39" t="s">
        <v>67</v>
      </c>
      <c r="L30" s="39" t="s">
        <v>67</v>
      </c>
      <c r="M30" s="39" t="s">
        <v>67</v>
      </c>
      <c r="N30" s="39" t="s">
        <v>67</v>
      </c>
      <c r="O30" s="39" t="s">
        <v>67</v>
      </c>
      <c r="P30" s="39" t="s">
        <v>67</v>
      </c>
      <c r="Q30" s="39" t="s">
        <v>67</v>
      </c>
      <c r="R30" s="8" t="s">
        <v>67</v>
      </c>
    </row>
    <row r="31" spans="1:240" ht="13.2" x14ac:dyDescent="0.25">
      <c r="A31" s="85"/>
      <c r="B31" s="44"/>
      <c r="C31" s="86"/>
      <c r="D31" s="44"/>
      <c r="E31" s="44"/>
      <c r="F31" s="44"/>
      <c r="G31" s="44"/>
      <c r="H31" s="44"/>
      <c r="I31" s="44"/>
      <c r="J31" s="42"/>
      <c r="K31" s="44"/>
      <c r="L31" s="44"/>
      <c r="M31" s="44"/>
      <c r="N31" s="44"/>
      <c r="O31" s="44"/>
      <c r="P31" s="44"/>
      <c r="Q31" s="44"/>
      <c r="R31" s="42"/>
    </row>
    <row r="32" spans="1:240" ht="13.2" x14ac:dyDescent="0.25">
      <c r="A32" s="87" t="s">
        <v>104</v>
      </c>
      <c r="B32" s="42">
        <v>0</v>
      </c>
      <c r="C32" s="42">
        <v>0</v>
      </c>
      <c r="D32" s="42">
        <v>0</v>
      </c>
      <c r="E32" s="42">
        <v>0</v>
      </c>
      <c r="F32" s="42">
        <v>0</v>
      </c>
      <c r="G32" s="42">
        <v>0</v>
      </c>
      <c r="H32" s="42">
        <v>0</v>
      </c>
      <c r="I32" s="42">
        <v>0</v>
      </c>
      <c r="J32" s="42"/>
      <c r="K32" s="42">
        <v>1.2</v>
      </c>
      <c r="L32" s="42">
        <v>1.2</v>
      </c>
      <c r="M32" s="42">
        <v>1.2</v>
      </c>
      <c r="N32" s="42">
        <v>1.2</v>
      </c>
      <c r="O32" s="42">
        <v>1.2</v>
      </c>
      <c r="P32" s="42">
        <v>1.2</v>
      </c>
      <c r="Q32" s="42">
        <v>1.2</v>
      </c>
      <c r="R32" s="42"/>
    </row>
    <row r="33" spans="1:240" ht="13.2" x14ac:dyDescent="0.25">
      <c r="A33" s="87" t="s">
        <v>105</v>
      </c>
      <c r="B33" s="42">
        <v>1.5</v>
      </c>
      <c r="C33" s="42">
        <v>6</v>
      </c>
      <c r="D33" s="42">
        <v>6</v>
      </c>
      <c r="E33" s="42">
        <v>7</v>
      </c>
      <c r="F33" s="42">
        <v>7</v>
      </c>
      <c r="G33" s="42">
        <v>7</v>
      </c>
      <c r="H33" s="42">
        <v>7</v>
      </c>
      <c r="I33" s="42">
        <v>7</v>
      </c>
      <c r="J33" s="42"/>
      <c r="K33" s="42">
        <v>12.4</v>
      </c>
      <c r="L33" s="42">
        <v>12.4</v>
      </c>
      <c r="M33" s="42">
        <v>12.4</v>
      </c>
      <c r="N33" s="42">
        <v>12.4</v>
      </c>
      <c r="O33" s="42">
        <v>12.4</v>
      </c>
      <c r="P33" s="42">
        <v>13.6</v>
      </c>
      <c r="Q33" s="42">
        <v>13.6</v>
      </c>
      <c r="R33" s="42"/>
    </row>
    <row r="34" spans="1:240" ht="13.2" x14ac:dyDescent="0.25">
      <c r="A34" s="87" t="s">
        <v>106</v>
      </c>
      <c r="B34" s="42">
        <v>322.5</v>
      </c>
      <c r="C34" s="42">
        <v>279.5</v>
      </c>
      <c r="D34" s="42">
        <v>279.5</v>
      </c>
      <c r="E34" s="42">
        <v>247.25</v>
      </c>
      <c r="F34" s="42">
        <v>236.5</v>
      </c>
      <c r="G34" s="42">
        <v>225.75</v>
      </c>
      <c r="H34" s="42">
        <v>225.75</v>
      </c>
      <c r="I34" s="42">
        <v>225.75</v>
      </c>
      <c r="J34" s="42"/>
      <c r="K34" s="42">
        <v>156.6</v>
      </c>
      <c r="L34" s="42">
        <v>156.6</v>
      </c>
      <c r="M34" s="42">
        <v>156.6</v>
      </c>
      <c r="N34" s="42">
        <v>165.3</v>
      </c>
      <c r="O34" s="42">
        <v>165.3</v>
      </c>
      <c r="P34" s="42">
        <v>156.6</v>
      </c>
      <c r="Q34" s="42">
        <v>156.6</v>
      </c>
      <c r="R34" s="42"/>
    </row>
    <row r="35" spans="1:240" ht="13.2" x14ac:dyDescent="0.25">
      <c r="A35" s="87" t="s">
        <v>107</v>
      </c>
      <c r="B35" s="42">
        <v>0.75</v>
      </c>
      <c r="C35" s="42">
        <v>0.75</v>
      </c>
      <c r="D35" s="42">
        <v>0.75</v>
      </c>
      <c r="E35" s="42">
        <v>0.75</v>
      </c>
      <c r="F35" s="42">
        <v>0.75</v>
      </c>
      <c r="G35" s="42">
        <v>0.75</v>
      </c>
      <c r="H35" s="42">
        <v>0.75</v>
      </c>
      <c r="I35" s="42">
        <v>0.75</v>
      </c>
      <c r="J35" s="42"/>
      <c r="K35" s="42">
        <v>2.1</v>
      </c>
      <c r="L35" s="42">
        <v>2.1</v>
      </c>
      <c r="M35" s="42">
        <v>2.1</v>
      </c>
      <c r="N35" s="42">
        <v>2.1</v>
      </c>
      <c r="O35" s="42">
        <v>2.1</v>
      </c>
      <c r="P35" s="42">
        <v>2.1</v>
      </c>
      <c r="Q35" s="42">
        <v>2.1</v>
      </c>
      <c r="R35" s="42"/>
    </row>
    <row r="36" spans="1:240" ht="13.2" x14ac:dyDescent="0.25">
      <c r="A36" s="87" t="s">
        <v>53</v>
      </c>
      <c r="B36" s="42">
        <v>81.599999999999994</v>
      </c>
      <c r="C36" s="42">
        <v>80</v>
      </c>
      <c r="D36" s="42">
        <v>80</v>
      </c>
      <c r="E36" s="42">
        <v>80</v>
      </c>
      <c r="F36" s="42">
        <v>80</v>
      </c>
      <c r="G36" s="42">
        <v>80</v>
      </c>
      <c r="H36" s="42">
        <v>80</v>
      </c>
      <c r="I36" s="42">
        <v>80</v>
      </c>
      <c r="J36" s="42"/>
      <c r="K36" s="42">
        <v>60</v>
      </c>
      <c r="L36" s="42">
        <v>58.8</v>
      </c>
      <c r="M36" s="42">
        <v>61.6</v>
      </c>
      <c r="N36" s="42">
        <v>63</v>
      </c>
      <c r="O36" s="42">
        <v>63</v>
      </c>
      <c r="P36" s="42">
        <v>65.8</v>
      </c>
      <c r="Q36" s="42">
        <v>65.8</v>
      </c>
      <c r="R36" s="42"/>
    </row>
    <row r="37" spans="1:240" ht="13.2" x14ac:dyDescent="0.25">
      <c r="A37" s="87" t="s">
        <v>54</v>
      </c>
      <c r="B37" s="42">
        <v>369</v>
      </c>
      <c r="C37" s="42">
        <v>358.75</v>
      </c>
      <c r="D37" s="42">
        <v>358.75</v>
      </c>
      <c r="E37" s="42">
        <v>369</v>
      </c>
      <c r="F37" s="42">
        <v>369</v>
      </c>
      <c r="G37" s="42">
        <v>369</v>
      </c>
      <c r="H37" s="42">
        <v>369</v>
      </c>
      <c r="I37" s="42">
        <v>369</v>
      </c>
      <c r="J37" s="42"/>
      <c r="K37" s="42">
        <v>363</v>
      </c>
      <c r="L37" s="42">
        <v>360</v>
      </c>
      <c r="M37" s="42">
        <v>360</v>
      </c>
      <c r="N37" s="42">
        <v>384</v>
      </c>
      <c r="O37" s="42">
        <v>384</v>
      </c>
      <c r="P37" s="42">
        <v>408</v>
      </c>
      <c r="Q37" s="42">
        <v>408</v>
      </c>
      <c r="R37" s="42"/>
    </row>
    <row r="38" spans="1:240" ht="13.2" x14ac:dyDescent="0.25">
      <c r="A38" s="87" t="s">
        <v>112</v>
      </c>
      <c r="B38" s="42">
        <v>55</v>
      </c>
      <c r="C38" s="42">
        <v>55</v>
      </c>
      <c r="D38" s="42">
        <v>55</v>
      </c>
      <c r="E38" s="42">
        <v>55</v>
      </c>
      <c r="F38" s="42">
        <v>55</v>
      </c>
      <c r="G38" s="42">
        <v>55</v>
      </c>
      <c r="H38" s="42">
        <v>55</v>
      </c>
      <c r="I38" s="42">
        <v>55</v>
      </c>
      <c r="J38" s="42"/>
      <c r="K38" s="42">
        <v>58.8</v>
      </c>
      <c r="L38" s="42">
        <v>38.4</v>
      </c>
      <c r="M38" s="42">
        <v>38.4</v>
      </c>
      <c r="N38" s="42">
        <v>38.4</v>
      </c>
      <c r="O38" s="42">
        <v>38.4</v>
      </c>
      <c r="P38" s="42">
        <v>38.4</v>
      </c>
      <c r="Q38" s="42">
        <v>38.4</v>
      </c>
      <c r="R38" s="42"/>
    </row>
    <row r="39" spans="1:240" ht="13.2" x14ac:dyDescent="0.25">
      <c r="A39" s="87" t="s">
        <v>56</v>
      </c>
      <c r="B39" s="42">
        <v>40</v>
      </c>
      <c r="C39" s="42">
        <v>38</v>
      </c>
      <c r="D39" s="42">
        <v>38</v>
      </c>
      <c r="E39" s="42">
        <v>38</v>
      </c>
      <c r="F39" s="42">
        <v>32</v>
      </c>
      <c r="G39" s="42">
        <v>32</v>
      </c>
      <c r="H39" s="42">
        <v>32</v>
      </c>
      <c r="I39" s="42">
        <v>32</v>
      </c>
      <c r="J39" s="42"/>
      <c r="K39" s="42">
        <v>52.5</v>
      </c>
      <c r="L39" s="42">
        <v>48.3</v>
      </c>
      <c r="M39" s="42">
        <v>48.3</v>
      </c>
      <c r="N39" s="42">
        <v>48.3</v>
      </c>
      <c r="O39" s="42">
        <v>48.3</v>
      </c>
      <c r="P39" s="42">
        <v>50.6</v>
      </c>
      <c r="Q39" s="42">
        <v>50.6</v>
      </c>
      <c r="R39" s="42"/>
    </row>
    <row r="40" spans="1:240" ht="13.2" x14ac:dyDescent="0.25">
      <c r="A40" s="87" t="s">
        <v>109</v>
      </c>
      <c r="B40" s="42">
        <v>44</v>
      </c>
      <c r="C40" s="42">
        <v>33</v>
      </c>
      <c r="D40" s="42">
        <v>33</v>
      </c>
      <c r="E40" s="42">
        <v>28.6</v>
      </c>
      <c r="F40" s="42">
        <v>22</v>
      </c>
      <c r="G40" s="42">
        <v>17.600000000000001</v>
      </c>
      <c r="H40" s="42">
        <v>17.600000000000001</v>
      </c>
      <c r="I40" s="42">
        <v>17.600000000000001</v>
      </c>
      <c r="J40" s="42"/>
      <c r="K40" s="42">
        <v>18</v>
      </c>
      <c r="L40" s="42">
        <v>13.95</v>
      </c>
      <c r="M40" s="42">
        <v>13.95</v>
      </c>
      <c r="N40" s="42">
        <v>13.95</v>
      </c>
      <c r="O40" s="42">
        <v>13.95</v>
      </c>
      <c r="P40" s="42">
        <v>13.95</v>
      </c>
      <c r="Q40" s="42">
        <v>13.95</v>
      </c>
      <c r="R40" s="42"/>
    </row>
    <row r="41" spans="1:240" ht="13.2" x14ac:dyDescent="0.25">
      <c r="A41" s="85"/>
      <c r="B41" s="42"/>
      <c r="C41" s="86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</row>
    <row r="42" spans="1:240" ht="13.2" x14ac:dyDescent="0.25">
      <c r="A42" s="88" t="s">
        <v>110</v>
      </c>
      <c r="B42" s="57">
        <f t="shared" ref="B42:G42" si="4">SUM(B32:B40)</f>
        <v>914.35</v>
      </c>
      <c r="C42" s="94">
        <f t="shared" si="4"/>
        <v>851</v>
      </c>
      <c r="D42" s="57">
        <f t="shared" si="4"/>
        <v>851</v>
      </c>
      <c r="E42" s="57">
        <f t="shared" si="4"/>
        <v>825.6</v>
      </c>
      <c r="F42" s="57">
        <f t="shared" si="4"/>
        <v>802.25</v>
      </c>
      <c r="G42" s="57">
        <f t="shared" si="4"/>
        <v>787.1</v>
      </c>
      <c r="H42" s="57">
        <f>SUM(H32:H40)</f>
        <v>787.1</v>
      </c>
      <c r="I42" s="57">
        <f>SUM(I32:I40)</f>
        <v>787.1</v>
      </c>
      <c r="J42" s="57">
        <v>768.56</v>
      </c>
      <c r="K42" s="57">
        <f>SUM(K32:K40)</f>
        <v>724.59999999999991</v>
      </c>
      <c r="L42" s="57">
        <v>691.75</v>
      </c>
      <c r="M42" s="57">
        <f>SUM(M32:M40)</f>
        <v>694.55</v>
      </c>
      <c r="N42" s="57">
        <f>SUM(N32:N40)</f>
        <v>728.65</v>
      </c>
      <c r="O42" s="57">
        <f>SUM(O32:O40)</f>
        <v>728.65</v>
      </c>
      <c r="P42" s="57">
        <f>SUM(P32:P40)</f>
        <v>750.25</v>
      </c>
      <c r="Q42" s="57">
        <f>SUM(Q32:Q40)</f>
        <v>750.25</v>
      </c>
      <c r="R42" s="57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89"/>
      <c r="AJ42" s="89"/>
      <c r="AK42" s="89"/>
      <c r="AL42" s="89"/>
      <c r="AM42" s="89"/>
      <c r="AN42" s="89"/>
      <c r="AO42" s="89"/>
      <c r="AP42" s="89"/>
      <c r="AQ42" s="89"/>
      <c r="AR42" s="89"/>
      <c r="AS42" s="89"/>
      <c r="AT42" s="89"/>
      <c r="AU42" s="89"/>
      <c r="AV42" s="89"/>
      <c r="AW42" s="89"/>
      <c r="AX42" s="89"/>
      <c r="AY42" s="89"/>
      <c r="AZ42" s="89"/>
      <c r="BA42" s="89"/>
      <c r="BB42" s="89"/>
      <c r="BC42" s="89"/>
      <c r="BD42" s="89"/>
      <c r="BE42" s="89"/>
      <c r="BF42" s="89"/>
      <c r="BG42" s="89"/>
      <c r="BH42" s="89"/>
      <c r="BI42" s="89"/>
      <c r="BJ42" s="89"/>
      <c r="BK42" s="89"/>
      <c r="BL42" s="89"/>
      <c r="BM42" s="89"/>
      <c r="BN42" s="89"/>
      <c r="BO42" s="89"/>
      <c r="BP42" s="89"/>
      <c r="BQ42" s="89"/>
      <c r="BR42" s="89"/>
      <c r="BS42" s="89"/>
      <c r="BT42" s="89"/>
      <c r="BU42" s="89"/>
      <c r="BV42" s="89"/>
      <c r="BW42" s="89"/>
      <c r="BX42" s="89"/>
      <c r="BY42" s="89"/>
      <c r="BZ42" s="89"/>
      <c r="CA42" s="89"/>
      <c r="CB42" s="89"/>
      <c r="CC42" s="89"/>
      <c r="CD42" s="89"/>
      <c r="CE42" s="89"/>
      <c r="CF42" s="89"/>
      <c r="CG42" s="89"/>
      <c r="CH42" s="89"/>
      <c r="CI42" s="89"/>
      <c r="CJ42" s="89"/>
      <c r="CK42" s="89"/>
      <c r="CL42" s="89"/>
      <c r="CM42" s="89"/>
      <c r="CN42" s="89"/>
      <c r="CO42" s="89"/>
      <c r="CP42" s="89"/>
      <c r="CQ42" s="89"/>
      <c r="CR42" s="89"/>
      <c r="CS42" s="89"/>
      <c r="CT42" s="89"/>
      <c r="CU42" s="89"/>
      <c r="CV42" s="89"/>
      <c r="CW42" s="89"/>
      <c r="CX42" s="89"/>
      <c r="CY42" s="89"/>
      <c r="CZ42" s="89"/>
      <c r="DA42" s="89"/>
      <c r="DB42" s="89"/>
      <c r="DC42" s="89"/>
      <c r="DD42" s="89"/>
      <c r="DE42" s="89"/>
      <c r="DF42" s="89"/>
      <c r="DG42" s="89"/>
      <c r="DH42" s="89"/>
      <c r="DI42" s="89"/>
      <c r="DJ42" s="89"/>
      <c r="DK42" s="89"/>
      <c r="DL42" s="89"/>
      <c r="DM42" s="89"/>
      <c r="DN42" s="89"/>
      <c r="DO42" s="89"/>
      <c r="DP42" s="89"/>
      <c r="DQ42" s="89"/>
      <c r="DR42" s="89"/>
      <c r="DS42" s="89"/>
      <c r="DT42" s="89"/>
      <c r="DU42" s="89"/>
      <c r="DV42" s="89"/>
      <c r="DW42" s="89"/>
      <c r="DX42" s="89"/>
      <c r="DY42" s="89"/>
      <c r="DZ42" s="89"/>
      <c r="EA42" s="89"/>
      <c r="EB42" s="89"/>
      <c r="EC42" s="89"/>
      <c r="ED42" s="89"/>
      <c r="EE42" s="89"/>
      <c r="EF42" s="89"/>
      <c r="EG42" s="89"/>
      <c r="EH42" s="89"/>
      <c r="EI42" s="89"/>
      <c r="EJ42" s="89"/>
      <c r="EK42" s="89"/>
      <c r="EL42" s="89"/>
      <c r="EM42" s="89"/>
      <c r="EN42" s="89"/>
      <c r="EO42" s="89"/>
      <c r="EP42" s="89"/>
      <c r="EQ42" s="89"/>
      <c r="ER42" s="89"/>
      <c r="ES42" s="89"/>
      <c r="ET42" s="89"/>
      <c r="EU42" s="89"/>
      <c r="EV42" s="89"/>
      <c r="EW42" s="89"/>
      <c r="EX42" s="89"/>
      <c r="EY42" s="89"/>
      <c r="EZ42" s="89"/>
      <c r="FA42" s="89"/>
      <c r="FB42" s="89"/>
      <c r="FC42" s="89"/>
      <c r="FD42" s="89"/>
      <c r="FE42" s="89"/>
      <c r="FF42" s="89"/>
      <c r="FG42" s="89"/>
      <c r="FH42" s="89"/>
      <c r="FI42" s="89"/>
      <c r="FJ42" s="89"/>
      <c r="FK42" s="89"/>
      <c r="FL42" s="89"/>
      <c r="FM42" s="89"/>
      <c r="FN42" s="89"/>
      <c r="FO42" s="89"/>
      <c r="FP42" s="89"/>
      <c r="FQ42" s="89"/>
      <c r="FR42" s="89"/>
      <c r="FS42" s="89"/>
      <c r="FT42" s="89"/>
      <c r="FU42" s="89"/>
      <c r="FV42" s="89"/>
      <c r="FW42" s="89"/>
      <c r="FX42" s="89"/>
      <c r="FY42" s="89"/>
      <c r="FZ42" s="89"/>
      <c r="GA42" s="89"/>
      <c r="GB42" s="89"/>
      <c r="GC42" s="89"/>
      <c r="GD42" s="89"/>
      <c r="GE42" s="89"/>
      <c r="GF42" s="89"/>
      <c r="GG42" s="89"/>
      <c r="GH42" s="89"/>
      <c r="GI42" s="89"/>
      <c r="GJ42" s="89"/>
      <c r="GK42" s="89"/>
      <c r="GL42" s="89"/>
      <c r="GM42" s="89"/>
      <c r="GN42" s="89"/>
      <c r="GO42" s="89"/>
      <c r="GP42" s="89"/>
      <c r="GQ42" s="89"/>
      <c r="GR42" s="89"/>
      <c r="GS42" s="89"/>
      <c r="GT42" s="89"/>
      <c r="GU42" s="89"/>
      <c r="GV42" s="89"/>
      <c r="GW42" s="89"/>
      <c r="GX42" s="89"/>
      <c r="GY42" s="89"/>
      <c r="GZ42" s="89"/>
      <c r="HA42" s="89"/>
      <c r="HB42" s="89"/>
      <c r="HC42" s="89"/>
      <c r="HD42" s="89"/>
      <c r="HE42" s="89"/>
      <c r="HF42" s="89"/>
      <c r="HG42" s="89"/>
      <c r="HH42" s="89"/>
      <c r="HI42" s="89"/>
      <c r="HJ42" s="89"/>
      <c r="HK42" s="89"/>
      <c r="HL42" s="89"/>
      <c r="HM42" s="89"/>
      <c r="HN42" s="89"/>
      <c r="HO42" s="89"/>
      <c r="HP42" s="89"/>
      <c r="HQ42" s="89"/>
      <c r="HR42" s="89"/>
      <c r="HS42" s="89"/>
      <c r="HT42" s="89"/>
      <c r="HU42" s="89"/>
      <c r="HV42" s="89"/>
      <c r="HW42" s="89"/>
      <c r="HX42" s="89"/>
      <c r="HY42" s="89"/>
      <c r="HZ42" s="89"/>
      <c r="IA42" s="89"/>
      <c r="IB42" s="89"/>
      <c r="IC42" s="89"/>
      <c r="ID42" s="89"/>
      <c r="IE42" s="89"/>
      <c r="IF42" s="89"/>
    </row>
    <row r="43" spans="1:240" ht="13.2" x14ac:dyDescent="0.25">
      <c r="A43" s="90"/>
      <c r="B43" s="91"/>
      <c r="C43" s="95"/>
      <c r="D43" s="95"/>
      <c r="E43" s="95"/>
      <c r="F43" s="96"/>
      <c r="G43" s="96"/>
      <c r="H43" s="96"/>
      <c r="I43" s="96"/>
      <c r="J43" s="96"/>
      <c r="K43" s="96"/>
      <c r="L43" s="43"/>
      <c r="M43" s="43"/>
      <c r="N43" s="43"/>
      <c r="O43" s="43"/>
      <c r="P43" s="43"/>
      <c r="Q43" s="43"/>
      <c r="R43" s="43"/>
    </row>
    <row r="44" spans="1:240" x14ac:dyDescent="0.25">
      <c r="H44" s="72"/>
      <c r="I44" s="72"/>
      <c r="J44" s="72"/>
      <c r="K44" s="72"/>
    </row>
    <row r="45" spans="1:240" x14ac:dyDescent="0.25">
      <c r="H45" s="72"/>
      <c r="I45" s="72"/>
      <c r="J45" s="72"/>
      <c r="K45" s="72"/>
    </row>
    <row r="46" spans="1:240" x14ac:dyDescent="0.25">
      <c r="H46" s="72"/>
      <c r="I46" s="72"/>
      <c r="J46" s="72"/>
      <c r="K46" s="72"/>
    </row>
    <row r="47" spans="1:240" ht="13.2" x14ac:dyDescent="0.25">
      <c r="A47" s="79" t="s">
        <v>113</v>
      </c>
      <c r="B47" s="80"/>
      <c r="C47" s="80"/>
      <c r="D47" s="80"/>
      <c r="E47" s="80"/>
      <c r="H47" s="72"/>
      <c r="I47" s="72"/>
      <c r="J47" s="72"/>
      <c r="K47" s="72"/>
    </row>
    <row r="48" spans="1:240" ht="13.2" x14ac:dyDescent="0.25">
      <c r="A48" s="81"/>
      <c r="B48" s="184" t="str">
        <f>B28</f>
        <v>1st Estimate</v>
      </c>
      <c r="C48" s="184" t="s">
        <v>91</v>
      </c>
      <c r="D48" s="187" t="s">
        <v>92</v>
      </c>
      <c r="E48" s="187" t="s">
        <v>93</v>
      </c>
      <c r="F48" s="187" t="s">
        <v>94</v>
      </c>
      <c r="G48" s="187" t="s">
        <v>95</v>
      </c>
      <c r="H48" s="187" t="s">
        <v>98</v>
      </c>
      <c r="I48" s="187" t="s">
        <v>97</v>
      </c>
      <c r="J48" s="187" t="s">
        <v>90</v>
      </c>
      <c r="K48" s="187" t="s">
        <v>91</v>
      </c>
      <c r="L48" s="187" t="s">
        <v>92</v>
      </c>
      <c r="M48" s="187" t="s">
        <v>93</v>
      </c>
      <c r="N48" s="187" t="s">
        <v>94</v>
      </c>
      <c r="O48" s="188" t="str">
        <f>O28</f>
        <v>6th Estimate</v>
      </c>
      <c r="P48" s="188" t="str">
        <f>P28</f>
        <v>7th Estimate</v>
      </c>
      <c r="Q48" s="188" t="str">
        <f>Q28</f>
        <v>8th Estimate</v>
      </c>
      <c r="R48" s="188" t="str">
        <f>R28</f>
        <v>1ste estimate</v>
      </c>
    </row>
    <row r="49" spans="1:240" ht="13.2" x14ac:dyDescent="0.25">
      <c r="A49" s="82"/>
      <c r="B49" s="93" t="str">
        <f>B8</f>
        <v>2012/13</v>
      </c>
      <c r="C49" s="107" t="s">
        <v>101</v>
      </c>
      <c r="D49" s="107" t="s">
        <v>101</v>
      </c>
      <c r="E49" s="107" t="s">
        <v>101</v>
      </c>
      <c r="F49" s="107" t="s">
        <v>101</v>
      </c>
      <c r="G49" s="107" t="s">
        <v>101</v>
      </c>
      <c r="H49" s="107" t="s">
        <v>101</v>
      </c>
      <c r="I49" s="107" t="s">
        <v>101</v>
      </c>
      <c r="J49" s="114" t="s">
        <v>66</v>
      </c>
      <c r="K49" s="114" t="s">
        <v>66</v>
      </c>
      <c r="L49" s="114" t="s">
        <v>66</v>
      </c>
      <c r="M49" s="114" t="s">
        <v>66</v>
      </c>
      <c r="N49" s="114" t="s">
        <v>66</v>
      </c>
      <c r="O49" s="114" t="s">
        <v>66</v>
      </c>
      <c r="P49" s="114" t="s">
        <v>66</v>
      </c>
      <c r="Q49" s="114" t="s">
        <v>66</v>
      </c>
      <c r="R49" s="110" t="s">
        <v>66</v>
      </c>
    </row>
    <row r="50" spans="1:240" x14ac:dyDescent="0.25">
      <c r="A50" s="83" t="s">
        <v>6</v>
      </c>
      <c r="B50" s="84" t="s">
        <v>75</v>
      </c>
      <c r="C50" s="84" t="s">
        <v>75</v>
      </c>
      <c r="D50" s="84" t="s">
        <v>75</v>
      </c>
      <c r="E50" s="84" t="s">
        <v>75</v>
      </c>
      <c r="F50" s="84" t="s">
        <v>75</v>
      </c>
      <c r="G50" s="84" t="s">
        <v>75</v>
      </c>
      <c r="H50" s="84" t="s">
        <v>75</v>
      </c>
      <c r="I50" s="84" t="s">
        <v>75</v>
      </c>
      <c r="J50" s="84" t="s">
        <v>75</v>
      </c>
      <c r="K50" s="84" t="s">
        <v>75</v>
      </c>
      <c r="L50" s="111" t="s">
        <v>75</v>
      </c>
      <c r="M50" s="111" t="s">
        <v>75</v>
      </c>
      <c r="N50" s="111" t="s">
        <v>75</v>
      </c>
      <c r="O50" s="111" t="s">
        <v>75</v>
      </c>
      <c r="P50" s="111" t="s">
        <v>75</v>
      </c>
      <c r="Q50" s="111" t="s">
        <v>75</v>
      </c>
      <c r="R50" s="111" t="s">
        <v>75</v>
      </c>
    </row>
    <row r="51" spans="1:240" x14ac:dyDescent="0.25">
      <c r="A51" s="85"/>
      <c r="B51" s="86"/>
      <c r="C51" s="86"/>
      <c r="D51" s="86"/>
      <c r="E51" s="86"/>
      <c r="F51" s="86"/>
      <c r="G51" s="86"/>
      <c r="H51" s="86"/>
      <c r="I51" s="86"/>
      <c r="J51" s="86"/>
      <c r="K51" s="86"/>
      <c r="L51" s="112"/>
      <c r="M51" s="112"/>
      <c r="N51" s="112"/>
      <c r="O51" s="112"/>
      <c r="P51" s="112"/>
      <c r="Q51" s="112"/>
      <c r="R51" s="112"/>
    </row>
    <row r="52" spans="1:240" ht="13.2" x14ac:dyDescent="0.25">
      <c r="A52" s="87" t="s">
        <v>104</v>
      </c>
      <c r="B52" s="33"/>
      <c r="C52" s="33"/>
      <c r="D52" s="97"/>
      <c r="E52" s="97"/>
      <c r="F52" s="97"/>
      <c r="G52" s="97"/>
      <c r="H52" s="97"/>
      <c r="I52" s="97"/>
      <c r="J52" s="97"/>
      <c r="K52" s="97"/>
      <c r="L52" s="97"/>
      <c r="M52" s="97"/>
      <c r="N52" s="97"/>
      <c r="O52" s="97"/>
      <c r="P52" s="97"/>
      <c r="Q52" s="97"/>
      <c r="R52" s="97"/>
    </row>
    <row r="53" spans="1:240" ht="13.2" x14ac:dyDescent="0.25">
      <c r="A53" s="87" t="s">
        <v>105</v>
      </c>
      <c r="B53" s="33">
        <f t="shared" ref="B53:C60" si="5">+B33/B12</f>
        <v>3</v>
      </c>
      <c r="C53" s="33">
        <f t="shared" si="5"/>
        <v>3</v>
      </c>
      <c r="D53" s="33">
        <f t="shared" ref="D53:E60" si="6">+D33/D12</f>
        <v>3</v>
      </c>
      <c r="E53" s="33">
        <f t="shared" si="6"/>
        <v>3.5</v>
      </c>
      <c r="F53" s="33">
        <f t="shared" ref="F53:G60" si="7">+F33/F12</f>
        <v>3.5</v>
      </c>
      <c r="G53" s="33">
        <f t="shared" si="7"/>
        <v>3.5</v>
      </c>
      <c r="H53" s="33">
        <f t="shared" ref="H53:I60" si="8">+H33/H12</f>
        <v>3.5</v>
      </c>
      <c r="I53" s="33">
        <f t="shared" si="8"/>
        <v>3.5</v>
      </c>
      <c r="J53" s="33" t="e">
        <f t="shared" ref="J53:K60" si="9">+J33/J12</f>
        <v>#DIV/0!</v>
      </c>
      <c r="K53" s="33">
        <f>+K33/K12</f>
        <v>3.1</v>
      </c>
      <c r="L53" s="33">
        <f t="shared" ref="L53:Q60" si="10">+L33/L12</f>
        <v>3.1</v>
      </c>
      <c r="M53" s="33">
        <f t="shared" si="10"/>
        <v>3.1</v>
      </c>
      <c r="N53" s="33">
        <f t="shared" si="10"/>
        <v>3.1</v>
      </c>
      <c r="O53" s="33">
        <f t="shared" si="10"/>
        <v>3.1</v>
      </c>
      <c r="P53" s="33">
        <f t="shared" si="10"/>
        <v>3.4</v>
      </c>
      <c r="Q53" s="33">
        <f t="shared" si="10"/>
        <v>3.4</v>
      </c>
      <c r="R53" s="113"/>
    </row>
    <row r="54" spans="1:240" ht="13.2" x14ac:dyDescent="0.25">
      <c r="A54" s="87" t="s">
        <v>106</v>
      </c>
      <c r="B54" s="33">
        <f t="shared" si="5"/>
        <v>1.5</v>
      </c>
      <c r="C54" s="33">
        <f t="shared" si="5"/>
        <v>1.3</v>
      </c>
      <c r="D54" s="33">
        <f t="shared" si="6"/>
        <v>1.3</v>
      </c>
      <c r="E54" s="33">
        <f t="shared" si="6"/>
        <v>1.1499999999999999</v>
      </c>
      <c r="F54" s="33">
        <f t="shared" si="7"/>
        <v>1.1000000000000001</v>
      </c>
      <c r="G54" s="33">
        <f t="shared" si="7"/>
        <v>1.05</v>
      </c>
      <c r="H54" s="33">
        <f t="shared" si="8"/>
        <v>1.05</v>
      </c>
      <c r="I54" s="33">
        <f t="shared" si="8"/>
        <v>1.05</v>
      </c>
      <c r="J54" s="33" t="e">
        <f t="shared" si="9"/>
        <v>#DIV/0!</v>
      </c>
      <c r="K54" s="33">
        <f t="shared" si="9"/>
        <v>0.9</v>
      </c>
      <c r="L54" s="33">
        <f t="shared" si="10"/>
        <v>0.9</v>
      </c>
      <c r="M54" s="33">
        <f t="shared" si="10"/>
        <v>0.9</v>
      </c>
      <c r="N54" s="33">
        <f t="shared" si="10"/>
        <v>0.95000000000000007</v>
      </c>
      <c r="O54" s="33">
        <f t="shared" si="10"/>
        <v>0.95000000000000007</v>
      </c>
      <c r="P54" s="33">
        <f t="shared" si="10"/>
        <v>0.9</v>
      </c>
      <c r="Q54" s="33">
        <f t="shared" si="10"/>
        <v>0.9</v>
      </c>
      <c r="R54" s="113"/>
    </row>
    <row r="55" spans="1:240" ht="13.2" x14ac:dyDescent="0.25">
      <c r="A55" s="87" t="s">
        <v>107</v>
      </c>
      <c r="B55" s="33">
        <f t="shared" si="5"/>
        <v>1.5</v>
      </c>
      <c r="C55" s="33">
        <f t="shared" si="5"/>
        <v>1.5</v>
      </c>
      <c r="D55" s="33">
        <f t="shared" si="6"/>
        <v>1.5</v>
      </c>
      <c r="E55" s="33">
        <f t="shared" si="6"/>
        <v>1.5</v>
      </c>
      <c r="F55" s="33">
        <f t="shared" si="7"/>
        <v>1.5</v>
      </c>
      <c r="G55" s="33">
        <f t="shared" si="7"/>
        <v>1.5</v>
      </c>
      <c r="H55" s="33">
        <f t="shared" si="8"/>
        <v>1.5</v>
      </c>
      <c r="I55" s="33">
        <f t="shared" si="8"/>
        <v>1.5</v>
      </c>
      <c r="J55" s="33" t="e">
        <f t="shared" si="9"/>
        <v>#DIV/0!</v>
      </c>
      <c r="K55" s="33">
        <f t="shared" si="9"/>
        <v>1.4000000000000001</v>
      </c>
      <c r="L55" s="33">
        <f t="shared" si="10"/>
        <v>1.4000000000000001</v>
      </c>
      <c r="M55" s="33">
        <f t="shared" si="10"/>
        <v>1.4000000000000001</v>
      </c>
      <c r="N55" s="33">
        <f t="shared" si="10"/>
        <v>1.4000000000000001</v>
      </c>
      <c r="O55" s="33">
        <f t="shared" si="10"/>
        <v>1.4000000000000001</v>
      </c>
      <c r="P55" s="33">
        <f t="shared" si="10"/>
        <v>1.4000000000000001</v>
      </c>
      <c r="Q55" s="33">
        <f t="shared" si="10"/>
        <v>1.4000000000000001</v>
      </c>
      <c r="R55" s="113"/>
    </row>
    <row r="56" spans="1:240" ht="13.2" x14ac:dyDescent="0.25">
      <c r="A56" s="87" t="s">
        <v>53</v>
      </c>
      <c r="B56" s="33">
        <f t="shared" si="5"/>
        <v>2.5499999999999998</v>
      </c>
      <c r="C56" s="33">
        <f t="shared" si="5"/>
        <v>2.5</v>
      </c>
      <c r="D56" s="33">
        <f t="shared" si="6"/>
        <v>2.5</v>
      </c>
      <c r="E56" s="33">
        <f t="shared" si="6"/>
        <v>2.5</v>
      </c>
      <c r="F56" s="33">
        <f t="shared" si="7"/>
        <v>2.5</v>
      </c>
      <c r="G56" s="33">
        <f t="shared" si="7"/>
        <v>2.5</v>
      </c>
      <c r="H56" s="33">
        <f t="shared" si="8"/>
        <v>2.5</v>
      </c>
      <c r="I56" s="33">
        <f t="shared" si="8"/>
        <v>2.5</v>
      </c>
      <c r="J56" s="33" t="e">
        <f t="shared" si="9"/>
        <v>#DIV/0!</v>
      </c>
      <c r="K56" s="33">
        <f t="shared" si="9"/>
        <v>2</v>
      </c>
      <c r="L56" s="33">
        <f t="shared" si="10"/>
        <v>2.1</v>
      </c>
      <c r="M56" s="33">
        <f t="shared" si="10"/>
        <v>2.2000000000000002</v>
      </c>
      <c r="N56" s="33">
        <f t="shared" si="10"/>
        <v>2.25</v>
      </c>
      <c r="O56" s="33">
        <f t="shared" si="10"/>
        <v>2.25</v>
      </c>
      <c r="P56" s="33">
        <f t="shared" si="10"/>
        <v>2.35</v>
      </c>
      <c r="Q56" s="33">
        <f t="shared" si="10"/>
        <v>2.35</v>
      </c>
      <c r="R56" s="113"/>
    </row>
    <row r="57" spans="1:240" ht="13.2" x14ac:dyDescent="0.25">
      <c r="A57" s="87" t="s">
        <v>54</v>
      </c>
      <c r="B57" s="33">
        <f t="shared" si="5"/>
        <v>1.8</v>
      </c>
      <c r="C57" s="33">
        <f t="shared" si="5"/>
        <v>1.75</v>
      </c>
      <c r="D57" s="33">
        <f t="shared" si="6"/>
        <v>1.75</v>
      </c>
      <c r="E57" s="33">
        <f t="shared" si="6"/>
        <v>1.8</v>
      </c>
      <c r="F57" s="33">
        <f t="shared" si="7"/>
        <v>1.8</v>
      </c>
      <c r="G57" s="33">
        <f t="shared" si="7"/>
        <v>1.8</v>
      </c>
      <c r="H57" s="33">
        <f t="shared" si="8"/>
        <v>1.8</v>
      </c>
      <c r="I57" s="33">
        <f t="shared" si="8"/>
        <v>1.8</v>
      </c>
      <c r="J57" s="33" t="e">
        <f t="shared" si="9"/>
        <v>#DIV/0!</v>
      </c>
      <c r="K57" s="33">
        <f t="shared" si="9"/>
        <v>1.5</v>
      </c>
      <c r="L57" s="33">
        <f t="shared" si="10"/>
        <v>1.5</v>
      </c>
      <c r="M57" s="33">
        <f t="shared" si="10"/>
        <v>1.5</v>
      </c>
      <c r="N57" s="33">
        <f t="shared" si="10"/>
        <v>1.6</v>
      </c>
      <c r="O57" s="33">
        <f t="shared" si="10"/>
        <v>1.6</v>
      </c>
      <c r="P57" s="33">
        <f t="shared" si="10"/>
        <v>1.7</v>
      </c>
      <c r="Q57" s="33">
        <f t="shared" si="10"/>
        <v>1.7</v>
      </c>
      <c r="R57" s="113"/>
    </row>
    <row r="58" spans="1:240" ht="13.2" x14ac:dyDescent="0.25">
      <c r="A58" s="87" t="s">
        <v>112</v>
      </c>
      <c r="B58" s="33">
        <f t="shared" si="5"/>
        <v>2.75</v>
      </c>
      <c r="C58" s="33">
        <f t="shared" si="5"/>
        <v>2.75</v>
      </c>
      <c r="D58" s="33">
        <f t="shared" si="6"/>
        <v>2.75</v>
      </c>
      <c r="E58" s="33">
        <f t="shared" si="6"/>
        <v>2.75</v>
      </c>
      <c r="F58" s="33">
        <f t="shared" si="7"/>
        <v>2.75</v>
      </c>
      <c r="G58" s="33">
        <f t="shared" si="7"/>
        <v>2.75</v>
      </c>
      <c r="H58" s="33">
        <f t="shared" si="8"/>
        <v>2.75</v>
      </c>
      <c r="I58" s="33">
        <f t="shared" si="8"/>
        <v>2.75</v>
      </c>
      <c r="J58" s="33" t="e">
        <f t="shared" si="9"/>
        <v>#DIV/0!</v>
      </c>
      <c r="K58" s="33">
        <f t="shared" si="9"/>
        <v>2.4</v>
      </c>
      <c r="L58" s="33">
        <f t="shared" si="10"/>
        <v>2.4</v>
      </c>
      <c r="M58" s="33">
        <f t="shared" si="10"/>
        <v>2.4</v>
      </c>
      <c r="N58" s="33">
        <f t="shared" si="10"/>
        <v>2.4</v>
      </c>
      <c r="O58" s="33">
        <f t="shared" si="10"/>
        <v>2.4</v>
      </c>
      <c r="P58" s="33">
        <f t="shared" si="10"/>
        <v>2.4</v>
      </c>
      <c r="Q58" s="33">
        <f t="shared" si="10"/>
        <v>2.4</v>
      </c>
      <c r="R58" s="113"/>
    </row>
    <row r="59" spans="1:240" ht="13.2" x14ac:dyDescent="0.25">
      <c r="A59" s="87" t="s">
        <v>56</v>
      </c>
      <c r="B59" s="33">
        <f t="shared" si="5"/>
        <v>2</v>
      </c>
      <c r="C59" s="33">
        <f t="shared" si="5"/>
        <v>1.9</v>
      </c>
      <c r="D59" s="33">
        <f t="shared" si="6"/>
        <v>1.9</v>
      </c>
      <c r="E59" s="33">
        <f t="shared" si="6"/>
        <v>1.9</v>
      </c>
      <c r="F59" s="33">
        <f t="shared" si="7"/>
        <v>1.6</v>
      </c>
      <c r="G59" s="33">
        <f t="shared" si="7"/>
        <v>1.6</v>
      </c>
      <c r="H59" s="33">
        <f t="shared" si="8"/>
        <v>1.6</v>
      </c>
      <c r="I59" s="33">
        <f t="shared" si="8"/>
        <v>1.6</v>
      </c>
      <c r="J59" s="33" t="e">
        <f t="shared" si="9"/>
        <v>#DIV/0!</v>
      </c>
      <c r="K59" s="33">
        <f t="shared" si="9"/>
        <v>2.1</v>
      </c>
      <c r="L59" s="33">
        <f t="shared" si="10"/>
        <v>2.1</v>
      </c>
      <c r="M59" s="33">
        <f t="shared" si="10"/>
        <v>2.1</v>
      </c>
      <c r="N59" s="33">
        <f t="shared" si="10"/>
        <v>2.1</v>
      </c>
      <c r="O59" s="33">
        <f t="shared" si="10"/>
        <v>2.1</v>
      </c>
      <c r="P59" s="33">
        <f t="shared" si="10"/>
        <v>2.2000000000000002</v>
      </c>
      <c r="Q59" s="33">
        <f t="shared" si="10"/>
        <v>2.2000000000000002</v>
      </c>
      <c r="R59" s="113"/>
    </row>
    <row r="60" spans="1:240" ht="13.2" x14ac:dyDescent="0.25">
      <c r="A60" s="87" t="s">
        <v>109</v>
      </c>
      <c r="B60" s="33">
        <f t="shared" si="5"/>
        <v>2</v>
      </c>
      <c r="C60" s="33">
        <f t="shared" si="5"/>
        <v>1.5</v>
      </c>
      <c r="D60" s="33">
        <f t="shared" si="6"/>
        <v>1.5</v>
      </c>
      <c r="E60" s="33">
        <f t="shared" si="6"/>
        <v>1.3</v>
      </c>
      <c r="F60" s="33">
        <f t="shared" si="7"/>
        <v>1</v>
      </c>
      <c r="G60" s="33">
        <f t="shared" si="7"/>
        <v>0.8</v>
      </c>
      <c r="H60" s="33">
        <f t="shared" si="8"/>
        <v>0.8</v>
      </c>
      <c r="I60" s="33">
        <f t="shared" si="8"/>
        <v>0.8</v>
      </c>
      <c r="J60" s="33" t="e">
        <f t="shared" si="9"/>
        <v>#DIV/0!</v>
      </c>
      <c r="K60" s="33">
        <f t="shared" si="9"/>
        <v>1</v>
      </c>
      <c r="L60" s="33">
        <f t="shared" si="10"/>
        <v>0.89999999999999991</v>
      </c>
      <c r="M60" s="33">
        <f t="shared" si="10"/>
        <v>0.89999999999999991</v>
      </c>
      <c r="N60" s="33">
        <f t="shared" si="10"/>
        <v>0.89999999999999991</v>
      </c>
      <c r="O60" s="33">
        <f t="shared" si="10"/>
        <v>0.89999999999999991</v>
      </c>
      <c r="P60" s="33">
        <f t="shared" si="10"/>
        <v>0.89999999999999991</v>
      </c>
      <c r="Q60" s="33">
        <f t="shared" si="10"/>
        <v>0.89999999999999991</v>
      </c>
      <c r="R60" s="113"/>
    </row>
    <row r="61" spans="1:240" ht="13.2" x14ac:dyDescent="0.25">
      <c r="A61" s="85"/>
      <c r="B61" s="36" t="s">
        <v>76</v>
      </c>
      <c r="C61" s="36" t="s">
        <v>76</v>
      </c>
      <c r="D61" s="36" t="s">
        <v>76</v>
      </c>
      <c r="E61" s="36" t="s">
        <v>76</v>
      </c>
      <c r="F61" s="36" t="s">
        <v>76</v>
      </c>
      <c r="G61" s="36" t="s">
        <v>76</v>
      </c>
      <c r="H61" s="36" t="s">
        <v>76</v>
      </c>
      <c r="I61" s="36" t="s">
        <v>76</v>
      </c>
      <c r="J61" s="36" t="s">
        <v>76</v>
      </c>
      <c r="K61" s="36" t="s">
        <v>76</v>
      </c>
      <c r="L61" s="36" t="s">
        <v>76</v>
      </c>
      <c r="M61" s="36" t="s">
        <v>76</v>
      </c>
      <c r="N61" s="36" t="s">
        <v>76</v>
      </c>
      <c r="O61" s="36" t="s">
        <v>76</v>
      </c>
      <c r="P61" s="36" t="s">
        <v>76</v>
      </c>
      <c r="Q61" s="36" t="s">
        <v>76</v>
      </c>
      <c r="R61" s="61" t="s">
        <v>76</v>
      </c>
    </row>
    <row r="62" spans="1:240" ht="13.2" x14ac:dyDescent="0.25">
      <c r="A62" s="88" t="s">
        <v>110</v>
      </c>
      <c r="B62" s="19">
        <f t="shared" ref="B62:G62" si="11">+B42/B21</f>
        <v>1.7754368932038835</v>
      </c>
      <c r="C62" s="19">
        <f t="shared" si="11"/>
        <v>1.6476282671829623</v>
      </c>
      <c r="D62" s="19">
        <f t="shared" si="11"/>
        <v>1.6476282671829623</v>
      </c>
      <c r="E62" s="19">
        <f t="shared" si="11"/>
        <v>1.5984511132623427</v>
      </c>
      <c r="F62" s="19">
        <f t="shared" si="11"/>
        <v>1.5532429816069699</v>
      </c>
      <c r="G62" s="19">
        <f t="shared" si="11"/>
        <v>1.5239109390125847</v>
      </c>
      <c r="H62" s="19">
        <f t="shared" ref="H62:Q62" si="12">+H42/H21</f>
        <v>1.5239109390125847</v>
      </c>
      <c r="I62" s="19">
        <f t="shared" si="12"/>
        <v>1.5239109390125847</v>
      </c>
      <c r="J62" s="19">
        <f t="shared" si="12"/>
        <v>1.4365607476635514</v>
      </c>
      <c r="K62" s="19">
        <f t="shared" si="12"/>
        <v>1.3939976914197767</v>
      </c>
      <c r="L62" s="19">
        <f t="shared" si="12"/>
        <v>1.3757955449482895</v>
      </c>
      <c r="M62" s="19">
        <f t="shared" si="12"/>
        <v>1.3813643595863165</v>
      </c>
      <c r="N62" s="19">
        <f t="shared" si="12"/>
        <v>1.4491845664280032</v>
      </c>
      <c r="O62" s="19">
        <f t="shared" si="12"/>
        <v>1.4491845664280032</v>
      </c>
      <c r="P62" s="19">
        <f t="shared" si="12"/>
        <v>1.4921439936356404</v>
      </c>
      <c r="Q62" s="19">
        <f t="shared" si="12"/>
        <v>1.4921439936356404</v>
      </c>
      <c r="R62" s="55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89"/>
      <c r="AI62" s="89"/>
      <c r="AJ62" s="89"/>
      <c r="AK62" s="89"/>
      <c r="AL62" s="89"/>
      <c r="AM62" s="89"/>
      <c r="AN62" s="89"/>
      <c r="AO62" s="89"/>
      <c r="AP62" s="89"/>
      <c r="AQ62" s="89"/>
      <c r="AR62" s="89"/>
      <c r="AS62" s="89"/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89"/>
      <c r="BW62" s="89"/>
      <c r="BX62" s="89"/>
      <c r="BY62" s="89"/>
      <c r="BZ62" s="89"/>
      <c r="CA62" s="89"/>
      <c r="CB62" s="89"/>
      <c r="CC62" s="89"/>
      <c r="CD62" s="89"/>
      <c r="CE62" s="89"/>
      <c r="CF62" s="89"/>
      <c r="CG62" s="89"/>
      <c r="CH62" s="89"/>
      <c r="CI62" s="89"/>
      <c r="CJ62" s="89"/>
      <c r="CK62" s="89"/>
      <c r="CL62" s="89"/>
      <c r="CM62" s="89"/>
      <c r="CN62" s="89"/>
      <c r="CO62" s="89"/>
      <c r="CP62" s="89"/>
      <c r="CQ62" s="89"/>
      <c r="CR62" s="89"/>
      <c r="CS62" s="89"/>
      <c r="CT62" s="89"/>
      <c r="CU62" s="89"/>
      <c r="CV62" s="89"/>
      <c r="CW62" s="89"/>
      <c r="CX62" s="89"/>
      <c r="CY62" s="89"/>
      <c r="CZ62" s="89"/>
      <c r="DA62" s="89"/>
      <c r="DB62" s="89"/>
      <c r="DC62" s="89"/>
      <c r="DD62" s="89"/>
      <c r="DE62" s="89"/>
      <c r="DF62" s="89"/>
      <c r="DG62" s="89"/>
      <c r="DH62" s="89"/>
      <c r="DI62" s="89"/>
      <c r="DJ62" s="89"/>
      <c r="DK62" s="89"/>
      <c r="DL62" s="89"/>
      <c r="DM62" s="89"/>
      <c r="DN62" s="89"/>
      <c r="DO62" s="89"/>
      <c r="DP62" s="89"/>
      <c r="DQ62" s="89"/>
      <c r="DR62" s="89"/>
      <c r="DS62" s="89"/>
      <c r="DT62" s="89"/>
      <c r="DU62" s="89"/>
      <c r="DV62" s="89"/>
      <c r="DW62" s="89"/>
      <c r="DX62" s="89"/>
      <c r="DY62" s="89"/>
      <c r="DZ62" s="89"/>
      <c r="EA62" s="89"/>
      <c r="EB62" s="89"/>
      <c r="EC62" s="89"/>
      <c r="ED62" s="89"/>
      <c r="EE62" s="89"/>
      <c r="EF62" s="89"/>
      <c r="EG62" s="89"/>
      <c r="EH62" s="89"/>
      <c r="EI62" s="89"/>
      <c r="EJ62" s="89"/>
      <c r="EK62" s="89"/>
      <c r="EL62" s="89"/>
      <c r="EM62" s="89"/>
      <c r="EN62" s="89"/>
      <c r="EO62" s="89"/>
      <c r="EP62" s="89"/>
      <c r="EQ62" s="89"/>
      <c r="ER62" s="89"/>
      <c r="ES62" s="89"/>
      <c r="ET62" s="89"/>
      <c r="EU62" s="89"/>
      <c r="EV62" s="89"/>
      <c r="EW62" s="89"/>
      <c r="EX62" s="89"/>
      <c r="EY62" s="89"/>
      <c r="EZ62" s="89"/>
      <c r="FA62" s="89"/>
      <c r="FB62" s="89"/>
      <c r="FC62" s="89"/>
      <c r="FD62" s="89"/>
      <c r="FE62" s="89"/>
      <c r="FF62" s="89"/>
      <c r="FG62" s="89"/>
      <c r="FH62" s="89"/>
      <c r="FI62" s="89"/>
      <c r="FJ62" s="89"/>
      <c r="FK62" s="89"/>
      <c r="FL62" s="89"/>
      <c r="FM62" s="89"/>
      <c r="FN62" s="89"/>
      <c r="FO62" s="89"/>
      <c r="FP62" s="89"/>
      <c r="FQ62" s="89"/>
      <c r="FR62" s="89"/>
      <c r="FS62" s="89"/>
      <c r="FT62" s="89"/>
      <c r="FU62" s="89"/>
      <c r="FV62" s="89"/>
      <c r="FW62" s="89"/>
      <c r="FX62" s="89"/>
      <c r="FY62" s="89"/>
      <c r="FZ62" s="89"/>
      <c r="GA62" s="89"/>
      <c r="GB62" s="89"/>
      <c r="GC62" s="89"/>
      <c r="GD62" s="89"/>
      <c r="GE62" s="89"/>
      <c r="GF62" s="89"/>
      <c r="GG62" s="89"/>
      <c r="GH62" s="89"/>
      <c r="GI62" s="89"/>
      <c r="GJ62" s="89"/>
      <c r="GK62" s="89"/>
      <c r="GL62" s="89"/>
      <c r="GM62" s="89"/>
      <c r="GN62" s="89"/>
      <c r="GO62" s="89"/>
      <c r="GP62" s="89"/>
      <c r="GQ62" s="89"/>
      <c r="GR62" s="89"/>
      <c r="GS62" s="89"/>
      <c r="GT62" s="89"/>
      <c r="GU62" s="89"/>
      <c r="GV62" s="89"/>
      <c r="GW62" s="89"/>
      <c r="GX62" s="89"/>
      <c r="GY62" s="89"/>
      <c r="GZ62" s="89"/>
      <c r="HA62" s="89"/>
      <c r="HB62" s="89"/>
      <c r="HC62" s="89"/>
      <c r="HD62" s="89"/>
      <c r="HE62" s="89"/>
      <c r="HF62" s="89"/>
      <c r="HG62" s="89"/>
      <c r="HH62" s="89"/>
      <c r="HI62" s="89"/>
      <c r="HJ62" s="89"/>
      <c r="HK62" s="89"/>
      <c r="HL62" s="89"/>
      <c r="HM62" s="89"/>
      <c r="HN62" s="89"/>
      <c r="HO62" s="89"/>
      <c r="HP62" s="89"/>
      <c r="HQ62" s="89"/>
      <c r="HR62" s="89"/>
      <c r="HS62" s="89"/>
      <c r="HT62" s="89"/>
      <c r="HU62" s="89"/>
      <c r="HV62" s="89"/>
      <c r="HW62" s="89"/>
      <c r="HX62" s="89"/>
      <c r="HY62" s="89"/>
      <c r="HZ62" s="89"/>
      <c r="IA62" s="89"/>
      <c r="IB62" s="89"/>
      <c r="IC62" s="89"/>
      <c r="ID62" s="89"/>
      <c r="IE62" s="89"/>
      <c r="IF62" s="89"/>
    </row>
    <row r="63" spans="1:240" x14ac:dyDescent="0.25">
      <c r="A63" s="90"/>
      <c r="B63" s="91"/>
      <c r="C63" s="91"/>
      <c r="D63" s="91"/>
      <c r="E63" s="91"/>
      <c r="F63" s="92"/>
      <c r="G63" s="92"/>
      <c r="H63" s="92"/>
      <c r="I63" s="92"/>
      <c r="J63" s="92"/>
      <c r="K63" s="92"/>
      <c r="L63" s="92"/>
      <c r="M63" s="92"/>
      <c r="N63" s="92"/>
      <c r="O63" s="92"/>
      <c r="P63" s="92"/>
      <c r="Q63" s="92"/>
      <c r="R63" s="92"/>
    </row>
  </sheetData>
  <pageMargins left="0.70866141732283472" right="0.70866141732283472" top="0.27559055118110237" bottom="0.27559055118110237" header="0.31496062992125984" footer="0.31496062992125984"/>
  <pageSetup scale="7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30"/>
  <sheetViews>
    <sheetView zoomScale="130" zoomScaleNormal="130" workbookViewId="0">
      <selection activeCell="H7" sqref="H6:H7"/>
    </sheetView>
  </sheetViews>
  <sheetFormatPr defaultRowHeight="12.6" x14ac:dyDescent="0.25"/>
  <cols>
    <col min="1" max="1" width="7" style="125" customWidth="1"/>
    <col min="2" max="2" width="14.6640625" style="122" customWidth="1"/>
    <col min="3" max="3" width="13.33203125" style="122" customWidth="1"/>
    <col min="4" max="4" width="11.109375" style="122" customWidth="1"/>
    <col min="5" max="5" width="12.5546875" customWidth="1"/>
    <col min="6" max="6" width="9.109375" style="135" customWidth="1"/>
    <col min="9" max="9" width="13.33203125" bestFit="1" customWidth="1"/>
  </cols>
  <sheetData>
    <row r="1" spans="1:9" x14ac:dyDescent="0.25">
      <c r="A1" s="123" t="s">
        <v>114</v>
      </c>
      <c r="B1" s="119"/>
      <c r="C1" s="119"/>
      <c r="D1" s="119"/>
    </row>
    <row r="2" spans="1:9" x14ac:dyDescent="0.25">
      <c r="A2" s="222"/>
      <c r="B2" s="220" t="s">
        <v>115</v>
      </c>
      <c r="C2" s="221" t="s">
        <v>116</v>
      </c>
      <c r="D2" s="220" t="s">
        <v>117</v>
      </c>
      <c r="E2" s="220"/>
    </row>
    <row r="3" spans="1:9" x14ac:dyDescent="0.25">
      <c r="A3" s="222"/>
      <c r="B3" s="220"/>
      <c r="C3" s="221"/>
      <c r="D3" s="120" t="s">
        <v>118</v>
      </c>
      <c r="E3" s="120" t="s">
        <v>119</v>
      </c>
      <c r="F3" s="135" t="s">
        <v>120</v>
      </c>
    </row>
    <row r="4" spans="1:9" x14ac:dyDescent="0.25">
      <c r="A4" s="124">
        <v>2006</v>
      </c>
      <c r="B4" s="130">
        <v>205000</v>
      </c>
      <c r="C4" s="121">
        <v>0.14319999999999999</v>
      </c>
      <c r="D4" s="130">
        <f>B4*C4</f>
        <v>29356</v>
      </c>
      <c r="E4" s="133">
        <f>D4*F4</f>
        <v>81021385.760000005</v>
      </c>
      <c r="F4" s="135">
        <v>2759.96</v>
      </c>
      <c r="I4" s="134">
        <f>29000*2760</f>
        <v>80040000</v>
      </c>
    </row>
    <row r="5" spans="1:9" x14ac:dyDescent="0.25">
      <c r="A5" s="124">
        <v>2007</v>
      </c>
      <c r="B5" s="130">
        <v>282000</v>
      </c>
      <c r="C5" s="121">
        <v>2.9600000000000001E-2</v>
      </c>
      <c r="D5" s="130">
        <f t="shared" ref="D5:D14" si="0">B5*C5</f>
        <v>8347.2000000000007</v>
      </c>
      <c r="E5" s="133">
        <f>D5*F5</f>
        <v>33697646.400000006</v>
      </c>
      <c r="F5" s="135">
        <v>4037</v>
      </c>
    </row>
    <row r="6" spans="1:9" x14ac:dyDescent="0.25">
      <c r="A6" s="124">
        <v>2008</v>
      </c>
      <c r="B6" s="130">
        <v>516000</v>
      </c>
      <c r="C6" s="121">
        <v>0.15490000000000001</v>
      </c>
      <c r="D6" s="130">
        <f t="shared" si="0"/>
        <v>79928.400000000009</v>
      </c>
      <c r="E6" s="133">
        <f>D6*F6</f>
        <v>277478634.15600002</v>
      </c>
      <c r="F6" s="135">
        <v>3471.59</v>
      </c>
    </row>
    <row r="7" spans="1:9" x14ac:dyDescent="0.25">
      <c r="A7" s="124">
        <v>2009</v>
      </c>
      <c r="B7" s="130">
        <v>565999.99999999988</v>
      </c>
      <c r="C7" s="121">
        <v>0.27660000000000001</v>
      </c>
      <c r="D7" s="132">
        <f>B7*C7</f>
        <v>156555.59999999998</v>
      </c>
      <c r="E7" s="133">
        <f>D7*F7</f>
        <v>0</v>
      </c>
    </row>
    <row r="8" spans="1:9" x14ac:dyDescent="0.25">
      <c r="A8" s="124">
        <v>2010</v>
      </c>
      <c r="B8" s="130">
        <v>710000</v>
      </c>
      <c r="C8" s="121">
        <v>0.1149</v>
      </c>
      <c r="D8" s="130">
        <f t="shared" si="0"/>
        <v>81579</v>
      </c>
      <c r="E8" s="133">
        <f t="shared" ref="E8:E14" si="1">D8*F8</f>
        <v>0</v>
      </c>
    </row>
    <row r="9" spans="1:9" x14ac:dyDescent="0.25">
      <c r="A9" s="124">
        <v>2011</v>
      </c>
      <c r="B9" s="130">
        <v>650000.00000000012</v>
      </c>
      <c r="C9" s="121">
        <v>8.1500000000000003E-2</v>
      </c>
      <c r="D9" s="130">
        <f t="shared" si="0"/>
        <v>52975.000000000015</v>
      </c>
      <c r="E9" s="133">
        <f t="shared" si="1"/>
        <v>0</v>
      </c>
    </row>
    <row r="10" spans="1:9" x14ac:dyDescent="0.25">
      <c r="A10" s="124">
        <v>2012</v>
      </c>
      <c r="B10" s="130">
        <v>787100</v>
      </c>
      <c r="C10" s="121">
        <v>0.10550000000000001</v>
      </c>
      <c r="D10" s="132">
        <f>B10*C10</f>
        <v>83039.05</v>
      </c>
      <c r="E10" s="133">
        <f t="shared" si="1"/>
        <v>0</v>
      </c>
    </row>
    <row r="11" spans="1:9" x14ac:dyDescent="0.25">
      <c r="A11" s="124">
        <v>2013</v>
      </c>
      <c r="B11" s="130">
        <v>948000.00000000012</v>
      </c>
      <c r="C11" s="121">
        <v>8.6500000000000007E-2</v>
      </c>
      <c r="D11" s="130">
        <f t="shared" si="0"/>
        <v>82002.000000000015</v>
      </c>
      <c r="E11" s="133">
        <f t="shared" si="1"/>
        <v>0</v>
      </c>
    </row>
    <row r="12" spans="1:9" x14ac:dyDescent="0.25">
      <c r="A12" s="124">
        <v>2014</v>
      </c>
      <c r="B12" s="130">
        <v>1070000</v>
      </c>
      <c r="C12" s="121">
        <v>5.8799999999999998E-2</v>
      </c>
      <c r="D12" s="130">
        <f>B12*C12</f>
        <v>62916</v>
      </c>
      <c r="E12" s="133">
        <f t="shared" si="1"/>
        <v>0</v>
      </c>
    </row>
    <row r="13" spans="1:9" x14ac:dyDescent="0.25">
      <c r="A13" s="124">
        <v>2015</v>
      </c>
      <c r="B13" s="130">
        <v>742000</v>
      </c>
      <c r="C13" s="121">
        <v>1.8700000000000001E-2</v>
      </c>
      <c r="D13" s="130">
        <f t="shared" si="0"/>
        <v>13875.400000000001</v>
      </c>
      <c r="E13" s="133">
        <f t="shared" si="1"/>
        <v>0</v>
      </c>
    </row>
    <row r="14" spans="1:9" x14ac:dyDescent="0.25">
      <c r="A14" s="124">
        <v>2016</v>
      </c>
      <c r="B14" s="130">
        <v>1316370</v>
      </c>
      <c r="C14" s="131">
        <v>1.8700000000000001E-2</v>
      </c>
      <c r="D14" s="130">
        <f t="shared" si="0"/>
        <v>24616.119000000002</v>
      </c>
      <c r="E14" s="133">
        <f t="shared" si="1"/>
        <v>0</v>
      </c>
    </row>
    <row r="15" spans="1:9" x14ac:dyDescent="0.25">
      <c r="A15" s="126"/>
      <c r="B15" s="129"/>
      <c r="C15" s="127"/>
    </row>
    <row r="17" spans="1:6" x14ac:dyDescent="0.25">
      <c r="A17" s="123" t="s">
        <v>121</v>
      </c>
      <c r="B17" s="119"/>
      <c r="C17" s="119"/>
      <c r="D17" s="119"/>
    </row>
    <row r="18" spans="1:6" ht="12.75" customHeight="1" x14ac:dyDescent="0.25">
      <c r="A18" s="222"/>
      <c r="B18" s="220" t="s">
        <v>115</v>
      </c>
      <c r="C18" s="221" t="s">
        <v>116</v>
      </c>
      <c r="D18" s="220" t="s">
        <v>117</v>
      </c>
      <c r="E18" s="220"/>
    </row>
    <row r="19" spans="1:6" x14ac:dyDescent="0.25">
      <c r="A19" s="222"/>
      <c r="B19" s="220"/>
      <c r="C19" s="221"/>
      <c r="D19" s="120" t="s">
        <v>118</v>
      </c>
      <c r="E19" s="120" t="s">
        <v>119</v>
      </c>
      <c r="F19" s="135" t="s">
        <v>120</v>
      </c>
    </row>
    <row r="20" spans="1:6" x14ac:dyDescent="0.25">
      <c r="A20" s="124">
        <v>2006</v>
      </c>
      <c r="B20" s="128">
        <v>300000</v>
      </c>
      <c r="C20" s="121">
        <v>0.17309999999999998</v>
      </c>
      <c r="D20" s="130">
        <f>B20*C20</f>
        <v>51929.999999999993</v>
      </c>
      <c r="E20" s="133">
        <f>D20*F20</f>
        <v>169418509.19999999</v>
      </c>
      <c r="F20" s="136">
        <v>3262.44</v>
      </c>
    </row>
    <row r="21" spans="1:6" x14ac:dyDescent="0.25">
      <c r="A21" s="124">
        <v>2007</v>
      </c>
      <c r="B21" s="128">
        <v>872000</v>
      </c>
      <c r="C21" s="121">
        <v>1E-3</v>
      </c>
      <c r="D21" s="130">
        <f t="shared" ref="D21:D30" si="2">B21*C21</f>
        <v>872</v>
      </c>
      <c r="E21" s="133">
        <f t="shared" ref="E21:E30" si="3">D21*F21</f>
        <v>3824592</v>
      </c>
      <c r="F21" s="136">
        <v>4386</v>
      </c>
    </row>
    <row r="22" spans="1:6" x14ac:dyDescent="0.25">
      <c r="A22" s="124">
        <v>2008</v>
      </c>
      <c r="B22" s="128">
        <v>801000</v>
      </c>
      <c r="C22" s="121">
        <v>3.4000000000000002E-2</v>
      </c>
      <c r="D22" s="130">
        <f t="shared" si="2"/>
        <v>27234.000000000004</v>
      </c>
      <c r="E22" s="133">
        <f t="shared" si="3"/>
        <v>76917803.220000014</v>
      </c>
      <c r="F22" s="136">
        <v>2824.33</v>
      </c>
    </row>
    <row r="23" spans="1:6" x14ac:dyDescent="0.25">
      <c r="A23" s="124">
        <v>2009</v>
      </c>
      <c r="B23" s="128">
        <v>490000</v>
      </c>
      <c r="C23" s="121">
        <v>2.2200000000000001E-2</v>
      </c>
      <c r="D23" s="130">
        <f t="shared" si="2"/>
        <v>10878</v>
      </c>
      <c r="E23" s="133">
        <f>D23*F23</f>
        <v>32665981.32</v>
      </c>
      <c r="F23" s="136">
        <v>3002.94</v>
      </c>
    </row>
    <row r="24" spans="1:6" x14ac:dyDescent="0.25">
      <c r="A24" s="124">
        <v>2010</v>
      </c>
      <c r="B24" s="128">
        <v>860000</v>
      </c>
      <c r="C24" s="121">
        <v>4.4400000000000002E-2</v>
      </c>
      <c r="D24" s="130">
        <f t="shared" si="2"/>
        <v>38184</v>
      </c>
      <c r="E24" s="133">
        <f t="shared" si="3"/>
        <v>0</v>
      </c>
    </row>
    <row r="25" spans="1:6" x14ac:dyDescent="0.25">
      <c r="A25" s="124">
        <v>2011</v>
      </c>
      <c r="B25" s="128">
        <v>522000</v>
      </c>
      <c r="C25" s="121">
        <v>4.5999999999999999E-2</v>
      </c>
      <c r="D25" s="130">
        <f t="shared" si="2"/>
        <v>24012</v>
      </c>
      <c r="E25" s="133">
        <f t="shared" si="3"/>
        <v>0</v>
      </c>
    </row>
    <row r="26" spans="1:6" x14ac:dyDescent="0.25">
      <c r="A26" s="124">
        <v>2012</v>
      </c>
      <c r="B26" s="128">
        <v>557000</v>
      </c>
      <c r="C26" s="121">
        <v>5.5000000000000005E-3</v>
      </c>
      <c r="D26" s="132">
        <f>B26*C26</f>
        <v>3063.5000000000005</v>
      </c>
      <c r="E26" s="133">
        <f t="shared" si="3"/>
        <v>0</v>
      </c>
    </row>
    <row r="27" spans="1:6" x14ac:dyDescent="0.25">
      <c r="A27" s="124">
        <v>2013</v>
      </c>
      <c r="B27" s="128">
        <v>832000</v>
      </c>
      <c r="C27" s="121">
        <v>1.5E-3</v>
      </c>
      <c r="D27" s="130">
        <f t="shared" si="2"/>
        <v>1248</v>
      </c>
      <c r="E27" s="133">
        <f t="shared" si="3"/>
        <v>0</v>
      </c>
    </row>
    <row r="28" spans="1:6" x14ac:dyDescent="0.25">
      <c r="A28" s="124">
        <v>2014</v>
      </c>
      <c r="B28" s="128">
        <v>663000</v>
      </c>
      <c r="C28" s="121">
        <v>9.8100000000000007E-2</v>
      </c>
      <c r="D28" s="130">
        <f>B28*C28</f>
        <v>65040.3</v>
      </c>
      <c r="E28" s="133">
        <f t="shared" si="3"/>
        <v>0</v>
      </c>
    </row>
    <row r="29" spans="1:6" x14ac:dyDescent="0.25">
      <c r="A29" s="124">
        <v>2015</v>
      </c>
      <c r="B29" s="128">
        <v>755000</v>
      </c>
      <c r="C29" s="121">
        <v>2.8000000000000004E-3</v>
      </c>
      <c r="D29" s="130">
        <f t="shared" si="2"/>
        <v>2114.0000000000005</v>
      </c>
      <c r="E29" s="133">
        <f t="shared" si="3"/>
        <v>0</v>
      </c>
    </row>
    <row r="30" spans="1:6" x14ac:dyDescent="0.25">
      <c r="A30" s="124">
        <v>2016</v>
      </c>
      <c r="B30" s="128">
        <v>874595</v>
      </c>
      <c r="C30" s="131">
        <v>0.1</v>
      </c>
      <c r="D30" s="130">
        <f t="shared" si="2"/>
        <v>87459.5</v>
      </c>
      <c r="E30" s="133">
        <f t="shared" si="3"/>
        <v>0</v>
      </c>
    </row>
  </sheetData>
  <mergeCells count="8">
    <mergeCell ref="D2:E2"/>
    <mergeCell ref="C2:C3"/>
    <mergeCell ref="B2:B3"/>
    <mergeCell ref="A2:A3"/>
    <mergeCell ref="A18:A19"/>
    <mergeCell ref="B18:B19"/>
    <mergeCell ref="C18:C19"/>
    <mergeCell ref="D18:E1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8EB078C1C8474F8AAD7AD9366D8E54" ma:contentTypeVersion="18" ma:contentTypeDescription="Create a new document." ma:contentTypeScope="" ma:versionID="67044263fe21af9ac3a1d12f29ca5c88">
  <xsd:schema xmlns:xsd="http://www.w3.org/2001/XMLSchema" xmlns:xs="http://www.w3.org/2001/XMLSchema" xmlns:p="http://schemas.microsoft.com/office/2006/metadata/properties" xmlns:ns2="25435354-646d-4f90-a923-d4d04749eaf7" xmlns:ns3="5d7b95ce-97cf-4a61-8884-fde260c16070" targetNamespace="http://schemas.microsoft.com/office/2006/metadata/properties" ma:root="true" ma:fieldsID="271ee2a5c7b3bc834aebdb2261501666" ns2:_="" ns3:_="">
    <xsd:import namespace="25435354-646d-4f90-a923-d4d04749eaf7"/>
    <xsd:import namespace="5d7b95ce-97cf-4a61-8884-fde260c160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35354-646d-4f90-a923-d4d04749e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63362023-a8c1-4b5e-9a31-595cfc7316f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7b95ce-97cf-4a61-8884-fde260c1607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409ad402-32d3-4889-bd98-4915c3de7cc5}" ma:internalName="TaxCatchAll" ma:showField="CatchAllData" ma:web="5d7b95ce-97cf-4a61-8884-fde260c160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d7b95ce-97cf-4a61-8884-fde260c16070" xsi:nil="true"/>
    <lcf76f155ced4ddcb4097134ff3c332f xmlns="25435354-646d-4f90-a923-d4d04749eaf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C3BD0672-64F3-4E66-A8CE-8D46322796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435354-646d-4f90-a923-d4d04749eaf7"/>
    <ds:schemaRef ds:uri="5d7b95ce-97cf-4a61-8884-fde260c160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D1FCD0B-4958-450D-8B15-58A544309A2D}">
  <ds:schemaRefs>
    <ds:schemaRef ds:uri="http://schemas.microsoft.com/office/2006/metadata/properties"/>
    <ds:schemaRef ds:uri="http://schemas.microsoft.com/office/infopath/2007/PartnerControls"/>
    <ds:schemaRef ds:uri="5d7b95ce-97cf-4a61-8884-fde260c16070"/>
    <ds:schemaRef ds:uri="25435354-646d-4f90-a923-d4d04749eaf7"/>
  </ds:schemaRefs>
</ds:datastoreItem>
</file>

<file path=customXml/itemProps3.xml><?xml version="1.0" encoding="utf-8"?>
<ds:datastoreItem xmlns:ds="http://schemas.openxmlformats.org/officeDocument/2006/customXml" ds:itemID="{61815BF0-74BD-43BF-A1C6-538F7578246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7426BB8-5E9A-4509-AE32-39052F24A0EF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16</vt:i4>
      </vt:variant>
      <vt:variant>
        <vt:lpstr>Named Ranges</vt:lpstr>
      </vt:variant>
      <vt:variant>
        <vt:i4>3</vt:i4>
      </vt:variant>
    </vt:vector>
  </HeadingPairs>
  <TitlesOfParts>
    <vt:vector size="22" baseType="lpstr">
      <vt:lpstr>Data- Sojabone</vt:lpstr>
      <vt:lpstr>Skattings 2016</vt:lpstr>
      <vt:lpstr>Sclerotinia skade</vt:lpstr>
      <vt:lpstr>Graph.-Area prod yield</vt:lpstr>
      <vt:lpstr>Graph.-Area prod yield eenvoudi</vt:lpstr>
      <vt:lpstr>% Share</vt:lpstr>
      <vt:lpstr>Vrystaat Sojabone</vt:lpstr>
      <vt:lpstr>Chart2</vt:lpstr>
      <vt:lpstr>Yield</vt:lpstr>
      <vt:lpstr>Yield 3 year average</vt:lpstr>
      <vt:lpstr>Graph-Area prod </vt:lpstr>
      <vt:lpstr>Oppervlakte 2001-12</vt:lpstr>
      <vt:lpstr>Graph-Total area</vt:lpstr>
      <vt:lpstr>Graph-Total productio</vt:lpstr>
      <vt:lpstr>Graph-Total yield</vt:lpstr>
      <vt:lpstr>Graph-Area per province</vt:lpstr>
      <vt:lpstr>NW aanplantings</vt:lpstr>
      <vt:lpstr>Graph-Production per province</vt:lpstr>
      <vt:lpstr>Graph-Area prod yield</vt:lpstr>
      <vt:lpstr>'Data- Sojabone'!Print_Area</vt:lpstr>
      <vt:lpstr>'Skattings 2016'!Print_Area</vt:lpstr>
      <vt:lpstr>Print_Area_MI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Marguerite Pienaar</cp:lastModifiedBy>
  <cp:revision/>
  <dcterms:created xsi:type="dcterms:W3CDTF">2004-04-30T06:59:24Z</dcterms:created>
  <dcterms:modified xsi:type="dcterms:W3CDTF">2024-11-03T17:31:40Z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Petru Fourie</vt:lpwstr>
  </property>
  <property fmtid="{D5CDD505-2E9C-101B-9397-08002B2CF9AE}" pid="3" name="Order">
    <vt:lpwstr>14420800.0000000</vt:lpwstr>
  </property>
  <property fmtid="{D5CDD505-2E9C-101B-9397-08002B2CF9AE}" pid="4" name="display_urn:schemas-microsoft-com:office:office#Author">
    <vt:lpwstr>Petru Fourie</vt:lpwstr>
  </property>
  <property fmtid="{D5CDD505-2E9C-101B-9397-08002B2CF9AE}" pid="5" name="MediaServiceImageTags">
    <vt:lpwstr/>
  </property>
  <property fmtid="{D5CDD505-2E9C-101B-9397-08002B2CF9AE}" pid="6" name="ContentTypeId">
    <vt:lpwstr>0x010100ED8EB078C1C8474F8AAD7AD9366D8E54</vt:lpwstr>
  </property>
</Properties>
</file>