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insa2019.sharepoint.com/sites/Bedryfsbediening/Shared Documents/Produksie/NOK oesskattingsyfers/NOK-CEC/Gewasse/NOK Sonneblom/"/>
    </mc:Choice>
  </mc:AlternateContent>
  <xr:revisionPtr revIDLastSave="280" documentId="13_ncr:4000b_{D3D11EDB-AFF6-4421-857D-252EB20D7063}" xr6:coauthVersionLast="47" xr6:coauthVersionMax="47" xr10:uidLastSave="{5704E173-3819-4F36-A6BA-180EEF9C539C}"/>
  <bookViews>
    <workbookView xWindow="-108" yWindow="-108" windowWidth="23256" windowHeight="12456" tabRatio="891" xr2:uid="{00000000-000D-0000-FFFF-FFFF00000000}"/>
  </bookViews>
  <sheets>
    <sheet name="Data-Sunflower" sheetId="1" r:id="rId1"/>
    <sheet name="Vrystaat Sonneblom" sheetId="15" r:id="rId2"/>
    <sheet name="Graph-Area production" sheetId="8" r:id="rId3"/>
    <sheet name="% Share" sheetId="16" r:id="rId4"/>
    <sheet name="Opbrengste" sheetId="17" r:id="rId5"/>
    <sheet name="Prod skatting 2016" sheetId="12" state="hidden" r:id="rId6"/>
    <sheet name="Chart2" sheetId="13" state="hidden" r:id="rId7"/>
  </sheets>
  <definedNames>
    <definedName name="_Regression_Int" localSheetId="0" hidden="1">1</definedName>
    <definedName name="_xlnm.Print_Area" localSheetId="0">'Data-Sunflower'!$A$1:$Y$65</definedName>
    <definedName name="_xlnm.Print_Area" localSheetId="5">'Prod skatting 2016'!$A$1:$K$61</definedName>
    <definedName name="Print_Area_MI">'Data-Sunflower'!$A$10:$K$45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1" l="1"/>
  <c r="AL74" i="1" s="1"/>
  <c r="AM24" i="1"/>
  <c r="AN24" i="1"/>
  <c r="AO24" i="1"/>
  <c r="AN76" i="1"/>
  <c r="AL44" i="1"/>
  <c r="AM44" i="1"/>
  <c r="AN44" i="1"/>
  <c r="AN94" i="1" s="1"/>
  <c r="AL55" i="1"/>
  <c r="AM55" i="1"/>
  <c r="AN55" i="1"/>
  <c r="AL56" i="1"/>
  <c r="AM56" i="1"/>
  <c r="AN56" i="1"/>
  <c r="AL57" i="1"/>
  <c r="AM57" i="1"/>
  <c r="AN57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M64" i="1"/>
  <c r="AM73" i="1"/>
  <c r="AM83" i="1" s="1"/>
  <c r="AM74" i="1"/>
  <c r="AM75" i="1"/>
  <c r="AM76" i="1"/>
  <c r="AL77" i="1"/>
  <c r="AM77" i="1"/>
  <c r="AM78" i="1"/>
  <c r="AL79" i="1"/>
  <c r="AM79" i="1"/>
  <c r="AN79" i="1"/>
  <c r="AM80" i="1"/>
  <c r="AM81" i="1"/>
  <c r="AL92" i="1"/>
  <c r="AM92" i="1"/>
  <c r="AL93" i="1"/>
  <c r="AM93" i="1"/>
  <c r="AL94" i="1"/>
  <c r="AM94" i="1"/>
  <c r="AM102" i="1" s="1"/>
  <c r="AL95" i="1"/>
  <c r="AM95" i="1"/>
  <c r="AL96" i="1"/>
  <c r="AM96" i="1"/>
  <c r="AL97" i="1"/>
  <c r="AM97" i="1"/>
  <c r="AN97" i="1"/>
  <c r="AL98" i="1"/>
  <c r="AM98" i="1"/>
  <c r="AN98" i="1"/>
  <c r="AL99" i="1"/>
  <c r="AM99" i="1"/>
  <c r="AN99" i="1"/>
  <c r="AL100" i="1"/>
  <c r="AM100" i="1"/>
  <c r="AK55" i="1"/>
  <c r="AK56" i="1"/>
  <c r="AK57" i="1"/>
  <c r="AK59" i="1"/>
  <c r="AK60" i="1"/>
  <c r="AK61" i="1"/>
  <c r="AK62" i="1"/>
  <c r="AK44" i="1"/>
  <c r="AK92" i="1" s="1"/>
  <c r="AK24" i="1"/>
  <c r="AK80" i="1" s="1"/>
  <c r="AN96" i="1" l="1"/>
  <c r="AN93" i="1"/>
  <c r="AL102" i="1"/>
  <c r="AN95" i="1"/>
  <c r="AN78" i="1"/>
  <c r="AL76" i="1"/>
  <c r="AN100" i="1"/>
  <c r="AN92" i="1"/>
  <c r="AL81" i="1"/>
  <c r="AN75" i="1"/>
  <c r="AL73" i="1"/>
  <c r="AN81" i="1"/>
  <c r="AN73" i="1"/>
  <c r="AN80" i="1"/>
  <c r="AL78" i="1"/>
  <c r="AN64" i="1"/>
  <c r="AN77" i="1"/>
  <c r="AL75" i="1"/>
  <c r="AL80" i="1"/>
  <c r="AN74" i="1"/>
  <c r="AL64" i="1"/>
  <c r="AK79" i="1"/>
  <c r="AK75" i="1"/>
  <c r="AK78" i="1"/>
  <c r="AK99" i="1"/>
  <c r="AK77" i="1"/>
  <c r="AK98" i="1"/>
  <c r="AK100" i="1"/>
  <c r="AK76" i="1"/>
  <c r="AK97" i="1"/>
  <c r="AK96" i="1"/>
  <c r="AK95" i="1"/>
  <c r="AK64" i="1"/>
  <c r="AK74" i="1"/>
  <c r="AK81" i="1"/>
  <c r="AK73" i="1"/>
  <c r="AK94" i="1"/>
  <c r="AK93" i="1"/>
  <c r="AJ24" i="1"/>
  <c r="AJ44" i="1"/>
  <c r="AJ55" i="1"/>
  <c r="AJ56" i="1"/>
  <c r="AJ57" i="1"/>
  <c r="AJ59" i="1"/>
  <c r="AJ60" i="1"/>
  <c r="AJ61" i="1"/>
  <c r="AJ62" i="1"/>
  <c r="AH93" i="1"/>
  <c r="AH94" i="1"/>
  <c r="AH95" i="1"/>
  <c r="AH96" i="1"/>
  <c r="AH97" i="1"/>
  <c r="AH98" i="1"/>
  <c r="AH99" i="1"/>
  <c r="AH100" i="1"/>
  <c r="AH92" i="1"/>
  <c r="AI44" i="1"/>
  <c r="AI97" i="1" s="1"/>
  <c r="AI56" i="1"/>
  <c r="AI55" i="1"/>
  <c r="AI57" i="1"/>
  <c r="AI59" i="1"/>
  <c r="AI60" i="1"/>
  <c r="AI61" i="1"/>
  <c r="AI62" i="1"/>
  <c r="AI24" i="1"/>
  <c r="AI73" i="1" s="1"/>
  <c r="AH24" i="1"/>
  <c r="AH81" i="1" s="1"/>
  <c r="AH57" i="1"/>
  <c r="AG44" i="1"/>
  <c r="AG93" i="1" s="1"/>
  <c r="AH55" i="1"/>
  <c r="AH56" i="1"/>
  <c r="AH59" i="1"/>
  <c r="AH60" i="1"/>
  <c r="AH61" i="1"/>
  <c r="AH62" i="1"/>
  <c r="AG55" i="1"/>
  <c r="AF31" i="1"/>
  <c r="AG70" i="1"/>
  <c r="AG89" i="1" s="1"/>
  <c r="AG62" i="1"/>
  <c r="AG61" i="1"/>
  <c r="AG60" i="1"/>
  <c r="AG59" i="1"/>
  <c r="AG57" i="1"/>
  <c r="AG56" i="1"/>
  <c r="AG24" i="1"/>
  <c r="AG78" i="1" s="1"/>
  <c r="AF55" i="1"/>
  <c r="AF56" i="1"/>
  <c r="AF57" i="1"/>
  <c r="AF59" i="1"/>
  <c r="AF60" i="1"/>
  <c r="AF61" i="1"/>
  <c r="AF62" i="1"/>
  <c r="AF44" i="1"/>
  <c r="AF97" i="1" s="1"/>
  <c r="AF24" i="1"/>
  <c r="AF70" i="1"/>
  <c r="AF89" i="1" s="1"/>
  <c r="AC44" i="1"/>
  <c r="AC100" i="1" s="1"/>
  <c r="AD44" i="1"/>
  <c r="AD95" i="1" s="1"/>
  <c r="AE44" i="1"/>
  <c r="AE96" i="1" s="1"/>
  <c r="AE70" i="1"/>
  <c r="AE89" i="1" s="1"/>
  <c r="AE55" i="1"/>
  <c r="AE56" i="1"/>
  <c r="AE59" i="1"/>
  <c r="AE60" i="1"/>
  <c r="AE61" i="1"/>
  <c r="AE62" i="1"/>
  <c r="AE54" i="1"/>
  <c r="AD31" i="1"/>
  <c r="AD51" i="1"/>
  <c r="AD70" i="1" s="1"/>
  <c r="AD89" i="1" s="1"/>
  <c r="AE24" i="1"/>
  <c r="AE81" i="1" s="1"/>
  <c r="AD60" i="1"/>
  <c r="AD24" i="1"/>
  <c r="AD77" i="1" s="1"/>
  <c r="AD56" i="1"/>
  <c r="AD59" i="1"/>
  <c r="AD61" i="1"/>
  <c r="AD62" i="1"/>
  <c r="AC24" i="1"/>
  <c r="AC73" i="1" s="1"/>
  <c r="AC62" i="1"/>
  <c r="AC61" i="1"/>
  <c r="AC60" i="1"/>
  <c r="AC59" i="1"/>
  <c r="AC56" i="1"/>
  <c r="AC51" i="1"/>
  <c r="AC70" i="1" s="1"/>
  <c r="AC89" i="1" s="1"/>
  <c r="AC31" i="1"/>
  <c r="M52" i="12"/>
  <c r="N52" i="12"/>
  <c r="M53" i="12"/>
  <c r="N53" i="12"/>
  <c r="M56" i="12"/>
  <c r="N56" i="12"/>
  <c r="M57" i="12"/>
  <c r="N57" i="12"/>
  <c r="M58" i="12"/>
  <c r="N58" i="12"/>
  <c r="M59" i="12"/>
  <c r="N59" i="12"/>
  <c r="N21" i="12"/>
  <c r="M21" i="12"/>
  <c r="N42" i="12"/>
  <c r="N61" i="12"/>
  <c r="M42" i="12"/>
  <c r="M61" i="12"/>
  <c r="L59" i="12"/>
  <c r="L58" i="12"/>
  <c r="L57" i="12"/>
  <c r="L56" i="12"/>
  <c r="L53" i="12"/>
  <c r="L52" i="12"/>
  <c r="L42" i="12"/>
  <c r="L21" i="12"/>
  <c r="L61" i="12"/>
  <c r="K29" i="12"/>
  <c r="K28" i="12"/>
  <c r="K21" i="12"/>
  <c r="J29" i="12"/>
  <c r="J28" i="12"/>
  <c r="AB31" i="1"/>
  <c r="AB44" i="1"/>
  <c r="R49" i="12"/>
  <c r="R29" i="12"/>
  <c r="R28" i="12"/>
  <c r="AB51" i="1"/>
  <c r="AB70" i="1" s="1"/>
  <c r="AB89" i="1" s="1"/>
  <c r="AB56" i="1"/>
  <c r="AB59" i="1"/>
  <c r="AB60" i="1"/>
  <c r="AB61" i="1"/>
  <c r="AB62" i="1"/>
  <c r="AB24" i="1"/>
  <c r="AB77" i="1" s="1"/>
  <c r="Q49" i="12"/>
  <c r="Q29" i="12"/>
  <c r="Q28" i="12"/>
  <c r="P49" i="12"/>
  <c r="P29" i="12"/>
  <c r="P28" i="12"/>
  <c r="O49" i="12"/>
  <c r="O29" i="12"/>
  <c r="O28" i="12"/>
  <c r="N49" i="12"/>
  <c r="N29" i="12"/>
  <c r="M49" i="12"/>
  <c r="M29" i="12"/>
  <c r="L49" i="12"/>
  <c r="L29" i="12"/>
  <c r="K59" i="12"/>
  <c r="K58" i="12"/>
  <c r="K57" i="12"/>
  <c r="K56" i="12"/>
  <c r="K53" i="12"/>
  <c r="K52" i="12"/>
  <c r="K49" i="12"/>
  <c r="K42" i="12"/>
  <c r="K61" i="12"/>
  <c r="J59" i="12"/>
  <c r="J58" i="12"/>
  <c r="J57" i="12"/>
  <c r="J56" i="12"/>
  <c r="J53" i="12"/>
  <c r="J49" i="12"/>
  <c r="J42" i="12"/>
  <c r="AA62" i="1"/>
  <c r="AA61" i="1"/>
  <c r="AA60" i="1"/>
  <c r="AA59" i="1"/>
  <c r="AA56" i="1"/>
  <c r="AA55" i="1"/>
  <c r="AA44" i="1"/>
  <c r="AA92" i="1" s="1"/>
  <c r="AA24" i="1"/>
  <c r="AA77" i="1" s="1"/>
  <c r="AA51" i="1"/>
  <c r="AA31" i="1"/>
  <c r="I59" i="12"/>
  <c r="I58" i="12"/>
  <c r="I57" i="12"/>
  <c r="I56" i="12"/>
  <c r="I53" i="12"/>
  <c r="I52" i="12"/>
  <c r="I49" i="12"/>
  <c r="I42" i="12"/>
  <c r="I61" i="12"/>
  <c r="I29" i="12"/>
  <c r="I28" i="12"/>
  <c r="I21" i="12"/>
  <c r="A74" i="1"/>
  <c r="A75" i="1"/>
  <c r="A76" i="1"/>
  <c r="A77" i="1"/>
  <c r="A78" i="1"/>
  <c r="A79" i="1"/>
  <c r="A80" i="1"/>
  <c r="A81" i="1"/>
  <c r="A73" i="1"/>
  <c r="H59" i="12"/>
  <c r="H58" i="12"/>
  <c r="H57" i="12"/>
  <c r="H56" i="12"/>
  <c r="H53" i="12"/>
  <c r="H52" i="12"/>
  <c r="H49" i="12"/>
  <c r="H42" i="12"/>
  <c r="H61" i="12"/>
  <c r="H29" i="12"/>
  <c r="H28" i="12"/>
  <c r="H21" i="12"/>
  <c r="G59" i="12"/>
  <c r="G58" i="12"/>
  <c r="G57" i="12"/>
  <c r="G56" i="12"/>
  <c r="G53" i="12"/>
  <c r="G52" i="12"/>
  <c r="G49" i="12"/>
  <c r="G42" i="12"/>
  <c r="G29" i="12"/>
  <c r="G28" i="12"/>
  <c r="G21" i="12"/>
  <c r="G61" i="12"/>
  <c r="F59" i="12"/>
  <c r="F58" i="12"/>
  <c r="F57" i="12"/>
  <c r="F56" i="12"/>
  <c r="F53" i="12"/>
  <c r="F52" i="12"/>
  <c r="F49" i="12"/>
  <c r="F42" i="12"/>
  <c r="F61" i="12"/>
  <c r="F29" i="12"/>
  <c r="F28" i="12"/>
  <c r="F21" i="12"/>
  <c r="Z59" i="1"/>
  <c r="E59" i="12"/>
  <c r="E58" i="12"/>
  <c r="E57" i="12"/>
  <c r="E56" i="12"/>
  <c r="E53" i="12"/>
  <c r="E52" i="12"/>
  <c r="E49" i="12"/>
  <c r="E42" i="12"/>
  <c r="E61" i="12"/>
  <c r="E29" i="12"/>
  <c r="E28" i="12"/>
  <c r="E21" i="12"/>
  <c r="D59" i="12"/>
  <c r="D58" i="12"/>
  <c r="D57" i="12"/>
  <c r="D56" i="12"/>
  <c r="D53" i="12"/>
  <c r="D52" i="12"/>
  <c r="D49" i="12"/>
  <c r="D42" i="12"/>
  <c r="D61" i="12"/>
  <c r="D29" i="12"/>
  <c r="D28" i="12"/>
  <c r="D21" i="12"/>
  <c r="C52" i="12"/>
  <c r="C53" i="12"/>
  <c r="C56" i="12"/>
  <c r="C57" i="12"/>
  <c r="C58" i="12"/>
  <c r="C59" i="12"/>
  <c r="B53" i="12"/>
  <c r="B56" i="12"/>
  <c r="B57" i="12"/>
  <c r="B58" i="12"/>
  <c r="B59" i="12"/>
  <c r="C49" i="12"/>
  <c r="B49" i="12"/>
  <c r="C42" i="12"/>
  <c r="C61" i="12"/>
  <c r="C29" i="12"/>
  <c r="C28" i="12"/>
  <c r="C21" i="12"/>
  <c r="B42" i="12"/>
  <c r="B61" i="12"/>
  <c r="B29" i="12"/>
  <c r="B28" i="12"/>
  <c r="B21" i="12"/>
  <c r="Y59" i="1"/>
  <c r="Z55" i="1"/>
  <c r="Z24" i="1"/>
  <c r="Z74" i="1" s="1"/>
  <c r="Z31" i="1"/>
  <c r="Z51" i="1"/>
  <c r="Z56" i="1"/>
  <c r="Z60" i="1"/>
  <c r="Z61" i="1"/>
  <c r="Z62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T54" i="1"/>
  <c r="U54" i="1"/>
  <c r="V54" i="1"/>
  <c r="W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M57" i="1"/>
  <c r="N57" i="1"/>
  <c r="O57" i="1"/>
  <c r="P57" i="1"/>
  <c r="Q57" i="1"/>
  <c r="R57" i="1"/>
  <c r="S57" i="1"/>
  <c r="T57" i="1"/>
  <c r="U57" i="1"/>
  <c r="V57" i="1"/>
  <c r="W57" i="1"/>
  <c r="X57" i="1"/>
  <c r="N58" i="1"/>
  <c r="O58" i="1"/>
  <c r="P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Y44" i="1"/>
  <c r="Y92" i="1" s="1"/>
  <c r="Y24" i="1"/>
  <c r="Y78" i="1" s="1"/>
  <c r="Y31" i="1"/>
  <c r="X44" i="1"/>
  <c r="X24" i="1"/>
  <c r="X81" i="1" s="1"/>
  <c r="X31" i="1"/>
  <c r="W24" i="1"/>
  <c r="W77" i="1" s="1"/>
  <c r="W31" i="1"/>
  <c r="W44" i="1"/>
  <c r="W95" i="1" s="1"/>
  <c r="V31" i="1"/>
  <c r="V44" i="1"/>
  <c r="V97" i="1" s="1"/>
  <c r="V24" i="1"/>
  <c r="V73" i="1" s="1"/>
  <c r="B24" i="1"/>
  <c r="B78" i="1" s="1"/>
  <c r="C24" i="1"/>
  <c r="C80" i="1" s="1"/>
  <c r="U24" i="1"/>
  <c r="U74" i="1" s="1"/>
  <c r="U44" i="1"/>
  <c r="U94" i="1" s="1"/>
  <c r="U31" i="1"/>
  <c r="T44" i="1"/>
  <c r="T24" i="1"/>
  <c r="T79" i="1" s="1"/>
  <c r="T31" i="1"/>
  <c r="S44" i="1"/>
  <c r="S92" i="1" s="1"/>
  <c r="S24" i="1"/>
  <c r="S76" i="1" s="1"/>
  <c r="S31" i="1"/>
  <c r="E44" i="1"/>
  <c r="E94" i="1" s="1"/>
  <c r="E24" i="1"/>
  <c r="E78" i="1" s="1"/>
  <c r="F44" i="1"/>
  <c r="F93" i="1" s="1"/>
  <c r="G44" i="1"/>
  <c r="G92" i="1" s="1"/>
  <c r="G24" i="1"/>
  <c r="G77" i="1" s="1"/>
  <c r="D44" i="1"/>
  <c r="D100" i="1" s="1"/>
  <c r="F24" i="1"/>
  <c r="F74" i="1" s="1"/>
  <c r="D24" i="1"/>
  <c r="D74" i="1" s="1"/>
  <c r="R44" i="1"/>
  <c r="R93" i="1" s="1"/>
  <c r="R24" i="1"/>
  <c r="R73" i="1" s="1"/>
  <c r="Q44" i="1"/>
  <c r="Q98" i="1" s="1"/>
  <c r="Q24" i="1"/>
  <c r="Q76" i="1" s="1"/>
  <c r="R31" i="1"/>
  <c r="P44" i="1"/>
  <c r="P97" i="1" s="1"/>
  <c r="P24" i="1"/>
  <c r="P73" i="1" s="1"/>
  <c r="Q31" i="1"/>
  <c r="P31" i="1"/>
  <c r="O44" i="1"/>
  <c r="O100" i="1" s="1"/>
  <c r="O24" i="1"/>
  <c r="O77" i="1" s="1"/>
  <c r="O31" i="1"/>
  <c r="N44" i="1"/>
  <c r="N24" i="1"/>
  <c r="N79" i="1" s="1"/>
  <c r="N31" i="1"/>
  <c r="M44" i="1"/>
  <c r="M94" i="1" s="1"/>
  <c r="M24" i="1"/>
  <c r="M73" i="1" s="1"/>
  <c r="M31" i="1"/>
  <c r="L44" i="1"/>
  <c r="L94" i="1" s="1"/>
  <c r="H24" i="1"/>
  <c r="H74" i="1" s="1"/>
  <c r="I24" i="1"/>
  <c r="I81" i="1" s="1"/>
  <c r="I44" i="1"/>
  <c r="I94" i="1" s="1"/>
  <c r="J24" i="1"/>
  <c r="J80" i="1" s="1"/>
  <c r="K24" i="1"/>
  <c r="K81" i="1" s="1"/>
  <c r="K44" i="1"/>
  <c r="K96" i="1" s="1"/>
  <c r="L24" i="1"/>
  <c r="L76" i="1" s="1"/>
  <c r="K31" i="1"/>
  <c r="L31" i="1"/>
  <c r="H44" i="1"/>
  <c r="H97" i="1" s="1"/>
  <c r="J44" i="1"/>
  <c r="J95" i="1" s="1"/>
  <c r="J61" i="12"/>
  <c r="G73" i="1"/>
  <c r="V79" i="1"/>
  <c r="AH74" i="1"/>
  <c r="AC80" i="1"/>
  <c r="AH77" i="1"/>
  <c r="V77" i="1"/>
  <c r="R77" i="1"/>
  <c r="X76" i="1"/>
  <c r="Z44" i="1"/>
  <c r="AJ77" i="1"/>
  <c r="AJ73" i="1"/>
  <c r="AJ81" i="1"/>
  <c r="AJ74" i="1"/>
  <c r="AJ75" i="1"/>
  <c r="AJ78" i="1"/>
  <c r="AJ76" i="1"/>
  <c r="AJ79" i="1"/>
  <c r="AJ80" i="1"/>
  <c r="AJ95" i="1"/>
  <c r="AJ93" i="1"/>
  <c r="AJ94" i="1"/>
  <c r="AJ100" i="1"/>
  <c r="AJ92" i="1"/>
  <c r="AJ96" i="1"/>
  <c r="AJ97" i="1"/>
  <c r="AN83" i="1" l="1"/>
  <c r="AL83" i="1"/>
  <c r="AN102" i="1"/>
  <c r="J73" i="1"/>
  <c r="AH79" i="1"/>
  <c r="AI94" i="1"/>
  <c r="AH80" i="1"/>
  <c r="Z81" i="1"/>
  <c r="K75" i="1"/>
  <c r="Z80" i="1"/>
  <c r="V74" i="1"/>
  <c r="J78" i="1"/>
  <c r="AE77" i="1"/>
  <c r="F75" i="1"/>
  <c r="F81" i="1"/>
  <c r="AE74" i="1"/>
  <c r="J74" i="1"/>
  <c r="Y81" i="1"/>
  <c r="F80" i="1"/>
  <c r="T64" i="1"/>
  <c r="D76" i="1"/>
  <c r="AA76" i="1"/>
  <c r="N74" i="1"/>
  <c r="P77" i="1"/>
  <c r="D81" i="1"/>
  <c r="F94" i="1"/>
  <c r="T75" i="1"/>
  <c r="AB78" i="1"/>
  <c r="T81" i="1"/>
  <c r="J75" i="1"/>
  <c r="I73" i="1"/>
  <c r="V100" i="1"/>
  <c r="R81" i="1"/>
  <c r="V95" i="1"/>
  <c r="J76" i="1"/>
  <c r="J77" i="1"/>
  <c r="AD78" i="1"/>
  <c r="H73" i="1"/>
  <c r="J79" i="1"/>
  <c r="H79" i="1"/>
  <c r="AD73" i="1"/>
  <c r="E75" i="1"/>
  <c r="AI99" i="1"/>
  <c r="AB76" i="1"/>
  <c r="AI92" i="1"/>
  <c r="D77" i="1"/>
  <c r="AD64" i="1"/>
  <c r="AD75" i="1"/>
  <c r="Y80" i="1"/>
  <c r="E77" i="1"/>
  <c r="Y73" i="1"/>
  <c r="O96" i="1"/>
  <c r="U100" i="1"/>
  <c r="Y79" i="1"/>
  <c r="AI75" i="1"/>
  <c r="H77" i="1"/>
  <c r="F78" i="1"/>
  <c r="Y76" i="1"/>
  <c r="Y77" i="1"/>
  <c r="P94" i="1"/>
  <c r="E74" i="1"/>
  <c r="E79" i="1"/>
  <c r="Y75" i="1"/>
  <c r="E81" i="1"/>
  <c r="H93" i="1"/>
  <c r="AI93" i="1"/>
  <c r="N76" i="1"/>
  <c r="AD76" i="1"/>
  <c r="Y74" i="1"/>
  <c r="E80" i="1"/>
  <c r="W97" i="1"/>
  <c r="U95" i="1"/>
  <c r="AI95" i="1"/>
  <c r="I77" i="1"/>
  <c r="AA75" i="1"/>
  <c r="AD80" i="1"/>
  <c r="AA80" i="1"/>
  <c r="AI74" i="1"/>
  <c r="AE92" i="1"/>
  <c r="U97" i="1"/>
  <c r="U73" i="1"/>
  <c r="K77" i="1"/>
  <c r="W76" i="1"/>
  <c r="I95" i="1"/>
  <c r="O94" i="1"/>
  <c r="AI76" i="1"/>
  <c r="R75" i="1"/>
  <c r="AD81" i="1"/>
  <c r="K79" i="1"/>
  <c r="K76" i="1"/>
  <c r="K78" i="1"/>
  <c r="M76" i="1"/>
  <c r="F64" i="1"/>
  <c r="Z73" i="1"/>
  <c r="AB64" i="1"/>
  <c r="AE75" i="1"/>
  <c r="O76" i="1"/>
  <c r="Q78" i="1"/>
  <c r="AD79" i="1"/>
  <c r="AB75" i="1"/>
  <c r="M92" i="1"/>
  <c r="AF93" i="1"/>
  <c r="AI81" i="1"/>
  <c r="AB74" i="1"/>
  <c r="K74" i="1"/>
  <c r="V78" i="1"/>
  <c r="V75" i="1"/>
  <c r="T73" i="1"/>
  <c r="AC75" i="1"/>
  <c r="Z77" i="1"/>
  <c r="Z75" i="1"/>
  <c r="AH64" i="1"/>
  <c r="E92" i="1"/>
  <c r="M93" i="1"/>
  <c r="AD92" i="1"/>
  <c r="V98" i="1"/>
  <c r="W96" i="1"/>
  <c r="V93" i="1"/>
  <c r="C98" i="1"/>
  <c r="U78" i="1"/>
  <c r="R78" i="1"/>
  <c r="Z64" i="1"/>
  <c r="AI78" i="1"/>
  <c r="C79" i="1"/>
  <c r="J81" i="1"/>
  <c r="AB80" i="1"/>
  <c r="Q81" i="1"/>
  <c r="W80" i="1"/>
  <c r="AC79" i="1"/>
  <c r="Z76" i="1"/>
  <c r="E100" i="1"/>
  <c r="O92" i="1"/>
  <c r="V92" i="1"/>
  <c r="V96" i="1"/>
  <c r="AD97" i="1"/>
  <c r="AI79" i="1"/>
  <c r="K73" i="1"/>
  <c r="AI77" i="1"/>
  <c r="K80" i="1"/>
  <c r="D96" i="1"/>
  <c r="AF98" i="1"/>
  <c r="AD96" i="1"/>
  <c r="AI80" i="1"/>
  <c r="AB79" i="1"/>
  <c r="AE76" i="1"/>
  <c r="AB81" i="1"/>
  <c r="Z78" i="1"/>
  <c r="Z79" i="1"/>
  <c r="K64" i="1"/>
  <c r="E98" i="1"/>
  <c r="Q92" i="1"/>
  <c r="AE97" i="1"/>
  <c r="Z93" i="1"/>
  <c r="S81" i="1"/>
  <c r="AG74" i="1"/>
  <c r="G80" i="1"/>
  <c r="C99" i="1"/>
  <c r="N75" i="1"/>
  <c r="G95" i="1"/>
  <c r="L99" i="1"/>
  <c r="AE98" i="1"/>
  <c r="AE93" i="1"/>
  <c r="AI98" i="1"/>
  <c r="C73" i="1"/>
  <c r="C74" i="1"/>
  <c r="D73" i="1"/>
  <c r="Q75" i="1"/>
  <c r="AA78" i="1"/>
  <c r="Q80" i="1"/>
  <c r="AA74" i="1"/>
  <c r="AH76" i="1"/>
  <c r="G81" i="1"/>
  <c r="W75" i="1"/>
  <c r="P79" i="1"/>
  <c r="W78" i="1"/>
  <c r="V80" i="1"/>
  <c r="H64" i="1"/>
  <c r="M78" i="1"/>
  <c r="V76" i="1"/>
  <c r="AA81" i="1"/>
  <c r="AH73" i="1"/>
  <c r="AI100" i="1"/>
  <c r="E99" i="1"/>
  <c r="G93" i="1"/>
  <c r="J98" i="1"/>
  <c r="L98" i="1"/>
  <c r="Q99" i="1"/>
  <c r="Q93" i="1"/>
  <c r="U92" i="1"/>
  <c r="AF99" i="1"/>
  <c r="AD98" i="1"/>
  <c r="U96" i="1"/>
  <c r="AF94" i="1"/>
  <c r="AD93" i="1"/>
  <c r="Z96" i="1"/>
  <c r="AG79" i="1"/>
  <c r="L100" i="1"/>
  <c r="D79" i="1"/>
  <c r="U79" i="1"/>
  <c r="AG81" i="1"/>
  <c r="G74" i="1"/>
  <c r="H92" i="1"/>
  <c r="P93" i="1"/>
  <c r="AE94" i="1"/>
  <c r="AI96" i="1"/>
  <c r="N80" i="1"/>
  <c r="D78" i="1"/>
  <c r="D75" i="1"/>
  <c r="N77" i="1"/>
  <c r="H78" i="1"/>
  <c r="AG73" i="1"/>
  <c r="U80" i="1"/>
  <c r="U75" i="1"/>
  <c r="AG77" i="1"/>
  <c r="U64" i="1"/>
  <c r="W73" i="1"/>
  <c r="H81" i="1"/>
  <c r="M81" i="1"/>
  <c r="M64" i="1"/>
  <c r="V64" i="1"/>
  <c r="D99" i="1"/>
  <c r="E93" i="1"/>
  <c r="H96" i="1"/>
  <c r="K99" i="1"/>
  <c r="M100" i="1"/>
  <c r="O99" i="1"/>
  <c r="AH102" i="1"/>
  <c r="AF100" i="1"/>
  <c r="AD99" i="1"/>
  <c r="U98" i="1"/>
  <c r="AF95" i="1"/>
  <c r="AD94" i="1"/>
  <c r="U93" i="1"/>
  <c r="S73" i="1"/>
  <c r="AG76" i="1"/>
  <c r="U76" i="1"/>
  <c r="G76" i="1"/>
  <c r="W81" i="1"/>
  <c r="L74" i="1"/>
  <c r="H75" i="1"/>
  <c r="J96" i="1"/>
  <c r="P99" i="1"/>
  <c r="AE99" i="1"/>
  <c r="AI64" i="1"/>
  <c r="N78" i="1"/>
  <c r="D80" i="1"/>
  <c r="AG75" i="1"/>
  <c r="H76" i="1"/>
  <c r="AG80" i="1"/>
  <c r="AA79" i="1"/>
  <c r="W79" i="1"/>
  <c r="AA73" i="1"/>
  <c r="G75" i="1"/>
  <c r="U81" i="1"/>
  <c r="I64" i="1"/>
  <c r="R74" i="1"/>
  <c r="D64" i="1"/>
  <c r="D98" i="1"/>
  <c r="F100" i="1"/>
  <c r="H95" i="1"/>
  <c r="K97" i="1"/>
  <c r="M99" i="1"/>
  <c r="O97" i="1"/>
  <c r="AG92" i="1"/>
  <c r="AE100" i="1"/>
  <c r="V99" i="1"/>
  <c r="AF96" i="1"/>
  <c r="AE95" i="1"/>
  <c r="V94" i="1"/>
  <c r="S79" i="1"/>
  <c r="N73" i="1"/>
  <c r="G78" i="1"/>
  <c r="N81" i="1"/>
  <c r="C75" i="1"/>
  <c r="H80" i="1"/>
  <c r="L93" i="1"/>
  <c r="Z99" i="1"/>
  <c r="L79" i="1"/>
  <c r="AH78" i="1"/>
  <c r="Q73" i="1"/>
  <c r="V81" i="1"/>
  <c r="AH75" i="1"/>
  <c r="U77" i="1"/>
  <c r="W74" i="1"/>
  <c r="G79" i="1"/>
  <c r="E76" i="1"/>
  <c r="E73" i="1"/>
  <c r="S77" i="1"/>
  <c r="AG64" i="1"/>
  <c r="D97" i="1"/>
  <c r="F99" i="1"/>
  <c r="H94" i="1"/>
  <c r="M98" i="1"/>
  <c r="P96" i="1"/>
  <c r="AF92" i="1"/>
  <c r="AD100" i="1"/>
  <c r="U99" i="1"/>
  <c r="N95" i="1"/>
  <c r="N96" i="1"/>
  <c r="N97" i="1"/>
  <c r="N98" i="1"/>
  <c r="N64" i="1"/>
  <c r="P81" i="1"/>
  <c r="P80" i="1"/>
  <c r="P78" i="1"/>
  <c r="P75" i="1"/>
  <c r="P74" i="1"/>
  <c r="P76" i="1"/>
  <c r="X80" i="1"/>
  <c r="X75" i="1"/>
  <c r="X73" i="1"/>
  <c r="X77" i="1"/>
  <c r="W98" i="1"/>
  <c r="Z97" i="1"/>
  <c r="I80" i="1"/>
  <c r="I75" i="1"/>
  <c r="X79" i="1"/>
  <c r="M75" i="1"/>
  <c r="M77" i="1"/>
  <c r="M74" i="1"/>
  <c r="M80" i="1"/>
  <c r="M79" i="1"/>
  <c r="P64" i="1"/>
  <c r="G96" i="1"/>
  <c r="G64" i="1"/>
  <c r="G97" i="1"/>
  <c r="G98" i="1"/>
  <c r="G99" i="1"/>
  <c r="X93" i="1"/>
  <c r="X94" i="1"/>
  <c r="X95" i="1"/>
  <c r="X96" i="1"/>
  <c r="X97" i="1"/>
  <c r="X98" i="1"/>
  <c r="X99" i="1"/>
  <c r="X100" i="1"/>
  <c r="X64" i="1"/>
  <c r="B99" i="1"/>
  <c r="J97" i="1"/>
  <c r="N92" i="1"/>
  <c r="X92" i="1"/>
  <c r="W99" i="1"/>
  <c r="AK83" i="1"/>
  <c r="AF73" i="1"/>
  <c r="AF76" i="1"/>
  <c r="AF74" i="1"/>
  <c r="AF80" i="1"/>
  <c r="AF78" i="1"/>
  <c r="AF81" i="1"/>
  <c r="AF79" i="1"/>
  <c r="AF77" i="1"/>
  <c r="T93" i="1"/>
  <c r="T92" i="1"/>
  <c r="T94" i="1"/>
  <c r="T95" i="1"/>
  <c r="T96" i="1"/>
  <c r="T97" i="1"/>
  <c r="T98" i="1"/>
  <c r="T99" i="1"/>
  <c r="T100" i="1"/>
  <c r="B98" i="1"/>
  <c r="AK102" i="1"/>
  <c r="AF64" i="1"/>
  <c r="I98" i="1"/>
  <c r="I99" i="1"/>
  <c r="I100" i="1"/>
  <c r="I93" i="1"/>
  <c r="I92" i="1"/>
  <c r="O73" i="1"/>
  <c r="O81" i="1"/>
  <c r="O78" i="1"/>
  <c r="O80" i="1"/>
  <c r="O79" i="1"/>
  <c r="S74" i="1"/>
  <c r="S80" i="1"/>
  <c r="N100" i="1"/>
  <c r="W92" i="1"/>
  <c r="W100" i="1"/>
  <c r="AJ83" i="1"/>
  <c r="R79" i="1"/>
  <c r="X74" i="1"/>
  <c r="X78" i="1"/>
  <c r="S78" i="1"/>
  <c r="L80" i="1"/>
  <c r="L77" i="1"/>
  <c r="L64" i="1"/>
  <c r="L73" i="1"/>
  <c r="L78" i="1"/>
  <c r="L75" i="1"/>
  <c r="L81" i="1"/>
  <c r="F95" i="1"/>
  <c r="F96" i="1"/>
  <c r="F97" i="1"/>
  <c r="F98" i="1"/>
  <c r="C92" i="1"/>
  <c r="C97" i="1"/>
  <c r="C77" i="1"/>
  <c r="C81" i="1"/>
  <c r="C93" i="1"/>
  <c r="C100" i="1"/>
  <c r="C76" i="1"/>
  <c r="C96" i="1"/>
  <c r="C78" i="1"/>
  <c r="W64" i="1"/>
  <c r="AC64" i="1"/>
  <c r="AC93" i="1"/>
  <c r="AC94" i="1"/>
  <c r="AC95" i="1"/>
  <c r="AC96" i="1"/>
  <c r="AC97" i="1"/>
  <c r="AC98" i="1"/>
  <c r="AC99" i="1"/>
  <c r="AC92" i="1"/>
  <c r="C94" i="1"/>
  <c r="G100" i="1"/>
  <c r="N99" i="1"/>
  <c r="W93" i="1"/>
  <c r="B94" i="1"/>
  <c r="B81" i="1"/>
  <c r="B97" i="1"/>
  <c r="B92" i="1"/>
  <c r="B93" i="1"/>
  <c r="B73" i="1"/>
  <c r="B79" i="1"/>
  <c r="B100" i="1"/>
  <c r="B80" i="1"/>
  <c r="B96" i="1"/>
  <c r="R76" i="1"/>
  <c r="Z94" i="1"/>
  <c r="Z98" i="1"/>
  <c r="Z92" i="1"/>
  <c r="Z95" i="1"/>
  <c r="R80" i="1"/>
  <c r="I78" i="1"/>
  <c r="I76" i="1"/>
  <c r="I74" i="1"/>
  <c r="Q79" i="1"/>
  <c r="Q74" i="1"/>
  <c r="Q77" i="1"/>
  <c r="B74" i="1"/>
  <c r="AB92" i="1"/>
  <c r="AB93" i="1"/>
  <c r="AB94" i="1"/>
  <c r="AB95" i="1"/>
  <c r="AB96" i="1"/>
  <c r="AB97" i="1"/>
  <c r="AB98" i="1"/>
  <c r="AB99" i="1"/>
  <c r="AB100" i="1"/>
  <c r="B95" i="1"/>
  <c r="I97" i="1"/>
  <c r="N94" i="1"/>
  <c r="W94" i="1"/>
  <c r="Z100" i="1"/>
  <c r="S75" i="1"/>
  <c r="B75" i="1"/>
  <c r="O75" i="1"/>
  <c r="O74" i="1"/>
  <c r="I79" i="1"/>
  <c r="B77" i="1"/>
  <c r="J99" i="1"/>
  <c r="J100" i="1"/>
  <c r="J93" i="1"/>
  <c r="J92" i="1"/>
  <c r="J64" i="1"/>
  <c r="J94" i="1"/>
  <c r="K100" i="1"/>
  <c r="K93" i="1"/>
  <c r="K92" i="1"/>
  <c r="K94" i="1"/>
  <c r="K95" i="1"/>
  <c r="Q94" i="1"/>
  <c r="Q64" i="1"/>
  <c r="Q97" i="1"/>
  <c r="Q100" i="1"/>
  <c r="Q95" i="1"/>
  <c r="F79" i="1"/>
  <c r="F77" i="1"/>
  <c r="F76" i="1"/>
  <c r="F73" i="1"/>
  <c r="T76" i="1"/>
  <c r="T78" i="1"/>
  <c r="T77" i="1"/>
  <c r="T74" i="1"/>
  <c r="T80" i="1"/>
  <c r="B76" i="1"/>
  <c r="AC76" i="1"/>
  <c r="AC78" i="1"/>
  <c r="AC77" i="1"/>
  <c r="AC74" i="1"/>
  <c r="AC81" i="1"/>
  <c r="AE78" i="1"/>
  <c r="AE64" i="1"/>
  <c r="AE79" i="1"/>
  <c r="AE73" i="1"/>
  <c r="AE80" i="1"/>
  <c r="AF75" i="1"/>
  <c r="C95" i="1"/>
  <c r="F92" i="1"/>
  <c r="G94" i="1"/>
  <c r="I96" i="1"/>
  <c r="K98" i="1"/>
  <c r="N93" i="1"/>
  <c r="Q96" i="1"/>
  <c r="O64" i="1"/>
  <c r="R64" i="1"/>
  <c r="S64" i="1"/>
  <c r="D95" i="1"/>
  <c r="E97" i="1"/>
  <c r="H100" i="1"/>
  <c r="L97" i="1"/>
  <c r="M97" i="1"/>
  <c r="P92" i="1"/>
  <c r="P98" i="1"/>
  <c r="O93" i="1"/>
  <c r="S100" i="1"/>
  <c r="S99" i="1"/>
  <c r="S98" i="1"/>
  <c r="S97" i="1"/>
  <c r="S96" i="1"/>
  <c r="S95" i="1"/>
  <c r="S94" i="1"/>
  <c r="S93" i="1"/>
  <c r="Y64" i="1"/>
  <c r="AB73" i="1"/>
  <c r="AD74" i="1"/>
  <c r="D94" i="1"/>
  <c r="E96" i="1"/>
  <c r="H99" i="1"/>
  <c r="L96" i="1"/>
  <c r="M96" i="1"/>
  <c r="O98" i="1"/>
  <c r="P95" i="1"/>
  <c r="R92" i="1"/>
  <c r="AA100" i="1"/>
  <c r="R100" i="1"/>
  <c r="AA99" i="1"/>
  <c r="R99" i="1"/>
  <c r="AA98" i="1"/>
  <c r="R98" i="1"/>
  <c r="AA97" i="1"/>
  <c r="R97" i="1"/>
  <c r="AA96" i="1"/>
  <c r="R96" i="1"/>
  <c r="AA95" i="1"/>
  <c r="R95" i="1"/>
  <c r="AA94" i="1"/>
  <c r="R94" i="1"/>
  <c r="AA93" i="1"/>
  <c r="E64" i="1"/>
  <c r="AA64" i="1"/>
  <c r="D92" i="1"/>
  <c r="D93" i="1"/>
  <c r="E95" i="1"/>
  <c r="H98" i="1"/>
  <c r="L95" i="1"/>
  <c r="M95" i="1"/>
  <c r="P100" i="1"/>
  <c r="O95" i="1"/>
  <c r="Y100" i="1"/>
  <c r="Y99" i="1"/>
  <c r="Y98" i="1"/>
  <c r="Y97" i="1"/>
  <c r="Y96" i="1"/>
  <c r="Y95" i="1"/>
  <c r="Y94" i="1"/>
  <c r="Y93" i="1"/>
  <c r="L92" i="1"/>
  <c r="AG100" i="1"/>
  <c r="AG99" i="1"/>
  <c r="AG98" i="1"/>
  <c r="AG97" i="1"/>
  <c r="AG96" i="1"/>
  <c r="AG95" i="1"/>
  <c r="AG94" i="1"/>
  <c r="AJ99" i="1"/>
  <c r="AJ64" i="1"/>
  <c r="AJ98" i="1"/>
  <c r="K83" i="1" l="1"/>
  <c r="Y83" i="1"/>
  <c r="E83" i="1"/>
  <c r="V83" i="1"/>
  <c r="AA83" i="1"/>
  <c r="J83" i="1"/>
  <c r="AD102" i="1"/>
  <c r="AI102" i="1"/>
  <c r="AI83" i="1"/>
  <c r="C83" i="1"/>
  <c r="Z83" i="1"/>
  <c r="F83" i="1"/>
  <c r="V102" i="1"/>
  <c r="AE102" i="1"/>
  <c r="U102" i="1"/>
  <c r="AD83" i="1"/>
  <c r="U83" i="1"/>
  <c r="N83" i="1"/>
  <c r="T83" i="1"/>
  <c r="I83" i="1"/>
  <c r="R83" i="1"/>
  <c r="Q83" i="1"/>
  <c r="G83" i="1"/>
  <c r="E102" i="1"/>
  <c r="O102" i="1"/>
  <c r="AB83" i="1"/>
  <c r="H83" i="1"/>
  <c r="R102" i="1"/>
  <c r="S83" i="1"/>
  <c r="W102" i="1"/>
  <c r="J102" i="1"/>
  <c r="M83" i="1"/>
  <c r="W83" i="1"/>
  <c r="O83" i="1"/>
  <c r="AG102" i="1"/>
  <c r="AB102" i="1"/>
  <c r="AH83" i="1"/>
  <c r="AA102" i="1"/>
  <c r="AF102" i="1"/>
  <c r="AG83" i="1"/>
  <c r="Q102" i="1"/>
  <c r="I102" i="1"/>
  <c r="M102" i="1"/>
  <c r="AJ102" i="1"/>
  <c r="G102" i="1"/>
  <c r="D83" i="1"/>
  <c r="B102" i="1"/>
  <c r="T102" i="1"/>
  <c r="N102" i="1"/>
  <c r="H102" i="1"/>
  <c r="K102" i="1"/>
  <c r="AC102" i="1"/>
  <c r="B83" i="1"/>
  <c r="X83" i="1"/>
  <c r="S102" i="1"/>
  <c r="AF83" i="1"/>
  <c r="F102" i="1"/>
  <c r="Z102" i="1"/>
  <c r="C102" i="1"/>
  <c r="L102" i="1"/>
  <c r="D102" i="1"/>
  <c r="P102" i="1"/>
  <c r="AC83" i="1"/>
  <c r="AE83" i="1"/>
  <c r="X102" i="1"/>
  <c r="L83" i="1"/>
  <c r="P83" i="1"/>
  <c r="Y102" i="1"/>
</calcChain>
</file>

<file path=xl/sharedStrings.xml><?xml version="1.0" encoding="utf-8"?>
<sst xmlns="http://schemas.openxmlformats.org/spreadsheetml/2006/main" count="537" uniqueCount="109">
  <si>
    <t>1994/95</t>
  </si>
  <si>
    <t>1995/96</t>
  </si>
  <si>
    <t>1996/97</t>
  </si>
  <si>
    <t>1997/98</t>
  </si>
  <si>
    <t>1998/99</t>
  </si>
  <si>
    <t>STREKE</t>
  </si>
  <si>
    <t>'000 ha</t>
  </si>
  <si>
    <t xml:space="preserve"> Kwazulu-Natal</t>
  </si>
  <si>
    <t xml:space="preserve"> Mpumalanga</t>
  </si>
  <si>
    <t xml:space="preserve"> Gauteng</t>
  </si>
  <si>
    <t>'000 t</t>
  </si>
  <si>
    <t>t/ha</t>
  </si>
  <si>
    <t/>
  </si>
  <si>
    <t>1999/2000</t>
  </si>
  <si>
    <t>2000/01</t>
  </si>
  <si>
    <t>2001/02</t>
  </si>
  <si>
    <t xml:space="preserve"> Limpopo</t>
  </si>
  <si>
    <t>2002/03</t>
  </si>
  <si>
    <t>2003/04</t>
  </si>
  <si>
    <t>Oppervlakte en produksie van sonneblomsaad/Area and production of sunflowers</t>
  </si>
  <si>
    <t>REGION</t>
  </si>
  <si>
    <t xml:space="preserve"> Wes-Kaap/W. Cape</t>
  </si>
  <si>
    <t xml:space="preserve"> Noord-Kaap/N. Cape</t>
  </si>
  <si>
    <t xml:space="preserve"> Oos-Kaap/E. Cape</t>
  </si>
  <si>
    <t xml:space="preserve"> Vrystaat/Free State</t>
  </si>
  <si>
    <t xml:space="preserve"> Noordwes/North West</t>
  </si>
  <si>
    <t>TOTAAL/TOTAL</t>
  </si>
  <si>
    <t>LET WEL: JARE IS PRODUKSIEJARE</t>
  </si>
  <si>
    <t>NOTE: YEARS ARE PRODUCTION YEARS</t>
  </si>
  <si>
    <t>OPPERVLAKTE ONDER SONNEBLOMSAAD IN DIE RSA</t>
  </si>
  <si>
    <t>AREA GROWN TO SUNFLOWER IN RSA</t>
  </si>
  <si>
    <t>PRODUKSIE VAN SONNEBLOMSAAD IN DIE RSA</t>
  </si>
  <si>
    <t xml:space="preserve">PRODUCTION OF SUNFLOWERSEED IN RSA </t>
  </si>
  <si>
    <t>OPBRENGS PER HEKTAAR SONNEBLOMSAAD IN DIE RSA</t>
  </si>
  <si>
    <t>YIELD PER HECTARE OF SUNFLOWER SEED IN RSA</t>
  </si>
  <si>
    <t>2004/05</t>
  </si>
  <si>
    <t>2005/06</t>
  </si>
  <si>
    <t>1990/91</t>
  </si>
  <si>
    <t>1991/92</t>
  </si>
  <si>
    <t>1992/93</t>
  </si>
  <si>
    <t>1993/94</t>
  </si>
  <si>
    <t>2006/07</t>
  </si>
  <si>
    <t>2007/08</t>
  </si>
  <si>
    <t>1988/89</t>
  </si>
  <si>
    <t>1989/90</t>
  </si>
  <si>
    <t>2008/09</t>
  </si>
  <si>
    <t xml:space="preserve"> Wes-Kaap</t>
  </si>
  <si>
    <t xml:space="preserve"> Noord-Kaap</t>
  </si>
  <si>
    <t xml:space="preserve"> Vrystaat</t>
  </si>
  <si>
    <t xml:space="preserve"> Oos-Kaap</t>
  </si>
  <si>
    <t>Limpopo</t>
  </si>
  <si>
    <t xml:space="preserve"> Noordwes</t>
  </si>
  <si>
    <t>TOTAAL</t>
  </si>
  <si>
    <t xml:space="preserve"> Noordelike Provinsie</t>
  </si>
  <si>
    <r>
      <t xml:space="preserve">Oppervlakte en produksie </t>
    </r>
    <r>
      <rPr>
        <b/>
        <sz val="12"/>
        <color indexed="10"/>
        <rFont val="Arial"/>
        <family val="2"/>
      </rPr>
      <t xml:space="preserve">skattings </t>
    </r>
    <r>
      <rPr>
        <b/>
        <sz val="12"/>
        <rFont val="Arial"/>
        <family val="2"/>
      </rPr>
      <t>van sonneblom</t>
    </r>
  </si>
  <si>
    <t>PRODUCTION OF SUNFLOWER IN THE RSA</t>
  </si>
  <si>
    <t>YIELD PER HECTARE SUNFLOWER IN THE RSA</t>
  </si>
  <si>
    <t>OPPERVLAKTE</t>
  </si>
  <si>
    <t>PRODUKSIE</t>
  </si>
  <si>
    <t xml:space="preserve">OPBRENGS </t>
  </si>
  <si>
    <t>2009/10</t>
  </si>
  <si>
    <t>2010/11*</t>
  </si>
  <si>
    <t>2011/12*</t>
  </si>
  <si>
    <t>% OPPERVLAKTE ONDER SONNEBLOMSAAD IN ELKE PROVINSIE IN DIE RSA</t>
  </si>
  <si>
    <t>2011/12</t>
  </si>
  <si>
    <t>2010/11</t>
  </si>
  <si>
    <t>2012/13*</t>
  </si>
  <si>
    <t>1st Estimate</t>
  </si>
  <si>
    <t>2nd Estimate</t>
  </si>
  <si>
    <t>Total</t>
  </si>
  <si>
    <t>3rd Estimate</t>
  </si>
  <si>
    <t>4th Estimate</t>
  </si>
  <si>
    <t>5th Estimate</t>
  </si>
  <si>
    <t>6th Estimate</t>
  </si>
  <si>
    <t>7th Estimate</t>
  </si>
  <si>
    <t>Final Estimate</t>
  </si>
  <si>
    <t>2012/13</t>
  </si>
  <si>
    <t>2013/14*</t>
  </si>
  <si>
    <t>1st Forecast</t>
  </si>
  <si>
    <t>2nd Forecast</t>
  </si>
  <si>
    <t>3rd Forecast</t>
  </si>
  <si>
    <t>4th Forecast</t>
  </si>
  <si>
    <t>5th Forecast</t>
  </si>
  <si>
    <t>6th Forecast</t>
  </si>
  <si>
    <t>7th Forecast</t>
  </si>
  <si>
    <t>Final Forecast</t>
  </si>
  <si>
    <t>2014/15*</t>
  </si>
  <si>
    <t>1ste Estimate</t>
  </si>
  <si>
    <t>2013/14</t>
  </si>
  <si>
    <t>2014/15 PRODUKSIESEISOEN</t>
  </si>
  <si>
    <t>2014/15</t>
  </si>
  <si>
    <t>2015/16</t>
  </si>
  <si>
    <t>2016/17</t>
  </si>
  <si>
    <t>2017/18</t>
  </si>
  <si>
    <t>2018/19</t>
  </si>
  <si>
    <t>2019/20</t>
  </si>
  <si>
    <t>2021/22</t>
  </si>
  <si>
    <t>PROVINSIE % AANDEEL IN SONNEBLOMSAAD PRODUCTION</t>
  </si>
  <si>
    <t>PROVINCE % SHARE IN SUNFLOWER PRODUCTION</t>
  </si>
  <si>
    <t>%</t>
  </si>
  <si>
    <t>2020/21</t>
  </si>
  <si>
    <t>2022/23</t>
  </si>
  <si>
    <t>2023/24*</t>
  </si>
  <si>
    <t>2024/25</t>
  </si>
  <si>
    <t>2025/26</t>
  </si>
  <si>
    <t>2026/27</t>
  </si>
  <si>
    <t>Updated: October 2024</t>
  </si>
  <si>
    <t>9nde Produksieskatting</t>
  </si>
  <si>
    <t>2024/25**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</si>
</sst>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)"/>
    <numFmt numFmtId="165" formatCode="0.000_)"/>
    <numFmt numFmtId="166" formatCode="0.0"/>
    <numFmt numFmtId="167" formatCode="0.000"/>
    <numFmt numFmtId="168" formatCode="##\ ###\ ###"/>
    <numFmt numFmtId="169" formatCode="0.0%"/>
    <numFmt numFmtId="170" formatCode="0.00_)"/>
  </numFmts>
  <fonts count="14" x14ac:knownFonts="1"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Helv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3">
    <xf numFmtId="164" fontId="0" fillId="0" borderId="0"/>
    <xf numFmtId="0" fontId="1" fillId="0" borderId="0"/>
    <xf numFmtId="9" fontId="2" fillId="0" borderId="0" applyFont="0" applyFill="0" applyBorder="0" applyAlignment="0" applyProtection="0"/>
  </cellStyleXfs>
  <cellXfs count="218">
    <xf numFmtId="164" fontId="0" fillId="0" borderId="0" xfId="0"/>
    <xf numFmtId="164" fontId="3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165" fontId="3" fillId="0" borderId="1" xfId="0" applyNumberFormat="1" applyFont="1" applyBorder="1" applyAlignment="1" applyProtection="1">
      <alignment horizontal="right"/>
      <protection locked="0"/>
    </xf>
    <xf numFmtId="165" fontId="3" fillId="0" borderId="2" xfId="0" applyNumberFormat="1" applyFont="1" applyBorder="1" applyAlignment="1" applyProtection="1">
      <alignment horizontal="right"/>
      <protection locked="0"/>
    </xf>
    <xf numFmtId="165" fontId="3" fillId="0" borderId="3" xfId="0" applyNumberFormat="1" applyFont="1" applyBorder="1" applyAlignment="1" applyProtection="1">
      <alignment horizontal="right"/>
      <protection locked="0"/>
    </xf>
    <xf numFmtId="165" fontId="3" fillId="0" borderId="4" xfId="0" applyNumberFormat="1" applyFont="1" applyBorder="1" applyAlignment="1" applyProtection="1">
      <alignment horizontal="right"/>
      <protection locked="0"/>
    </xf>
    <xf numFmtId="165" fontId="3" fillId="0" borderId="5" xfId="0" applyNumberFormat="1" applyFont="1" applyBorder="1" applyAlignment="1" applyProtection="1">
      <alignment horizontal="right"/>
      <protection locked="0"/>
    </xf>
    <xf numFmtId="165" fontId="3" fillId="0" borderId="6" xfId="0" applyNumberFormat="1" applyFont="1" applyBorder="1"/>
    <xf numFmtId="165" fontId="3" fillId="0" borderId="7" xfId="0" applyNumberFormat="1" applyFont="1" applyBorder="1"/>
    <xf numFmtId="165" fontId="3" fillId="0" borderId="8" xfId="0" applyNumberFormat="1" applyFont="1" applyBorder="1"/>
    <xf numFmtId="165" fontId="3" fillId="0" borderId="9" xfId="0" applyNumberFormat="1" applyFont="1" applyBorder="1"/>
    <xf numFmtId="165" fontId="3" fillId="0" borderId="6" xfId="0" applyNumberFormat="1" applyFont="1" applyBorder="1" applyAlignment="1" applyProtection="1">
      <alignment horizontal="left"/>
      <protection locked="0"/>
    </xf>
    <xf numFmtId="165" fontId="3" fillId="0" borderId="10" xfId="0" applyNumberFormat="1" applyFon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2" xfId="0" applyNumberFormat="1" applyFont="1" applyBorder="1" applyProtection="1">
      <protection locked="0"/>
    </xf>
    <xf numFmtId="165" fontId="3" fillId="0" borderId="3" xfId="0" applyNumberFormat="1" applyFont="1" applyBorder="1" applyProtection="1">
      <protection locked="0"/>
    </xf>
    <xf numFmtId="165" fontId="3" fillId="0" borderId="14" xfId="0" applyNumberFormat="1" applyFont="1" applyBorder="1" applyAlignment="1" applyProtection="1">
      <alignment horizontal="right"/>
      <protection locked="0"/>
    </xf>
    <xf numFmtId="165" fontId="3" fillId="0" borderId="14" xfId="0" applyNumberFormat="1" applyFont="1" applyBorder="1" applyAlignment="1" applyProtection="1">
      <alignment horizontal="center"/>
      <protection locked="0"/>
    </xf>
    <xf numFmtId="165" fontId="3" fillId="0" borderId="4" xfId="0" applyNumberFormat="1" applyFont="1" applyBorder="1" applyAlignment="1" applyProtection="1">
      <alignment horizontal="center"/>
      <protection locked="0"/>
    </xf>
    <xf numFmtId="165" fontId="3" fillId="0" borderId="5" xfId="0" applyNumberFormat="1" applyFont="1" applyBorder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left"/>
      <protection locked="0"/>
    </xf>
    <xf numFmtId="165" fontId="3" fillId="0" borderId="3" xfId="0" quotePrefix="1" applyNumberFormat="1" applyFont="1" applyBorder="1" applyAlignment="1" applyProtection="1">
      <alignment horizontal="right"/>
      <protection locked="0"/>
    </xf>
    <xf numFmtId="49" fontId="3" fillId="0" borderId="3" xfId="0" applyNumberFormat="1" applyFont="1" applyBorder="1" applyAlignment="1" applyProtection="1">
      <alignment horizontal="right"/>
      <protection locked="0"/>
    </xf>
    <xf numFmtId="166" fontId="3" fillId="0" borderId="7" xfId="0" applyNumberFormat="1" applyFont="1" applyBorder="1" applyProtection="1">
      <protection locked="0"/>
    </xf>
    <xf numFmtId="166" fontId="3" fillId="0" borderId="8" xfId="0" applyNumberFormat="1" applyFont="1" applyBorder="1" applyProtection="1">
      <protection locked="0"/>
    </xf>
    <xf numFmtId="166" fontId="3" fillId="0" borderId="9" xfId="0" applyNumberFormat="1" applyFont="1" applyBorder="1" applyProtection="1">
      <protection locked="0"/>
    </xf>
    <xf numFmtId="166" fontId="3" fillId="0" borderId="7" xfId="0" applyNumberFormat="1" applyFont="1" applyBorder="1"/>
    <xf numFmtId="166" fontId="3" fillId="0" borderId="8" xfId="0" applyNumberFormat="1" applyFont="1" applyBorder="1"/>
    <xf numFmtId="166" fontId="3" fillId="0" borderId="9" xfId="0" applyNumberFormat="1" applyFont="1" applyBorder="1"/>
    <xf numFmtId="166" fontId="4" fillId="0" borderId="7" xfId="0" applyNumberFormat="1" applyFont="1" applyBorder="1" applyProtection="1">
      <protection locked="0"/>
    </xf>
    <xf numFmtId="166" fontId="4" fillId="0" borderId="8" xfId="0" applyNumberFormat="1" applyFont="1" applyBorder="1" applyProtection="1">
      <protection locked="0"/>
    </xf>
    <xf numFmtId="166" fontId="4" fillId="0" borderId="9" xfId="0" applyNumberFormat="1" applyFont="1" applyBorder="1" applyProtection="1">
      <protection locked="0"/>
    </xf>
    <xf numFmtId="167" fontId="3" fillId="0" borderId="9" xfId="0" applyNumberFormat="1" applyFont="1" applyBorder="1" applyProtection="1">
      <protection locked="0"/>
    </xf>
    <xf numFmtId="167" fontId="3" fillId="0" borderId="9" xfId="0" applyNumberFormat="1" applyFont="1" applyBorder="1"/>
    <xf numFmtId="167" fontId="4" fillId="0" borderId="9" xfId="0" applyNumberFormat="1" applyFont="1" applyBorder="1" applyProtection="1">
      <protection locked="0"/>
    </xf>
    <xf numFmtId="165" fontId="4" fillId="0" borderId="14" xfId="0" applyNumberFormat="1" applyFont="1" applyBorder="1" applyAlignment="1" applyProtection="1">
      <alignment horizontal="left"/>
      <protection locked="0"/>
    </xf>
    <xf numFmtId="165" fontId="4" fillId="0" borderId="6" xfId="0" applyNumberFormat="1" applyFont="1" applyBorder="1" applyAlignment="1" applyProtection="1">
      <alignment horizontal="left"/>
      <protection locked="0"/>
    </xf>
    <xf numFmtId="165" fontId="3" fillId="0" borderId="16" xfId="0" applyNumberFormat="1" applyFont="1" applyBorder="1"/>
    <xf numFmtId="165" fontId="4" fillId="0" borderId="17" xfId="0" applyNumberFormat="1" applyFont="1" applyBorder="1" applyAlignment="1" applyProtection="1">
      <alignment horizontal="left"/>
      <protection locked="0"/>
    </xf>
    <xf numFmtId="165" fontId="3" fillId="0" borderId="1" xfId="0" quotePrefix="1" applyNumberFormat="1" applyFont="1" applyBorder="1" applyAlignment="1" applyProtection="1">
      <alignment horizontal="left"/>
      <protection locked="0"/>
    </xf>
    <xf numFmtId="165" fontId="3" fillId="0" borderId="18" xfId="0" applyNumberFormat="1" applyFont="1" applyBorder="1"/>
    <xf numFmtId="165" fontId="3" fillId="0" borderId="14" xfId="0" applyNumberFormat="1" applyFont="1" applyBorder="1"/>
    <xf numFmtId="168" fontId="5" fillId="0" borderId="0" xfId="1" applyNumberFormat="1" applyFont="1"/>
    <xf numFmtId="166" fontId="5" fillId="0" borderId="0" xfId="1" applyNumberFormat="1" applyFont="1"/>
    <xf numFmtId="166" fontId="3" fillId="0" borderId="18" xfId="0" applyNumberFormat="1" applyFont="1" applyBorder="1" applyAlignment="1" applyProtection="1">
      <alignment horizontal="right"/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2" fontId="3" fillId="0" borderId="18" xfId="0" applyNumberFormat="1" applyFont="1" applyBorder="1"/>
    <xf numFmtId="2" fontId="3" fillId="0" borderId="0" xfId="0" applyNumberFormat="1" applyFont="1"/>
    <xf numFmtId="165" fontId="3" fillId="0" borderId="1" xfId="0" applyNumberFormat="1" applyFont="1" applyBorder="1"/>
    <xf numFmtId="166" fontId="5" fillId="0" borderId="18" xfId="1" applyNumberFormat="1" applyFont="1" applyBorder="1"/>
    <xf numFmtId="166" fontId="4" fillId="0" borderId="18" xfId="0" applyNumberFormat="1" applyFont="1" applyBorder="1" applyProtection="1">
      <protection locked="0"/>
    </xf>
    <xf numFmtId="166" fontId="4" fillId="0" borderId="0" xfId="0" applyNumberFormat="1" applyFont="1" applyProtection="1">
      <protection locked="0"/>
    </xf>
    <xf numFmtId="165" fontId="3" fillId="0" borderId="8" xfId="0" applyNumberFormat="1" applyFont="1" applyBorder="1" applyAlignment="1" applyProtection="1">
      <alignment horizontal="right"/>
      <protection locked="0"/>
    </xf>
    <xf numFmtId="165" fontId="3" fillId="0" borderId="18" xfId="0" applyNumberFormat="1" applyFont="1" applyBorder="1" applyAlignment="1" applyProtection="1">
      <alignment horizontal="right"/>
      <protection locked="0"/>
    </xf>
    <xf numFmtId="165" fontId="3" fillId="0" borderId="0" xfId="0" applyNumberFormat="1" applyFont="1" applyAlignment="1" applyProtection="1">
      <alignment horizontal="right"/>
      <protection locked="0"/>
    </xf>
    <xf numFmtId="164" fontId="3" fillId="0" borderId="1" xfId="0" quotePrefix="1" applyFont="1" applyBorder="1" applyAlignment="1">
      <alignment horizontal="right"/>
    </xf>
    <xf numFmtId="164" fontId="3" fillId="0" borderId="1" xfId="0" applyFont="1" applyBorder="1"/>
    <xf numFmtId="164" fontId="3" fillId="0" borderId="18" xfId="0" applyFont="1" applyBorder="1"/>
    <xf numFmtId="165" fontId="4" fillId="0" borderId="18" xfId="0" applyNumberFormat="1" applyFont="1" applyBorder="1"/>
    <xf numFmtId="165" fontId="3" fillId="0" borderId="9" xfId="0" applyNumberFormat="1" applyFont="1" applyBorder="1" applyAlignment="1" applyProtection="1">
      <alignment horizontal="right"/>
      <protection locked="0"/>
    </xf>
    <xf numFmtId="165" fontId="3" fillId="0" borderId="9" xfId="0" applyNumberFormat="1" applyFont="1" applyBorder="1" applyAlignment="1" applyProtection="1">
      <alignment horizontal="center"/>
      <protection locked="0"/>
    </xf>
    <xf numFmtId="165" fontId="4" fillId="0" borderId="1" xfId="0" applyNumberFormat="1" applyFont="1" applyBorder="1" applyAlignment="1" applyProtection="1">
      <alignment horizontal="left"/>
      <protection locked="0"/>
    </xf>
    <xf numFmtId="167" fontId="6" fillId="0" borderId="19" xfId="0" quotePrefix="1" applyNumberFormat="1" applyFont="1" applyBorder="1" applyAlignment="1" applyProtection="1">
      <alignment horizontal="left"/>
      <protection locked="0"/>
    </xf>
    <xf numFmtId="2" fontId="3" fillId="0" borderId="9" xfId="0" applyNumberFormat="1" applyFont="1" applyBorder="1"/>
    <xf numFmtId="165" fontId="4" fillId="0" borderId="0" xfId="0" applyNumberFormat="1" applyFont="1" applyAlignment="1">
      <alignment horizontal="left"/>
    </xf>
    <xf numFmtId="166" fontId="8" fillId="0" borderId="0" xfId="0" applyNumberFormat="1" applyFont="1" applyProtection="1">
      <protection locked="0"/>
    </xf>
    <xf numFmtId="166" fontId="0" fillId="0" borderId="0" xfId="0" applyNumberFormat="1"/>
    <xf numFmtId="166" fontId="8" fillId="2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NumberFormat="1"/>
    <xf numFmtId="166" fontId="10" fillId="0" borderId="0" xfId="0" applyNumberFormat="1" applyFont="1" applyProtection="1">
      <protection locked="0"/>
    </xf>
    <xf numFmtId="0" fontId="10" fillId="0" borderId="0" xfId="0" applyNumberFormat="1" applyFont="1"/>
    <xf numFmtId="166" fontId="0" fillId="0" borderId="19" xfId="0" applyNumberFormat="1" applyBorder="1"/>
    <xf numFmtId="166" fontId="0" fillId="0" borderId="10" xfId="0" applyNumberFormat="1" applyBorder="1" applyProtection="1">
      <protection locked="0"/>
    </xf>
    <xf numFmtId="166" fontId="0" fillId="0" borderId="6" xfId="0" applyNumberFormat="1" applyBorder="1"/>
    <xf numFmtId="166" fontId="0" fillId="0" borderId="6" xfId="0" applyNumberFormat="1" applyBorder="1" applyProtection="1">
      <protection locked="0"/>
    </xf>
    <xf numFmtId="166" fontId="11" fillId="0" borderId="6" xfId="0" applyNumberFormat="1" applyFont="1" applyBorder="1" applyProtection="1">
      <protection locked="0"/>
    </xf>
    <xf numFmtId="166" fontId="11" fillId="0" borderId="0" xfId="0" applyNumberFormat="1" applyFont="1"/>
    <xf numFmtId="166" fontId="0" fillId="0" borderId="10" xfId="0" applyNumberFormat="1" applyBorder="1"/>
    <xf numFmtId="166" fontId="11" fillId="0" borderId="0" xfId="0" applyNumberFormat="1" applyFont="1" applyProtection="1"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Alignment="1">
      <alignment horizontal="center"/>
    </xf>
    <xf numFmtId="166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>
      <alignment horizontal="center"/>
    </xf>
    <xf numFmtId="166" fontId="11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3" fillId="0" borderId="19" xfId="0" quotePrefix="1" applyFont="1" applyBorder="1" applyAlignment="1">
      <alignment horizontal="right"/>
    </xf>
    <xf numFmtId="165" fontId="4" fillId="0" borderId="6" xfId="0" applyNumberFormat="1" applyFont="1" applyBorder="1"/>
    <xf numFmtId="169" fontId="3" fillId="0" borderId="18" xfId="2" applyNumberFormat="1" applyFont="1" applyBorder="1" applyAlignment="1" applyProtection="1">
      <alignment horizontal="left"/>
      <protection locked="0"/>
    </xf>
    <xf numFmtId="166" fontId="10" fillId="0" borderId="0" xfId="0" applyNumberFormat="1" applyFont="1" applyAlignment="1" applyProtection="1">
      <alignment horizontal="center"/>
      <protection locked="0"/>
    </xf>
    <xf numFmtId="165" fontId="2" fillId="0" borderId="18" xfId="0" applyNumberFormat="1" applyFont="1" applyBorder="1"/>
    <xf numFmtId="167" fontId="0" fillId="0" borderId="18" xfId="0" applyNumberFormat="1" applyBorder="1" applyAlignment="1">
      <alignment horizontal="center"/>
    </xf>
    <xf numFmtId="166" fontId="0" fillId="0" borderId="1" xfId="0" applyNumberFormat="1" applyBorder="1" applyProtection="1">
      <protection locked="0"/>
    </xf>
    <xf numFmtId="166" fontId="0" fillId="0" borderId="18" xfId="0" applyNumberFormat="1" applyBorder="1" applyProtection="1">
      <protection locked="0"/>
    </xf>
    <xf numFmtId="166" fontId="12" fillId="0" borderId="18" xfId="0" applyNumberFormat="1" applyFont="1" applyBorder="1"/>
    <xf numFmtId="166" fontId="12" fillId="0" borderId="14" xfId="0" applyNumberFormat="1" applyFont="1" applyBorder="1"/>
    <xf numFmtId="166" fontId="12" fillId="0" borderId="17" xfId="0" applyNumberFormat="1" applyFont="1" applyBorder="1"/>
    <xf numFmtId="165" fontId="10" fillId="0" borderId="17" xfId="0" applyNumberFormat="1" applyFont="1" applyBorder="1" applyProtection="1">
      <protection locked="0"/>
    </xf>
    <xf numFmtId="165" fontId="10" fillId="0" borderId="17" xfId="0" applyNumberFormat="1" applyFont="1" applyBorder="1" applyAlignment="1" applyProtection="1">
      <alignment horizontal="center"/>
      <protection locked="0"/>
    </xf>
    <xf numFmtId="165" fontId="2" fillId="0" borderId="1" xfId="0" applyNumberFormat="1" applyFont="1" applyBorder="1"/>
    <xf numFmtId="165" fontId="2" fillId="0" borderId="14" xfId="0" applyNumberFormat="1" applyFont="1" applyBorder="1"/>
    <xf numFmtId="165" fontId="3" fillId="0" borderId="6" xfId="0" applyNumberFormat="1" applyFont="1" applyBorder="1" applyAlignment="1" applyProtection="1">
      <alignment horizontal="right"/>
      <protection locked="0"/>
    </xf>
    <xf numFmtId="165" fontId="3" fillId="0" borderId="1" xfId="0" applyNumberFormat="1" applyFont="1" applyBorder="1" applyProtection="1">
      <protection locked="0"/>
    </xf>
    <xf numFmtId="165" fontId="3" fillId="0" borderId="18" xfId="0" applyNumberFormat="1" applyFont="1" applyBorder="1" applyAlignment="1" applyProtection="1">
      <alignment horizontal="center"/>
      <protection locked="0"/>
    </xf>
    <xf numFmtId="164" fontId="3" fillId="0" borderId="9" xfId="0" applyFont="1" applyBorder="1"/>
    <xf numFmtId="166" fontId="0" fillId="0" borderId="14" xfId="0" applyNumberFormat="1" applyBorder="1"/>
    <xf numFmtId="165" fontId="10" fillId="0" borderId="14" xfId="0" applyNumberFormat="1" applyFont="1" applyBorder="1"/>
    <xf numFmtId="169" fontId="3" fillId="0" borderId="18" xfId="2" applyNumberFormat="1" applyFont="1" applyBorder="1" applyAlignment="1" applyProtection="1">
      <alignment horizontal="center"/>
      <protection locked="0"/>
    </xf>
    <xf numFmtId="169" fontId="3" fillId="0" borderId="6" xfId="2" applyNumberFormat="1" applyFont="1" applyBorder="1" applyAlignment="1" applyProtection="1">
      <alignment horizontal="center"/>
      <protection locked="0"/>
    </xf>
    <xf numFmtId="164" fontId="3" fillId="0" borderId="18" xfId="0" applyFont="1" applyBorder="1" applyAlignment="1">
      <alignment horizontal="center"/>
    </xf>
    <xf numFmtId="164" fontId="3" fillId="0" borderId="6" xfId="0" applyFont="1" applyBorder="1" applyAlignment="1">
      <alignment horizontal="center"/>
    </xf>
    <xf numFmtId="166" fontId="4" fillId="0" borderId="8" xfId="0" applyNumberFormat="1" applyFont="1" applyBorder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166" fontId="4" fillId="0" borderId="20" xfId="0" applyNumberFormat="1" applyFont="1" applyBorder="1" applyAlignment="1" applyProtection="1">
      <alignment horizontal="center"/>
      <protection locked="0"/>
    </xf>
    <xf numFmtId="165" fontId="3" fillId="0" borderId="14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4" fontId="3" fillId="0" borderId="13" xfId="0" applyFont="1" applyBorder="1" applyAlignment="1">
      <alignment horizontal="center"/>
    </xf>
    <xf numFmtId="167" fontId="6" fillId="0" borderId="19" xfId="0" quotePrefix="1" applyNumberFormat="1" applyFont="1" applyBorder="1" applyAlignment="1" applyProtection="1">
      <alignment horizontal="center"/>
      <protection locked="0"/>
    </xf>
    <xf numFmtId="165" fontId="3" fillId="0" borderId="1" xfId="0" quotePrefix="1" applyNumberFormat="1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165" fontId="3" fillId="0" borderId="2" xfId="0" applyNumberFormat="1" applyFont="1" applyBorder="1" applyAlignment="1" applyProtection="1">
      <alignment horizontal="center"/>
      <protection locked="0"/>
    </xf>
    <xf numFmtId="165" fontId="3" fillId="0" borderId="3" xfId="0" applyNumberFormat="1" applyFont="1" applyBorder="1" applyAlignment="1" applyProtection="1">
      <alignment horizontal="center"/>
      <protection locked="0"/>
    </xf>
    <xf numFmtId="165" fontId="3" fillId="0" borderId="3" xfId="0" quotePrefix="1" applyNumberFormat="1" applyFont="1" applyBorder="1" applyAlignment="1" applyProtection="1">
      <alignment horizontal="center"/>
      <protection locked="0"/>
    </xf>
    <xf numFmtId="49" fontId="3" fillId="0" borderId="3" xfId="0" applyNumberFormat="1" applyFont="1" applyBorder="1" applyAlignment="1" applyProtection="1">
      <alignment horizontal="center"/>
      <protection locked="0"/>
    </xf>
    <xf numFmtId="164" fontId="3" fillId="0" borderId="1" xfId="0" quotePrefix="1" applyFont="1" applyBorder="1" applyAlignment="1">
      <alignment horizontal="center"/>
    </xf>
    <xf numFmtId="164" fontId="3" fillId="0" borderId="19" xfId="0" quotePrefix="1" applyFont="1" applyBorder="1" applyAlignment="1">
      <alignment horizontal="center"/>
    </xf>
    <xf numFmtId="164" fontId="3" fillId="0" borderId="0" xfId="0" applyFont="1" applyAlignment="1">
      <alignment horizontal="center"/>
    </xf>
    <xf numFmtId="165" fontId="3" fillId="0" borderId="10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Protection="1"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4" fontId="3" fillId="0" borderId="16" xfId="0" applyFont="1" applyBorder="1" applyAlignment="1">
      <alignment horizontal="center"/>
    </xf>
    <xf numFmtId="166" fontId="4" fillId="0" borderId="18" xfId="0" applyNumberFormat="1" applyFont="1" applyBorder="1" applyAlignment="1" applyProtection="1">
      <alignment horizontal="center"/>
      <protection locked="0"/>
    </xf>
    <xf numFmtId="164" fontId="3" fillId="0" borderId="14" xfId="0" applyFont="1" applyBorder="1" applyAlignment="1">
      <alignment horizontal="center"/>
    </xf>
    <xf numFmtId="165" fontId="3" fillId="0" borderId="1" xfId="0" quotePrefix="1" applyNumberFormat="1" applyFont="1" applyBorder="1" applyAlignment="1" applyProtection="1">
      <alignment horizontal="right"/>
      <protection locked="0"/>
    </xf>
    <xf numFmtId="165" fontId="7" fillId="0" borderId="0" xfId="0" applyNumberFormat="1" applyFont="1" applyAlignment="1" applyProtection="1">
      <alignment horizontal="left" wrapText="1"/>
      <protection locked="0"/>
    </xf>
    <xf numFmtId="165" fontId="3" fillId="0" borderId="19" xfId="0" applyNumberFormat="1" applyFont="1" applyBorder="1" applyAlignment="1" applyProtection="1">
      <alignment horizontal="center"/>
      <protection locked="0"/>
    </xf>
    <xf numFmtId="165" fontId="3" fillId="0" borderId="21" xfId="0" applyNumberFormat="1" applyFont="1" applyBorder="1" applyAlignment="1" applyProtection="1">
      <alignment horizontal="center"/>
      <protection locked="0"/>
    </xf>
    <xf numFmtId="166" fontId="4" fillId="0" borderId="22" xfId="0" applyNumberFormat="1" applyFont="1" applyBorder="1" applyProtection="1">
      <protection locked="0"/>
    </xf>
    <xf numFmtId="165" fontId="3" fillId="0" borderId="23" xfId="0" applyNumberFormat="1" applyFont="1" applyBorder="1" applyAlignment="1" applyProtection="1">
      <alignment horizontal="center"/>
      <protection locked="0"/>
    </xf>
    <xf numFmtId="165" fontId="3" fillId="0" borderId="24" xfId="0" applyNumberFormat="1" applyFont="1" applyBorder="1"/>
    <xf numFmtId="164" fontId="10" fillId="0" borderId="0" xfId="0" applyFont="1"/>
    <xf numFmtId="167" fontId="4" fillId="0" borderId="18" xfId="0" applyNumberFormat="1" applyFont="1" applyBorder="1" applyAlignment="1" applyProtection="1">
      <alignment horizontal="center"/>
      <protection locked="0"/>
    </xf>
    <xf numFmtId="165" fontId="3" fillId="0" borderId="5" xfId="0" quotePrefix="1" applyNumberFormat="1" applyFont="1" applyBorder="1" applyAlignment="1" applyProtection="1">
      <alignment horizontal="right"/>
      <protection locked="0"/>
    </xf>
    <xf numFmtId="9" fontId="3" fillId="0" borderId="0" xfId="2" applyFont="1" applyProtection="1"/>
    <xf numFmtId="167" fontId="3" fillId="0" borderId="0" xfId="2" applyNumberFormat="1" applyFont="1" applyProtection="1"/>
    <xf numFmtId="165" fontId="3" fillId="0" borderId="25" xfId="0" applyNumberFormat="1" applyFont="1" applyBorder="1"/>
    <xf numFmtId="165" fontId="3" fillId="0" borderId="26" xfId="0" applyNumberFormat="1" applyFont="1" applyBorder="1"/>
    <xf numFmtId="165" fontId="3" fillId="0" borderId="22" xfId="0" applyNumberFormat="1" applyFont="1" applyBorder="1"/>
    <xf numFmtId="164" fontId="3" fillId="0" borderId="19" xfId="0" applyFont="1" applyBorder="1"/>
    <xf numFmtId="165" fontId="3" fillId="0" borderId="18" xfId="0" applyNumberFormat="1" applyFont="1" applyBorder="1" applyAlignment="1" applyProtection="1">
      <alignment horizontal="left"/>
      <protection locked="0"/>
    </xf>
    <xf numFmtId="2" fontId="3" fillId="0" borderId="9" xfId="0" applyNumberFormat="1" applyFont="1" applyBorder="1" applyAlignment="1" applyProtection="1">
      <alignment horizontal="right"/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2" fontId="3" fillId="0" borderId="18" xfId="0" applyNumberFormat="1" applyFont="1" applyBorder="1" applyAlignment="1" applyProtection="1">
      <alignment horizontal="right"/>
      <protection locked="0"/>
    </xf>
    <xf numFmtId="2" fontId="3" fillId="0" borderId="22" xfId="0" applyNumberFormat="1" applyFont="1" applyBorder="1" applyProtection="1">
      <protection locked="0"/>
    </xf>
    <xf numFmtId="2" fontId="3" fillId="0" borderId="18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3" fillId="0" borderId="9" xfId="0" applyNumberFormat="1" applyFont="1" applyBorder="1" applyProtection="1">
      <protection locked="0"/>
    </xf>
    <xf numFmtId="2" fontId="3" fillId="0" borderId="6" xfId="0" applyNumberFormat="1" applyFont="1" applyBorder="1"/>
    <xf numFmtId="2" fontId="5" fillId="0" borderId="0" xfId="1" applyNumberFormat="1" applyFont="1"/>
    <xf numFmtId="2" fontId="5" fillId="0" borderId="6" xfId="1" applyNumberFormat="1" applyFont="1" applyBorder="1"/>
    <xf numFmtId="166" fontId="3" fillId="0" borderId="22" xfId="0" applyNumberFormat="1" applyFont="1" applyBorder="1"/>
    <xf numFmtId="166" fontId="3" fillId="0" borderId="18" xfId="0" applyNumberFormat="1" applyFont="1" applyBorder="1"/>
    <xf numFmtId="164" fontId="3" fillId="0" borderId="6" xfId="0" applyFont="1" applyBorder="1"/>
    <xf numFmtId="165" fontId="10" fillId="0" borderId="18" xfId="0" applyNumberFormat="1" applyFont="1" applyBorder="1"/>
    <xf numFmtId="165" fontId="3" fillId="0" borderId="0" xfId="2" applyNumberFormat="1" applyFont="1" applyProtection="1"/>
    <xf numFmtId="165" fontId="3" fillId="0" borderId="18" xfId="0" applyNumberFormat="1" applyFont="1" applyBorder="1" applyProtection="1">
      <protection locked="0"/>
    </xf>
    <xf numFmtId="165" fontId="3" fillId="0" borderId="0" xfId="0" applyNumberFormat="1" applyFont="1" applyProtection="1">
      <protection locked="0"/>
    </xf>
    <xf numFmtId="165" fontId="3" fillId="0" borderId="7" xfId="0" applyNumberFormat="1" applyFont="1" applyBorder="1" applyProtection="1">
      <protection locked="0"/>
    </xf>
    <xf numFmtId="170" fontId="3" fillId="0" borderId="18" xfId="0" applyNumberFormat="1" applyFont="1" applyBorder="1"/>
    <xf numFmtId="165" fontId="3" fillId="0" borderId="8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165" fontId="4" fillId="0" borderId="7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165" fontId="4" fillId="0" borderId="9" xfId="0" applyNumberFormat="1" applyFont="1" applyBorder="1" applyProtection="1">
      <protection locked="0"/>
    </xf>
    <xf numFmtId="170" fontId="4" fillId="0" borderId="18" xfId="0" applyNumberFormat="1" applyFont="1" applyBorder="1"/>
    <xf numFmtId="164" fontId="3" fillId="0" borderId="14" xfId="0" applyFont="1" applyBorder="1"/>
    <xf numFmtId="164" fontId="3" fillId="0" borderId="13" xfId="0" applyFont="1" applyBorder="1"/>
    <xf numFmtId="49" fontId="3" fillId="0" borderId="1" xfId="0" applyNumberFormat="1" applyFont="1" applyBorder="1" applyAlignment="1" applyProtection="1">
      <alignment horizontal="right"/>
      <protection locked="0"/>
    </xf>
    <xf numFmtId="164" fontId="3" fillId="3" borderId="1" xfId="0" quotePrefix="1" applyFont="1" applyFill="1" applyBorder="1" applyAlignment="1">
      <alignment horizontal="center"/>
    </xf>
    <xf numFmtId="164" fontId="3" fillId="3" borderId="14" xfId="0" applyFont="1" applyFill="1" applyBorder="1" applyAlignment="1">
      <alignment horizontal="center"/>
    </xf>
    <xf numFmtId="164" fontId="3" fillId="3" borderId="1" xfId="0" applyFont="1" applyFill="1" applyBorder="1"/>
    <xf numFmtId="0" fontId="3" fillId="3" borderId="18" xfId="2" applyNumberFormat="1" applyFont="1" applyFill="1" applyBorder="1"/>
    <xf numFmtId="0" fontId="3" fillId="3" borderId="18" xfId="0" applyNumberFormat="1" applyFont="1" applyFill="1" applyBorder="1"/>
    <xf numFmtId="0" fontId="3" fillId="3" borderId="14" xfId="0" applyNumberFormat="1" applyFont="1" applyFill="1" applyBorder="1"/>
    <xf numFmtId="165" fontId="3" fillId="3" borderId="14" xfId="0" applyNumberFormat="1" applyFont="1" applyFill="1" applyBorder="1" applyAlignment="1" applyProtection="1">
      <alignment horizontal="right"/>
      <protection locked="0"/>
    </xf>
    <xf numFmtId="2" fontId="3" fillId="3" borderId="1" xfId="0" applyNumberFormat="1" applyFont="1" applyFill="1" applyBorder="1"/>
    <xf numFmtId="170" fontId="3" fillId="3" borderId="18" xfId="0" applyNumberFormat="1" applyFont="1" applyFill="1" applyBorder="1"/>
    <xf numFmtId="165" fontId="3" fillId="3" borderId="18" xfId="0" applyNumberFormat="1" applyFont="1" applyFill="1" applyBorder="1"/>
    <xf numFmtId="165" fontId="10" fillId="3" borderId="18" xfId="0" applyNumberFormat="1" applyFont="1" applyFill="1" applyBorder="1"/>
    <xf numFmtId="2" fontId="3" fillId="3" borderId="14" xfId="0" applyNumberFormat="1" applyFont="1" applyFill="1" applyBorder="1"/>
    <xf numFmtId="165" fontId="13" fillId="0" borderId="18" xfId="0" applyNumberFormat="1" applyFont="1" applyBorder="1"/>
    <xf numFmtId="165" fontId="3" fillId="3" borderId="1" xfId="0" applyNumberFormat="1" applyFont="1" applyFill="1" applyBorder="1" applyAlignment="1">
      <alignment horizontal="center"/>
    </xf>
    <xf numFmtId="165" fontId="3" fillId="3" borderId="14" xfId="0" applyNumberFormat="1" applyFont="1" applyFill="1" applyBorder="1" applyAlignment="1">
      <alignment horizontal="center"/>
    </xf>
    <xf numFmtId="165" fontId="3" fillId="3" borderId="1" xfId="0" applyNumberFormat="1" applyFont="1" applyFill="1" applyBorder="1"/>
    <xf numFmtId="170" fontId="4" fillId="3" borderId="18" xfId="0" applyNumberFormat="1" applyFont="1" applyFill="1" applyBorder="1"/>
    <xf numFmtId="164" fontId="3" fillId="3" borderId="14" xfId="0" applyFont="1" applyFill="1" applyBorder="1"/>
    <xf numFmtId="169" fontId="3" fillId="3" borderId="18" xfId="2" applyNumberFormat="1" applyFont="1" applyFill="1" applyBorder="1" applyAlignment="1" applyProtection="1">
      <alignment horizontal="center"/>
      <protection locked="0"/>
    </xf>
    <xf numFmtId="164" fontId="3" fillId="3" borderId="18" xfId="0" applyFont="1" applyFill="1" applyBorder="1" applyAlignment="1">
      <alignment horizontal="center"/>
    </xf>
    <xf numFmtId="166" fontId="4" fillId="3" borderId="18" xfId="0" applyNumberFormat="1" applyFont="1" applyFill="1" applyBorder="1" applyAlignment="1" applyProtection="1">
      <alignment horizontal="center"/>
      <protection locked="0"/>
    </xf>
    <xf numFmtId="165" fontId="3" fillId="3" borderId="14" xfId="0" quotePrefix="1" applyNumberFormat="1" applyFont="1" applyFill="1" applyBorder="1" applyAlignment="1" applyProtection="1">
      <alignment horizontal="right"/>
      <protection locked="0"/>
    </xf>
    <xf numFmtId="167" fontId="4" fillId="3" borderId="18" xfId="0" applyNumberFormat="1" applyFont="1" applyFill="1" applyBorder="1" applyAlignment="1" applyProtection="1">
      <alignment horizontal="center"/>
      <protection locked="0"/>
    </xf>
    <xf numFmtId="167" fontId="4" fillId="3" borderId="18" xfId="0" applyNumberFormat="1" applyFont="1" applyFill="1" applyBorder="1"/>
    <xf numFmtId="164" fontId="3" fillId="4" borderId="1" xfId="0" quotePrefix="1" applyFont="1" applyFill="1" applyBorder="1" applyAlignment="1">
      <alignment horizontal="center"/>
    </xf>
    <xf numFmtId="164" fontId="3" fillId="4" borderId="14" xfId="0" applyFont="1" applyFill="1" applyBorder="1" applyAlignment="1">
      <alignment horizontal="center"/>
    </xf>
    <xf numFmtId="164" fontId="3" fillId="4" borderId="1" xfId="0" applyFont="1" applyFill="1" applyBorder="1"/>
    <xf numFmtId="0" fontId="3" fillId="4" borderId="18" xfId="2" applyNumberFormat="1" applyFont="1" applyFill="1" applyBorder="1"/>
    <xf numFmtId="0" fontId="3" fillId="4" borderId="18" xfId="0" applyNumberFormat="1" applyFont="1" applyFill="1" applyBorder="1"/>
    <xf numFmtId="167" fontId="4" fillId="4" borderId="18" xfId="0" applyNumberFormat="1" applyFont="1" applyFill="1" applyBorder="1"/>
    <xf numFmtId="0" fontId="3" fillId="4" borderId="14" xfId="0" applyNumberFormat="1" applyFont="1" applyFill="1" applyBorder="1"/>
  </cellXfs>
  <cellStyles count="3">
    <cellStyle name="Normal" xfId="0" builtinId="0"/>
    <cellStyle name="Normal_Sunflower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AE9344"/>
      <color rgb="FF3B63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ZA" sz="2400"/>
              <a:t>Vrystaat Sonneblom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771240492797259E-2"/>
          <c:y val="0.13599681544800929"/>
          <c:w val="0.83425150484868837"/>
          <c:h val="0.71884074276041887"/>
        </c:manualLayout>
      </c:layout>
      <c:barChart>
        <c:barDir val="col"/>
        <c:grouping val="clustered"/>
        <c:varyColors val="0"/>
        <c:ser>
          <c:idx val="0"/>
          <c:order val="0"/>
          <c:tx>
            <c:v>Vrystaat Sonneblom Oppervlakte</c:v>
          </c:tx>
          <c:spPr>
            <a:solidFill>
              <a:srgbClr val="3B6367"/>
            </a:solidFill>
            <a:ln w="25400">
              <a:noFill/>
            </a:ln>
          </c:spPr>
          <c:invertIfNegative val="0"/>
          <c:cat>
            <c:strRef>
              <c:f>'Data-Sunflower'!$D$51:$AK$51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'Data-Sunflower'!$D$16:$AK$16</c:f>
              <c:numCache>
                <c:formatCode>0.00</c:formatCode>
                <c:ptCount val="34"/>
                <c:pt idx="0">
                  <c:v>245</c:v>
                </c:pt>
                <c:pt idx="1">
                  <c:v>162</c:v>
                </c:pt>
                <c:pt idx="2">
                  <c:v>194.01400000000001</c:v>
                </c:pt>
                <c:pt idx="3">
                  <c:v>185.28299999999999</c:v>
                </c:pt>
                <c:pt idx="4">
                  <c:v>217.53899999999999</c:v>
                </c:pt>
                <c:pt idx="5">
                  <c:v>247.93799999999999</c:v>
                </c:pt>
                <c:pt idx="6">
                  <c:v>189.21600000000001</c:v>
                </c:pt>
                <c:pt idx="7">
                  <c:v>192.84700000000001</c:v>
                </c:pt>
                <c:pt idx="8">
                  <c:v>430</c:v>
                </c:pt>
                <c:pt idx="9">
                  <c:v>180</c:v>
                </c:pt>
                <c:pt idx="10">
                  <c:v>195</c:v>
                </c:pt>
                <c:pt idx="11">
                  <c:v>305</c:v>
                </c:pt>
                <c:pt idx="12">
                  <c:v>290</c:v>
                </c:pt>
                <c:pt idx="13">
                  <c:v>212.5</c:v>
                </c:pt>
                <c:pt idx="14">
                  <c:v>185</c:v>
                </c:pt>
                <c:pt idx="15">
                  <c:v>168</c:v>
                </c:pt>
                <c:pt idx="16">
                  <c:v>135</c:v>
                </c:pt>
                <c:pt idx="17">
                  <c:v>270</c:v>
                </c:pt>
                <c:pt idx="18">
                  <c:v>280</c:v>
                </c:pt>
                <c:pt idx="19">
                  <c:v>175</c:v>
                </c:pt>
                <c:pt idx="20">
                  <c:v>300</c:v>
                </c:pt>
                <c:pt idx="21">
                  <c:v>190</c:v>
                </c:pt>
                <c:pt idx="22">
                  <c:v>220</c:v>
                </c:pt>
                <c:pt idx="23" formatCode="0.0_)">
                  <c:v>280</c:v>
                </c:pt>
                <c:pt idx="24" formatCode="0.0_)">
                  <c:v>285</c:v>
                </c:pt>
                <c:pt idx="25" formatCode="0.0_)">
                  <c:v>400</c:v>
                </c:pt>
                <c:pt idx="26" formatCode="0.0_)">
                  <c:v>330</c:v>
                </c:pt>
                <c:pt idx="27" formatCode="0.0_)">
                  <c:v>314</c:v>
                </c:pt>
                <c:pt idx="28" formatCode="0.0_)">
                  <c:v>270</c:v>
                </c:pt>
                <c:pt idx="29" formatCode="0.0_)">
                  <c:v>260</c:v>
                </c:pt>
                <c:pt idx="30" formatCode="0.0_)">
                  <c:v>235</c:v>
                </c:pt>
                <c:pt idx="31" formatCode="0.0_)">
                  <c:v>357</c:v>
                </c:pt>
                <c:pt idx="32" formatCode="0.0_)">
                  <c:v>290</c:v>
                </c:pt>
                <c:pt idx="33" formatCode="General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2-43F1-B521-7AEB1461BFD2}"/>
            </c:ext>
          </c:extLst>
        </c:ser>
        <c:ser>
          <c:idx val="1"/>
          <c:order val="1"/>
          <c:tx>
            <c:v>Vrystaat Sonneblom Produksie</c:v>
          </c:tx>
          <c:spPr>
            <a:solidFill>
              <a:srgbClr val="AE9344"/>
            </a:solidFill>
            <a:ln w="25400">
              <a:noFill/>
            </a:ln>
          </c:spPr>
          <c:invertIfNegative val="0"/>
          <c:cat>
            <c:strRef>
              <c:f>'Data-Sunflower'!$D$51:$AK$51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'Data-Sunflower'!$D$36:$AK$36</c:f>
              <c:numCache>
                <c:formatCode>0.0</c:formatCode>
                <c:ptCount val="34"/>
                <c:pt idx="0">
                  <c:v>241.89400000000001</c:v>
                </c:pt>
                <c:pt idx="1">
                  <c:v>88.914000000000001</c:v>
                </c:pt>
                <c:pt idx="2">
                  <c:v>158.91399999999999</c:v>
                </c:pt>
                <c:pt idx="3">
                  <c:v>170.21199999999999</c:v>
                </c:pt>
                <c:pt idx="4">
                  <c:v>204.48599999999999</c:v>
                </c:pt>
                <c:pt idx="5">
                  <c:v>319.24599999999998</c:v>
                </c:pt>
                <c:pt idx="6">
                  <c:v>190.279</c:v>
                </c:pt>
                <c:pt idx="7">
                  <c:v>218</c:v>
                </c:pt>
                <c:pt idx="8">
                  <c:v>629</c:v>
                </c:pt>
                <c:pt idx="9" formatCode="0.000">
                  <c:v>262.8</c:v>
                </c:pt>
                <c:pt idx="10" formatCode="0.000">
                  <c:v>253.5</c:v>
                </c:pt>
                <c:pt idx="11" formatCode="0.000">
                  <c:v>443.5</c:v>
                </c:pt>
                <c:pt idx="12" formatCode="0.000">
                  <c:v>330.5</c:v>
                </c:pt>
                <c:pt idx="13" formatCode="0.000">
                  <c:v>276</c:v>
                </c:pt>
                <c:pt idx="14" formatCode="0.000">
                  <c:v>260</c:v>
                </c:pt>
                <c:pt idx="15" formatCode="0.000">
                  <c:v>204</c:v>
                </c:pt>
                <c:pt idx="16" formatCode="0.000_)">
                  <c:v>155</c:v>
                </c:pt>
                <c:pt idx="17" formatCode="0.000_)">
                  <c:v>459</c:v>
                </c:pt>
                <c:pt idx="18" formatCode="0.000_)">
                  <c:v>363</c:v>
                </c:pt>
                <c:pt idx="19" formatCode="0.000_)">
                  <c:v>227.5</c:v>
                </c:pt>
                <c:pt idx="20" formatCode="0.000_)">
                  <c:v>434</c:v>
                </c:pt>
                <c:pt idx="21" formatCode="0.000_)">
                  <c:v>247</c:v>
                </c:pt>
                <c:pt idx="22" formatCode="0.000_)">
                  <c:v>297</c:v>
                </c:pt>
                <c:pt idx="23" formatCode="0.000_)">
                  <c:v>448</c:v>
                </c:pt>
                <c:pt idx="24" formatCode="0.000_)">
                  <c:v>370.5</c:v>
                </c:pt>
                <c:pt idx="25" formatCode="0.000_)">
                  <c:v>440</c:v>
                </c:pt>
                <c:pt idx="26" formatCode="0.000_)">
                  <c:v>478.5</c:v>
                </c:pt>
                <c:pt idx="27" formatCode="0.000_)">
                  <c:v>490</c:v>
                </c:pt>
                <c:pt idx="28" formatCode="0.000_)">
                  <c:v>391.5</c:v>
                </c:pt>
                <c:pt idx="29" formatCode="0.000_)">
                  <c:v>444.6</c:v>
                </c:pt>
                <c:pt idx="30" formatCode="0.000_)">
                  <c:v>352.5</c:v>
                </c:pt>
                <c:pt idx="31" formatCode="0.000_)">
                  <c:v>499.8</c:v>
                </c:pt>
                <c:pt idx="32" formatCode="0.000_)">
                  <c:v>406</c:v>
                </c:pt>
                <c:pt idx="33" formatCode="0.00_)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2-43F1-B521-7AEB1461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56256"/>
        <c:axId val="1"/>
      </c:barChart>
      <c:lineChart>
        <c:grouping val="standard"/>
        <c:varyColors val="0"/>
        <c:ser>
          <c:idx val="2"/>
          <c:order val="2"/>
          <c:tx>
            <c:v>Vrystaat Sonneblom Opbrengs</c:v>
          </c:tx>
          <c:spPr>
            <a:ln w="28575" cap="rnd">
              <a:solidFill>
                <a:srgbClr val="3B6367"/>
              </a:solidFill>
              <a:round/>
            </a:ln>
            <a:effectLst/>
          </c:spPr>
          <c:marker>
            <c:symbol val="none"/>
          </c:marker>
          <c:cat>
            <c:strRef>
              <c:f>'Data-Sunflower'!$D$51:$AF$51</c:f>
              <c:strCache>
                <c:ptCount val="29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</c:strCache>
            </c:strRef>
          </c:cat>
          <c:val>
            <c:numRef>
              <c:f>'Data-Sunflower'!$D$56:$AK$56</c:f>
              <c:numCache>
                <c:formatCode>0.000_)</c:formatCode>
                <c:ptCount val="34"/>
                <c:pt idx="0">
                  <c:v>0.98732244897959187</c:v>
                </c:pt>
                <c:pt idx="1">
                  <c:v>0.54885185185185181</c:v>
                </c:pt>
                <c:pt idx="2">
                  <c:v>0.81908522065417944</c:v>
                </c:pt>
                <c:pt idx="3">
                  <c:v>0.91865956401828552</c:v>
                </c:pt>
                <c:pt idx="4">
                  <c:v>0.93999696606125804</c:v>
                </c:pt>
                <c:pt idx="5">
                  <c:v>1.2876041591042922</c:v>
                </c:pt>
                <c:pt idx="6">
                  <c:v>1.0056179181464568</c:v>
                </c:pt>
                <c:pt idx="7">
                  <c:v>1.1304298226054852</c:v>
                </c:pt>
                <c:pt idx="8">
                  <c:v>1.4627906976744185</c:v>
                </c:pt>
                <c:pt idx="9">
                  <c:v>1.46</c:v>
                </c:pt>
                <c:pt idx="10">
                  <c:v>1.3</c:v>
                </c:pt>
                <c:pt idx="11">
                  <c:v>1.4540983606557376</c:v>
                </c:pt>
                <c:pt idx="12">
                  <c:v>1.1396551724137931</c:v>
                </c:pt>
                <c:pt idx="13">
                  <c:v>1.2988235294117647</c:v>
                </c:pt>
                <c:pt idx="14">
                  <c:v>1.4054054054054055</c:v>
                </c:pt>
                <c:pt idx="15">
                  <c:v>1.2142857142857142</c:v>
                </c:pt>
                <c:pt idx="16">
                  <c:v>1.1481481481481481</c:v>
                </c:pt>
                <c:pt idx="17">
                  <c:v>1.7</c:v>
                </c:pt>
                <c:pt idx="18">
                  <c:v>1.2964285714285715</c:v>
                </c:pt>
                <c:pt idx="19">
                  <c:v>1.3</c:v>
                </c:pt>
                <c:pt idx="20">
                  <c:v>1.4466666666666668</c:v>
                </c:pt>
                <c:pt idx="21">
                  <c:v>1.3</c:v>
                </c:pt>
                <c:pt idx="22">
                  <c:v>1.35</c:v>
                </c:pt>
                <c:pt idx="23" formatCode="0.00_)">
                  <c:v>1.6</c:v>
                </c:pt>
                <c:pt idx="24" formatCode="0.00_)">
                  <c:v>1.3</c:v>
                </c:pt>
                <c:pt idx="25" formatCode="0.00_)">
                  <c:v>1.1000000000000001</c:v>
                </c:pt>
                <c:pt idx="26" formatCode="0.00_)">
                  <c:v>1.45</c:v>
                </c:pt>
                <c:pt idx="27" formatCode="0.00_)">
                  <c:v>1.5605095541401275</c:v>
                </c:pt>
                <c:pt idx="28" formatCode="0.00_)">
                  <c:v>1.45</c:v>
                </c:pt>
                <c:pt idx="29" formatCode="0.00_)">
                  <c:v>1.7100000000000002</c:v>
                </c:pt>
                <c:pt idx="30" formatCode="0.00_)">
                  <c:v>1.5</c:v>
                </c:pt>
                <c:pt idx="31" formatCode="0.00_)">
                  <c:v>1.4000000000000001</c:v>
                </c:pt>
                <c:pt idx="32" formatCode="0.00_)">
                  <c:v>1.4</c:v>
                </c:pt>
                <c:pt idx="33" formatCode="0.00_)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2-43F1-B521-7AEB1461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83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Oppervlakte en Produksie - duisende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3562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Opbrengs - Ton per ha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_)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5.2240675320754125E-2"/>
          <c:y val="0.9508198340986096"/>
          <c:w val="0.86832680976555021"/>
          <c:h val="3.53089432941309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SUNFLOWER SEED AREA PLANTED, PRODUCTION</a:t>
            </a: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</a:t>
            </a: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AND YIELD</a:t>
            </a:r>
            <a:endParaRPr lang="en-ZA" sz="1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  <a:p>
            <a:pPr algn="l"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SONNEBLOMSAAD OPPERVLAKTE GEPLANT, PRODUKSIE EN OPBRENGS</a:t>
            </a:r>
          </a:p>
        </c:rich>
      </c:tx>
      <c:layout>
        <c:manualLayout>
          <c:xMode val="edge"/>
          <c:yMode val="edge"/>
          <c:x val="0.17163028158882976"/>
          <c:y val="2.54320252148643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10289295668861"/>
          <c:y val="0.12372881355932204"/>
          <c:w val="0.78360762462843525"/>
          <c:h val="0.65610157410333581"/>
        </c:manualLayout>
      </c:layout>
      <c:barChart>
        <c:barDir val="col"/>
        <c:grouping val="clustered"/>
        <c:varyColors val="0"/>
        <c:ser>
          <c:idx val="0"/>
          <c:order val="0"/>
          <c:tx>
            <c:v>Area / Oppervlakte</c:v>
          </c:tx>
          <c:spPr>
            <a:solidFill>
              <a:srgbClr val="AE9344"/>
            </a:solidFill>
          </c:spPr>
          <c:invertIfNegative val="0"/>
          <c:trendline>
            <c:trendlineType val="linear"/>
            <c:dispRSqr val="0"/>
            <c:dispEq val="0"/>
          </c:trendline>
          <c:cat>
            <c:strRef>
              <c:f>'Data-Sunflower'!$I$31:$AK$31</c:f>
              <c:strCache>
                <c:ptCount val="29"/>
                <c:pt idx="0">
                  <c:v>1995/96</c:v>
                </c:pt>
                <c:pt idx="1">
                  <c:v>1996/97</c:v>
                </c:pt>
                <c:pt idx="2">
                  <c:v>1997/98</c:v>
                </c:pt>
                <c:pt idx="3">
                  <c:v>1998/99</c:v>
                </c:pt>
                <c:pt idx="4">
                  <c:v>1999/2000</c:v>
                </c:pt>
                <c:pt idx="5">
                  <c:v>2000/01</c:v>
                </c:pt>
                <c:pt idx="6">
                  <c:v>2001/02</c:v>
                </c:pt>
                <c:pt idx="7">
                  <c:v>2002/03</c:v>
                </c:pt>
                <c:pt idx="8">
                  <c:v>2003/04</c:v>
                </c:pt>
                <c:pt idx="9">
                  <c:v>2004/05</c:v>
                </c:pt>
                <c:pt idx="10">
                  <c:v>2005/06</c:v>
                </c:pt>
                <c:pt idx="11">
                  <c:v>2006/07</c:v>
                </c:pt>
                <c:pt idx="12">
                  <c:v>2007/08</c:v>
                </c:pt>
                <c:pt idx="13">
                  <c:v>2008/09</c:v>
                </c:pt>
                <c:pt idx="14">
                  <c:v>2009/10</c:v>
                </c:pt>
                <c:pt idx="15">
                  <c:v>2010/11</c:v>
                </c:pt>
                <c:pt idx="16">
                  <c:v>2011/12</c:v>
                </c:pt>
                <c:pt idx="17">
                  <c:v>2012/13</c:v>
                </c:pt>
                <c:pt idx="18">
                  <c:v>2013/14</c:v>
                </c:pt>
                <c:pt idx="19">
                  <c:v>2014/15</c:v>
                </c:pt>
                <c:pt idx="20">
                  <c:v>2015/16</c:v>
                </c:pt>
                <c:pt idx="21">
                  <c:v>2016/17</c:v>
                </c:pt>
                <c:pt idx="22">
                  <c:v>2017/18</c:v>
                </c:pt>
                <c:pt idx="23">
                  <c:v>2018/19</c:v>
                </c:pt>
                <c:pt idx="24">
                  <c:v>2019/20</c:v>
                </c:pt>
                <c:pt idx="25">
                  <c:v>2020/21</c:v>
                </c:pt>
                <c:pt idx="26">
                  <c:v>2021/22</c:v>
                </c:pt>
                <c:pt idx="27">
                  <c:v>2022/23</c:v>
                </c:pt>
                <c:pt idx="28">
                  <c:v>2023/24*</c:v>
                </c:pt>
              </c:strCache>
            </c:strRef>
          </c:cat>
          <c:val>
            <c:numRef>
              <c:f>'Data-Sunflower'!$I$24:$AK$24</c:f>
              <c:numCache>
                <c:formatCode>0.0</c:formatCode>
                <c:ptCount val="29"/>
                <c:pt idx="0">
                  <c:v>608.00099999999998</c:v>
                </c:pt>
                <c:pt idx="1">
                  <c:v>464</c:v>
                </c:pt>
                <c:pt idx="2">
                  <c:v>511</c:v>
                </c:pt>
                <c:pt idx="3">
                  <c:v>828</c:v>
                </c:pt>
                <c:pt idx="4" formatCode="0.000">
                  <c:v>396.35</c:v>
                </c:pt>
                <c:pt idx="5" formatCode="0.000">
                  <c:v>521.69499999999994</c:v>
                </c:pt>
                <c:pt idx="6" formatCode="0.000">
                  <c:v>667.51</c:v>
                </c:pt>
                <c:pt idx="7" formatCode="0.000">
                  <c:v>606.45000000000005</c:v>
                </c:pt>
                <c:pt idx="8" formatCode="0.000">
                  <c:v>530</c:v>
                </c:pt>
                <c:pt idx="9" formatCode="0.000">
                  <c:v>460</c:v>
                </c:pt>
                <c:pt idx="10" formatCode="0.000">
                  <c:v>472.48</c:v>
                </c:pt>
                <c:pt idx="11" formatCode="0.000_)">
                  <c:v>316.35000000000002</c:v>
                </c:pt>
                <c:pt idx="12" formatCode="0.000_)">
                  <c:v>564.29999999999995</c:v>
                </c:pt>
                <c:pt idx="13" formatCode="0.000_)">
                  <c:v>635.79999999999995</c:v>
                </c:pt>
                <c:pt idx="14" formatCode="0.000_)">
                  <c:v>397.70000000000005</c:v>
                </c:pt>
                <c:pt idx="15" formatCode="0.000_)">
                  <c:v>642.70000000000005</c:v>
                </c:pt>
                <c:pt idx="16" formatCode="0.000_)">
                  <c:v>453.35</c:v>
                </c:pt>
                <c:pt idx="17" formatCode="0.000_)">
                  <c:v>504.69999999999993</c:v>
                </c:pt>
                <c:pt idx="18" formatCode="0.000_)">
                  <c:v>598.95000000000005</c:v>
                </c:pt>
                <c:pt idx="19" formatCode="0.000_)">
                  <c:v>576</c:v>
                </c:pt>
                <c:pt idx="20" formatCode="0.000_)">
                  <c:v>718.5</c:v>
                </c:pt>
                <c:pt idx="21" formatCode="0.000_)">
                  <c:v>635.75</c:v>
                </c:pt>
                <c:pt idx="22" formatCode="0.000_)">
                  <c:v>601.5</c:v>
                </c:pt>
                <c:pt idx="23" formatCode="0.000_)">
                  <c:v>515.35</c:v>
                </c:pt>
                <c:pt idx="24" formatCode="0.000_)">
                  <c:v>500.3</c:v>
                </c:pt>
                <c:pt idx="25" formatCode="0.000_)">
                  <c:v>477.79999999999995</c:v>
                </c:pt>
                <c:pt idx="26" formatCode="0.000_)">
                  <c:v>670.7</c:v>
                </c:pt>
                <c:pt idx="27" formatCode="0.000_)">
                  <c:v>555.70000000000005</c:v>
                </c:pt>
                <c:pt idx="28" formatCode="0.000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2-478A-9354-CA12CFD0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63488"/>
        <c:axId val="1"/>
      </c:barChart>
      <c:lineChart>
        <c:grouping val="standard"/>
        <c:varyColors val="0"/>
        <c:ser>
          <c:idx val="1"/>
          <c:order val="1"/>
          <c:tx>
            <c:v>Production/Produksie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'Data-Sunflower'!$I$31:$AK$31</c:f>
              <c:strCache>
                <c:ptCount val="29"/>
                <c:pt idx="0">
                  <c:v>1995/96</c:v>
                </c:pt>
                <c:pt idx="1">
                  <c:v>1996/97</c:v>
                </c:pt>
                <c:pt idx="2">
                  <c:v>1997/98</c:v>
                </c:pt>
                <c:pt idx="3">
                  <c:v>1998/99</c:v>
                </c:pt>
                <c:pt idx="4">
                  <c:v>1999/2000</c:v>
                </c:pt>
                <c:pt idx="5">
                  <c:v>2000/01</c:v>
                </c:pt>
                <c:pt idx="6">
                  <c:v>2001/02</c:v>
                </c:pt>
                <c:pt idx="7">
                  <c:v>2002/03</c:v>
                </c:pt>
                <c:pt idx="8">
                  <c:v>2003/04</c:v>
                </c:pt>
                <c:pt idx="9">
                  <c:v>2004/05</c:v>
                </c:pt>
                <c:pt idx="10">
                  <c:v>2005/06</c:v>
                </c:pt>
                <c:pt idx="11">
                  <c:v>2006/07</c:v>
                </c:pt>
                <c:pt idx="12">
                  <c:v>2007/08</c:v>
                </c:pt>
                <c:pt idx="13">
                  <c:v>2008/09</c:v>
                </c:pt>
                <c:pt idx="14">
                  <c:v>2009/10</c:v>
                </c:pt>
                <c:pt idx="15">
                  <c:v>2010/11</c:v>
                </c:pt>
                <c:pt idx="16">
                  <c:v>2011/12</c:v>
                </c:pt>
                <c:pt idx="17">
                  <c:v>2012/13</c:v>
                </c:pt>
                <c:pt idx="18">
                  <c:v>2013/14</c:v>
                </c:pt>
                <c:pt idx="19">
                  <c:v>2014/15</c:v>
                </c:pt>
                <c:pt idx="20">
                  <c:v>2015/16</c:v>
                </c:pt>
                <c:pt idx="21">
                  <c:v>2016/17</c:v>
                </c:pt>
                <c:pt idx="22">
                  <c:v>2017/18</c:v>
                </c:pt>
                <c:pt idx="23">
                  <c:v>2018/19</c:v>
                </c:pt>
                <c:pt idx="24">
                  <c:v>2019/20</c:v>
                </c:pt>
                <c:pt idx="25">
                  <c:v>2020/21</c:v>
                </c:pt>
                <c:pt idx="26">
                  <c:v>2021/22</c:v>
                </c:pt>
                <c:pt idx="27">
                  <c:v>2022/23</c:v>
                </c:pt>
                <c:pt idx="28">
                  <c:v>2023/24*</c:v>
                </c:pt>
              </c:strCache>
            </c:strRef>
          </c:cat>
          <c:val>
            <c:numRef>
              <c:f>'Data-Sunflower'!$I$44:$AK$44</c:f>
              <c:numCache>
                <c:formatCode>0.0</c:formatCode>
                <c:ptCount val="29"/>
                <c:pt idx="0">
                  <c:v>755.00099999999998</c:v>
                </c:pt>
                <c:pt idx="1">
                  <c:v>450</c:v>
                </c:pt>
                <c:pt idx="2">
                  <c:v>562.06700000000001</c:v>
                </c:pt>
                <c:pt idx="3">
                  <c:v>1109</c:v>
                </c:pt>
                <c:pt idx="4" formatCode="0.000">
                  <c:v>530.625</c:v>
                </c:pt>
                <c:pt idx="5" formatCode="0.000">
                  <c:v>638.32000000000005</c:v>
                </c:pt>
                <c:pt idx="6" formatCode="0.000">
                  <c:v>928.79</c:v>
                </c:pt>
                <c:pt idx="7" formatCode="0.000">
                  <c:v>642.61</c:v>
                </c:pt>
                <c:pt idx="8" formatCode="0.000">
                  <c:v>648</c:v>
                </c:pt>
                <c:pt idx="9" formatCode="0.000">
                  <c:v>620</c:v>
                </c:pt>
                <c:pt idx="10" formatCode="0.000">
                  <c:v>520</c:v>
                </c:pt>
                <c:pt idx="11" formatCode="0.000_)">
                  <c:v>300</c:v>
                </c:pt>
                <c:pt idx="12" formatCode="0.000_)">
                  <c:v>872</c:v>
                </c:pt>
                <c:pt idx="13" formatCode="0.000_)">
                  <c:v>801</c:v>
                </c:pt>
                <c:pt idx="14" formatCode="0.000_)">
                  <c:v>490</c:v>
                </c:pt>
                <c:pt idx="15" formatCode="0.000_)">
                  <c:v>860</c:v>
                </c:pt>
                <c:pt idx="16" formatCode="0.000_)">
                  <c:v>522</c:v>
                </c:pt>
                <c:pt idx="17" formatCode="0.000_)">
                  <c:v>557</c:v>
                </c:pt>
                <c:pt idx="18" formatCode="0.000_)">
                  <c:v>832</c:v>
                </c:pt>
                <c:pt idx="19" formatCode="0.000_)">
                  <c:v>663</c:v>
                </c:pt>
                <c:pt idx="20" formatCode="0.000_)">
                  <c:v>755</c:v>
                </c:pt>
                <c:pt idx="21" formatCode="0.000_)">
                  <c:v>874.59500000000003</c:v>
                </c:pt>
                <c:pt idx="22" formatCode="0.000_)">
                  <c:v>862</c:v>
                </c:pt>
                <c:pt idx="23" formatCode="0.000_)">
                  <c:v>678</c:v>
                </c:pt>
                <c:pt idx="24" formatCode="0.000_)">
                  <c:v>788.5</c:v>
                </c:pt>
                <c:pt idx="25" formatCode="0.000_)">
                  <c:v>678</c:v>
                </c:pt>
                <c:pt idx="26" formatCode="0.000_)">
                  <c:v>845.55</c:v>
                </c:pt>
                <c:pt idx="27" formatCode="0.000_)">
                  <c:v>724.11</c:v>
                </c:pt>
                <c:pt idx="28" formatCode="0.000_)">
                  <c:v>635.75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2-478A-9354-CA12CFD0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63488"/>
        <c:axId val="1"/>
      </c:lineChart>
      <c:lineChart>
        <c:grouping val="standard"/>
        <c:varyColors val="0"/>
        <c:ser>
          <c:idx val="2"/>
          <c:order val="2"/>
          <c:tx>
            <c:v>Yield / Opbrengs</c:v>
          </c:tx>
          <c:marker>
            <c:symbol val="none"/>
          </c:marker>
          <c:val>
            <c:numRef>
              <c:f>'Data-Sunflower'!$I$64:$AK$64</c:f>
              <c:numCache>
                <c:formatCode>0.000_)</c:formatCode>
                <c:ptCount val="29"/>
                <c:pt idx="0">
                  <c:v>1.2417759181317136</c:v>
                </c:pt>
                <c:pt idx="1">
                  <c:v>0.96982758620689657</c:v>
                </c:pt>
                <c:pt idx="2">
                  <c:v>1.09993542074364</c:v>
                </c:pt>
                <c:pt idx="3">
                  <c:v>1.3393719806763285</c:v>
                </c:pt>
                <c:pt idx="4">
                  <c:v>1.3387788570707706</c:v>
                </c:pt>
                <c:pt idx="5">
                  <c:v>1.2235501586175832</c:v>
                </c:pt>
                <c:pt idx="6">
                  <c:v>1.3914248475678266</c:v>
                </c:pt>
                <c:pt idx="7">
                  <c:v>1.0596256904938577</c:v>
                </c:pt>
                <c:pt idx="8">
                  <c:v>1.2226415094339622</c:v>
                </c:pt>
                <c:pt idx="9">
                  <c:v>1.3478260869565217</c:v>
                </c:pt>
                <c:pt idx="10">
                  <c:v>1.1005756857433118</c:v>
                </c:pt>
                <c:pt idx="11">
                  <c:v>0.94831673779042192</c:v>
                </c:pt>
                <c:pt idx="12">
                  <c:v>1.5452773347510191</c:v>
                </c:pt>
                <c:pt idx="13">
                  <c:v>1.2598301352626613</c:v>
                </c:pt>
                <c:pt idx="14">
                  <c:v>1.2320844857933113</c:v>
                </c:pt>
                <c:pt idx="15">
                  <c:v>1.3381048700793525</c:v>
                </c:pt>
                <c:pt idx="16">
                  <c:v>1.1514282563141061</c:v>
                </c:pt>
                <c:pt idx="17">
                  <c:v>1.1036259163859721</c:v>
                </c:pt>
                <c:pt idx="18" formatCode="0.00_)">
                  <c:v>1.3890975874446947</c:v>
                </c:pt>
                <c:pt idx="19" formatCode="0.00_)">
                  <c:v>1.1510416666666667</c:v>
                </c:pt>
                <c:pt idx="20" formatCode="0.00_)">
                  <c:v>1.0508002783576895</c:v>
                </c:pt>
                <c:pt idx="21" formatCode="0.00_)">
                  <c:v>1.3756901297679907</c:v>
                </c:pt>
                <c:pt idx="22" formatCode="0.00_)">
                  <c:v>1.4330839567747298</c:v>
                </c:pt>
                <c:pt idx="23" formatCode="0.00_)">
                  <c:v>1.3156107499757446</c:v>
                </c:pt>
                <c:pt idx="24" formatCode="0.00_)">
                  <c:v>1.5760543673795722</c:v>
                </c:pt>
                <c:pt idx="25" formatCode="0.00_)">
                  <c:v>1.4190037672666389</c:v>
                </c:pt>
                <c:pt idx="26" formatCode="0.00_)">
                  <c:v>1.2606977784404352</c:v>
                </c:pt>
                <c:pt idx="27" formatCode="0.00_)">
                  <c:v>1.3030592046068021</c:v>
                </c:pt>
                <c:pt idx="28" formatCode="0.00_)">
                  <c:v>1.20179584120983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33-4F9D-B8E8-AB902D9E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80063"/>
        <c:axId val="2028660863"/>
      </c:lineChart>
      <c:catAx>
        <c:axId val="4513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years </a:t>
                </a:r>
              </a:p>
            </c:rich>
          </c:tx>
          <c:layout>
            <c:manualLayout>
              <c:xMode val="edge"/>
              <c:yMode val="edge"/>
              <c:x val="0.4024765941584279"/>
              <c:y val="0.86192053343887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Thousand ha or ton</a:t>
                </a:r>
              </a:p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Duisend ton of ha </a:t>
                </a:r>
              </a:p>
            </c:rich>
          </c:tx>
          <c:layout>
            <c:manualLayout>
              <c:xMode val="edge"/>
              <c:yMode val="edge"/>
              <c:x val="1.6416645761457838E-2"/>
              <c:y val="0.3210333865780871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1363488"/>
        <c:crosses val="autoZero"/>
        <c:crossBetween val="between"/>
      </c:valAx>
      <c:valAx>
        <c:axId val="2028660863"/>
        <c:scaling>
          <c:orientation val="minMax"/>
        </c:scaling>
        <c:delete val="0"/>
        <c:axPos val="r"/>
        <c:numFmt formatCode="0.000_)" sourceLinked="1"/>
        <c:majorTickMark val="out"/>
        <c:minorTickMark val="none"/>
        <c:tickLblPos val="nextTo"/>
        <c:crossAx val="2028680063"/>
        <c:crosses val="max"/>
        <c:crossBetween val="between"/>
      </c:valAx>
      <c:catAx>
        <c:axId val="2028680063"/>
        <c:scaling>
          <c:orientation val="minMax"/>
        </c:scaling>
        <c:delete val="1"/>
        <c:axPos val="b"/>
        <c:majorTickMark val="out"/>
        <c:minorTickMark val="none"/>
        <c:tickLblPos val="nextTo"/>
        <c:crossAx val="2028660863"/>
        <c:crosses val="autoZero"/>
        <c:auto val="1"/>
        <c:lblAlgn val="ctr"/>
        <c:lblOffset val="100"/>
        <c:noMultiLvlLbl val="0"/>
      </c:cat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b"/>
      <c:layout>
        <c:manualLayout>
          <c:xMode val="edge"/>
          <c:yMode val="edge"/>
          <c:x val="0.23066126725446059"/>
          <c:y val="0.95621402758180307"/>
          <c:w val="0.76933868177812281"/>
          <c:h val="3.778386267616814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Sunflower: Hectares % share contribution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824911839298"/>
          <c:y val="7.7636409635595441E-2"/>
          <c:w val="0.85617467212808596"/>
          <c:h val="0.66893401425182075"/>
        </c:manualLayout>
      </c:layout>
      <c:lineChart>
        <c:grouping val="standard"/>
        <c:varyColors val="0"/>
        <c:ser>
          <c:idx val="2"/>
          <c:order val="0"/>
          <c:tx>
            <c:strRef>
              <c:f>'Data-Sunflower'!$A$75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'Data-Sunflower'!$Z$11:$AK$11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'Data-Sunflower'!$Z$75:$AK$75</c:f>
              <c:numCache>
                <c:formatCode>0.0%</c:formatCode>
                <c:ptCount val="12"/>
                <c:pt idx="0">
                  <c:v>0.43590251634634442</c:v>
                </c:pt>
                <c:pt idx="1">
                  <c:v>0.46748476500542613</c:v>
                </c:pt>
                <c:pt idx="2">
                  <c:v>0.49479166666666669</c:v>
                </c:pt>
                <c:pt idx="3">
                  <c:v>0.55671537926235215</c:v>
                </c:pt>
                <c:pt idx="4">
                  <c:v>0.51907196224931185</c:v>
                </c:pt>
                <c:pt idx="5">
                  <c:v>0.52202826267664171</c:v>
                </c:pt>
                <c:pt idx="6">
                  <c:v>0.52391578538857086</c:v>
                </c:pt>
                <c:pt idx="7">
                  <c:v>0.51968818708774733</c:v>
                </c:pt>
                <c:pt idx="8">
                  <c:v>0.49183758894935126</c:v>
                </c:pt>
                <c:pt idx="9">
                  <c:v>0.5322797077680036</c:v>
                </c:pt>
                <c:pt idx="10">
                  <c:v>0.52186431527802768</c:v>
                </c:pt>
                <c:pt idx="11">
                  <c:v>0.48204158790170132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0-42B8-946E-EFCA190F3452}"/>
            </c:ext>
          </c:extLst>
        </c:ser>
        <c:ser>
          <c:idx val="5"/>
          <c:order val="1"/>
          <c:tx>
            <c:strRef>
              <c:f>'Data-Sunflower'!$A$78</c:f>
              <c:strCache>
                <c:ptCount val="1"/>
                <c:pt idx="0">
                  <c:v> Mpumalanga</c:v>
                </c:pt>
              </c:strCache>
            </c:strRef>
          </c:tx>
          <c:spPr>
            <a:ln w="53975" cap="rnd">
              <a:solidFill>
                <a:srgbClr val="AE9344"/>
              </a:solidFill>
              <a:round/>
            </a:ln>
            <a:effectLst/>
          </c:spPr>
          <c:marker>
            <c:symbol val="none"/>
          </c:marker>
          <c:cat>
            <c:strRef>
              <c:f>'Data-Sunflower'!$Z$11:$AK$11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'Data-Sunflower'!$Z$78:$AK$78</c:f>
              <c:numCache>
                <c:formatCode>0.0%</c:formatCode>
                <c:ptCount val="12"/>
                <c:pt idx="0">
                  <c:v>1.3077075490390331E-2</c:v>
                </c:pt>
                <c:pt idx="1">
                  <c:v>5.8435595625678264E-3</c:v>
                </c:pt>
                <c:pt idx="2">
                  <c:v>4.340277777777778E-3</c:v>
                </c:pt>
                <c:pt idx="3">
                  <c:v>5.5671537926235215E-3</c:v>
                </c:pt>
                <c:pt idx="4">
                  <c:v>3.460479748328746E-3</c:v>
                </c:pt>
                <c:pt idx="5">
                  <c:v>3.8237738985868659E-3</c:v>
                </c:pt>
                <c:pt idx="6">
                  <c:v>8.7319297564761814E-3</c:v>
                </c:pt>
                <c:pt idx="7">
                  <c:v>5.5966420147911247E-3</c:v>
                </c:pt>
                <c:pt idx="8">
                  <c:v>7.3252406864796997E-3</c:v>
                </c:pt>
                <c:pt idx="9">
                  <c:v>5.2184285075294462E-3</c:v>
                </c:pt>
                <c:pt idx="10">
                  <c:v>8.9976606082418555E-3</c:v>
                </c:pt>
                <c:pt idx="11">
                  <c:v>6.6162570888468808E-3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0-42B8-946E-EFCA190F3452}"/>
            </c:ext>
          </c:extLst>
        </c:ser>
        <c:ser>
          <c:idx val="6"/>
          <c:order val="2"/>
          <c:tx>
            <c:strRef>
              <c:f>'Data-Sunflower'!$A$79</c:f>
              <c:strCache>
                <c:ptCount val="1"/>
                <c:pt idx="0">
                  <c:v> Limpopo</c:v>
                </c:pt>
              </c:strCache>
            </c:strRef>
          </c:tx>
          <c:spPr>
            <a:ln w="539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'Data-Sunflower'!$Z$11:$AK$11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'Data-Sunflower'!$Z$79:$AK$79</c:f>
              <c:numCache>
                <c:formatCode>0.0%</c:formatCode>
                <c:ptCount val="12"/>
                <c:pt idx="0">
                  <c:v>0.196156132355855</c:v>
                </c:pt>
                <c:pt idx="1">
                  <c:v>0.15026296018031554</c:v>
                </c:pt>
                <c:pt idx="2">
                  <c:v>0.1423611111111111</c:v>
                </c:pt>
                <c:pt idx="3">
                  <c:v>9.0466249130132223E-2</c:v>
                </c:pt>
                <c:pt idx="4">
                  <c:v>0.14156508061344869</c:v>
                </c:pt>
                <c:pt idx="5">
                  <c:v>7.4812967581047385E-2</c:v>
                </c:pt>
                <c:pt idx="6">
                  <c:v>0.11836615892112157</c:v>
                </c:pt>
                <c:pt idx="7">
                  <c:v>0.12992204677193683</c:v>
                </c:pt>
                <c:pt idx="8">
                  <c:v>0.16010883214734201</c:v>
                </c:pt>
                <c:pt idx="9">
                  <c:v>0.1640077530937826</c:v>
                </c:pt>
                <c:pt idx="10">
                  <c:v>0.17995321216483712</c:v>
                </c:pt>
                <c:pt idx="11">
                  <c:v>0.17013232514177692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0-42B8-946E-EFCA190F3452}"/>
            </c:ext>
          </c:extLst>
        </c:ser>
        <c:ser>
          <c:idx val="8"/>
          <c:order val="3"/>
          <c:tx>
            <c:strRef>
              <c:f>'Data-Sunflower'!$A$81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ln w="50800" cap="rnd">
              <a:solidFill>
                <a:srgbClr val="3B6367"/>
              </a:solidFill>
              <a:round/>
            </a:ln>
            <a:effectLst/>
          </c:spPr>
          <c:marker>
            <c:symbol val="none"/>
          </c:marker>
          <c:cat>
            <c:strRef>
              <c:f>'Data-Sunflower'!$Z$11:$AK$11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'Data-Sunflower'!$Z$81:$AK$81</c:f>
              <c:numCache>
                <c:formatCode>0.0%</c:formatCode>
                <c:ptCount val="12"/>
                <c:pt idx="0">
                  <c:v>0.34674063800277399</c:v>
                </c:pt>
                <c:pt idx="1">
                  <c:v>0.36897904666499703</c:v>
                </c:pt>
                <c:pt idx="2">
                  <c:v>0.34722222222222221</c:v>
                </c:pt>
                <c:pt idx="3">
                  <c:v>0.34098816979819069</c:v>
                </c:pt>
                <c:pt idx="4">
                  <c:v>0.33031852143138024</c:v>
                </c:pt>
                <c:pt idx="5">
                  <c:v>0.38736492103075643</c:v>
                </c:pt>
                <c:pt idx="6">
                  <c:v>0.3395750460851848</c:v>
                </c:pt>
                <c:pt idx="7">
                  <c:v>0.33379972016789927</c:v>
                </c:pt>
                <c:pt idx="8">
                  <c:v>0.32858936793637511</c:v>
                </c:pt>
                <c:pt idx="9">
                  <c:v>0.29074101684806919</c:v>
                </c:pt>
                <c:pt idx="10">
                  <c:v>0.27892747885549757</c:v>
                </c:pt>
                <c:pt idx="11">
                  <c:v>0.33081285444234404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0-42B8-946E-EFCA190F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4384"/>
        <c:axId val="1"/>
      </c:lineChart>
      <c:catAx>
        <c:axId val="5183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394384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5.0123294115908941E-2"/>
          <c:y val="0.88146275634996785"/>
          <c:w val="0.9013966792538548"/>
          <c:h val="0.10466589962586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Sonneblom opbrengs</c:v>
          </c:tx>
          <c:spPr>
            <a:ln w="28575" cap="rnd">
              <a:solidFill>
                <a:srgbClr val="AE9344"/>
              </a:solidFill>
              <a:round/>
            </a:ln>
            <a:effectLst/>
          </c:spPr>
          <c:marker>
            <c:symbol val="none"/>
          </c:marker>
          <c:cat>
            <c:strRef>
              <c:f>'Data-Sunflower'!$AA$51:$AK$51</c:f>
              <c:strCache>
                <c:ptCount val="11"/>
                <c:pt idx="0">
                  <c:v>2013/14</c:v>
                </c:pt>
                <c:pt idx="1">
                  <c:v>2014/15</c:v>
                </c:pt>
                <c:pt idx="2">
                  <c:v>2015/16</c:v>
                </c:pt>
                <c:pt idx="3">
                  <c:v>2016/17</c:v>
                </c:pt>
                <c:pt idx="4">
                  <c:v>2017/18</c:v>
                </c:pt>
                <c:pt idx="5">
                  <c:v>2018/19</c:v>
                </c:pt>
                <c:pt idx="6">
                  <c:v>2019/20</c:v>
                </c:pt>
                <c:pt idx="7">
                  <c:v>2020/21</c:v>
                </c:pt>
                <c:pt idx="8">
                  <c:v>2021/22</c:v>
                </c:pt>
                <c:pt idx="9">
                  <c:v>2022/23</c:v>
                </c:pt>
                <c:pt idx="10">
                  <c:v>2023/24*</c:v>
                </c:pt>
              </c:strCache>
            </c:strRef>
          </c:cat>
          <c:val>
            <c:numRef>
              <c:f>'Data-Sunflower'!$AA$64:$AK$64</c:f>
              <c:numCache>
                <c:formatCode>0.00_)</c:formatCode>
                <c:ptCount val="11"/>
                <c:pt idx="0">
                  <c:v>1.3890975874446947</c:v>
                </c:pt>
                <c:pt idx="1">
                  <c:v>1.1510416666666667</c:v>
                </c:pt>
                <c:pt idx="2">
                  <c:v>1.0508002783576895</c:v>
                </c:pt>
                <c:pt idx="3">
                  <c:v>1.3756901297679907</c:v>
                </c:pt>
                <c:pt idx="4">
                  <c:v>1.4330839567747298</c:v>
                </c:pt>
                <c:pt idx="5">
                  <c:v>1.3156107499757446</c:v>
                </c:pt>
                <c:pt idx="6">
                  <c:v>1.5760543673795722</c:v>
                </c:pt>
                <c:pt idx="7">
                  <c:v>1.4190037672666389</c:v>
                </c:pt>
                <c:pt idx="8">
                  <c:v>1.2606977784404352</c:v>
                </c:pt>
                <c:pt idx="9">
                  <c:v>1.3030592046068021</c:v>
                </c:pt>
                <c:pt idx="10">
                  <c:v>1.20179584120983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622-8ED7-C69C8FF45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91696"/>
        <c:axId val="1"/>
      </c:lineChart>
      <c:catAx>
        <c:axId val="21200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91696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NOK: Sonneblom oppervlakte en produksieskatting 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6507128091341692E-2"/>
          <c:y val="7.879415910104573E-2"/>
          <c:w val="0.84143277550942353"/>
          <c:h val="0.78263228868819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 skatting 2016'!$A$6</c:f>
              <c:strCache>
                <c:ptCount val="1"/>
                <c:pt idx="0">
                  <c:v>OPPERVLAKTE</c:v>
                </c:pt>
              </c:strCache>
            </c:strRef>
          </c:tx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 2016'!$B$7:$Q$7</c:f>
              <c:strCache>
                <c:ptCount val="8"/>
                <c:pt idx="0">
                  <c:v>1st Forecast</c:v>
                </c:pt>
                <c:pt idx="1">
                  <c:v>2nd Forecast</c:v>
                </c:pt>
                <c:pt idx="2">
                  <c:v>3rd Forecast</c:v>
                </c:pt>
                <c:pt idx="3">
                  <c:v>4th Forecast</c:v>
                </c:pt>
                <c:pt idx="4">
                  <c:v>5th Forecast</c:v>
                </c:pt>
                <c:pt idx="5">
                  <c:v>6th Forecast</c:v>
                </c:pt>
                <c:pt idx="6">
                  <c:v>7th Forecast</c:v>
                </c:pt>
                <c:pt idx="7">
                  <c:v>Final Forecast</c:v>
                </c:pt>
              </c:strCache>
            </c:strRef>
          </c:cat>
          <c:val>
            <c:numRef>
              <c:f>'Prod skatting 2016'!$J$21:$L$21</c:f>
              <c:numCache>
                <c:formatCode>0.000_)</c:formatCode>
                <c:ptCount val="3"/>
                <c:pt idx="0">
                  <c:v>614</c:v>
                </c:pt>
                <c:pt idx="1">
                  <c:v>687.5</c:v>
                </c:pt>
                <c:pt idx="2">
                  <c:v>718.5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3-4EAB-9E8D-4D0BCC0CDD1B}"/>
            </c:ext>
          </c:extLst>
        </c:ser>
        <c:ser>
          <c:idx val="1"/>
          <c:order val="1"/>
          <c:tx>
            <c:strRef>
              <c:f>'Prod skatting 2016'!$A$27</c:f>
              <c:strCache>
                <c:ptCount val="1"/>
                <c:pt idx="0">
                  <c:v>PRODUKSIE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10800000" scaled="0"/>
            </a:gradFill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 2016'!$B$7:$Q$7</c:f>
              <c:strCache>
                <c:ptCount val="8"/>
                <c:pt idx="0">
                  <c:v>1st Forecast</c:v>
                </c:pt>
                <c:pt idx="1">
                  <c:v>2nd Forecast</c:v>
                </c:pt>
                <c:pt idx="2">
                  <c:v>3rd Forecast</c:v>
                </c:pt>
                <c:pt idx="3">
                  <c:v>4th Forecast</c:v>
                </c:pt>
                <c:pt idx="4">
                  <c:v>5th Forecast</c:v>
                </c:pt>
                <c:pt idx="5">
                  <c:v>6th Forecast</c:v>
                </c:pt>
                <c:pt idx="6">
                  <c:v>7th Forecast</c:v>
                </c:pt>
                <c:pt idx="7">
                  <c:v>Final Forecast</c:v>
                </c:pt>
              </c:strCache>
            </c:strRef>
          </c:cat>
          <c:val>
            <c:numRef>
              <c:f>'Prod skatting 2016'!$J$42:$L$42</c:f>
              <c:numCache>
                <c:formatCode>0.000_)</c:formatCode>
                <c:ptCount val="3"/>
                <c:pt idx="0">
                  <c:v>0</c:v>
                </c:pt>
                <c:pt idx="1">
                  <c:v>687.15000000000009</c:v>
                </c:pt>
                <c:pt idx="2">
                  <c:v>710.5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3-4EAB-9E8D-4D0BCC0C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744512"/>
        <c:axId val="1"/>
      </c:barChart>
      <c:lineChart>
        <c:grouping val="standard"/>
        <c:varyColors val="0"/>
        <c:ser>
          <c:idx val="2"/>
          <c:order val="2"/>
          <c:tx>
            <c:strRef>
              <c:f>'Prod skatting 2016'!$A$47</c:f>
              <c:strCache>
                <c:ptCount val="1"/>
                <c:pt idx="0">
                  <c:v>OPBRENGS 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 2016'!$B$7:$Q$7</c:f>
              <c:strCache>
                <c:ptCount val="8"/>
                <c:pt idx="0">
                  <c:v>1st Forecast</c:v>
                </c:pt>
                <c:pt idx="1">
                  <c:v>2nd Forecast</c:v>
                </c:pt>
                <c:pt idx="2">
                  <c:v>3rd Forecast</c:v>
                </c:pt>
                <c:pt idx="3">
                  <c:v>4th Forecast</c:v>
                </c:pt>
                <c:pt idx="4">
                  <c:v>5th Forecast</c:v>
                </c:pt>
                <c:pt idx="5">
                  <c:v>6th Forecast</c:v>
                </c:pt>
                <c:pt idx="6">
                  <c:v>7th Forecast</c:v>
                </c:pt>
                <c:pt idx="7">
                  <c:v>Final Forecast</c:v>
                </c:pt>
              </c:strCache>
            </c:strRef>
          </c:cat>
          <c:val>
            <c:numRef>
              <c:f>'Prod skatting 2016'!$J$61:$L$61</c:f>
              <c:numCache>
                <c:formatCode>0.000_)</c:formatCode>
                <c:ptCount val="3"/>
                <c:pt idx="0">
                  <c:v>0</c:v>
                </c:pt>
                <c:pt idx="1">
                  <c:v>0.99949090909090921</c:v>
                </c:pt>
                <c:pt idx="2">
                  <c:v>0.98886569241475297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3-4EAB-9E8D-4D0BCC0C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4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47445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"/>
          <c:min val="0.9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926886062319133"/>
          <c:y val="0.93568727137454277"/>
          <c:w val="0.80032882428158014"/>
          <c:h val="0.96847417694835392"/>
        </c:manualLayout>
      </c:layout>
      <c:overlay val="0"/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3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0"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9B3A1-5720-BB12-07D5-9885CC6A12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9E718-7A8A-F431-81C1-BF64A0738F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612671" cy="75808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A9B51-ED5F-2587-A968-F74B14C640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</xdr:row>
      <xdr:rowOff>91440</xdr:rowOff>
    </xdr:from>
    <xdr:to>
      <xdr:col>12</xdr:col>
      <xdr:colOff>373380</xdr:colOff>
      <xdr:row>23</xdr:row>
      <xdr:rowOff>76200</xdr:rowOff>
    </xdr:to>
    <xdr:graphicFrame macro="">
      <xdr:nvGraphicFramePr>
        <xdr:cNvPr id="2051" name="Chart 1">
          <a:extLst>
            <a:ext uri="{FF2B5EF4-FFF2-40B4-BE49-F238E27FC236}">
              <a16:creationId xmlns:a16="http://schemas.microsoft.com/office/drawing/2014/main" id="{8709A815-0975-8EA9-8610-A8DC7ED2C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7429500" cy="4838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DF8F1-4912-6E91-2369-1691B6D44D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IS103"/>
  <sheetViews>
    <sheetView showGridLines="0" tabSelected="1" zoomScale="85" zoomScaleNormal="85" workbookViewId="0">
      <pane xSplit="1" ySplit="7" topLeftCell="AE8" activePane="bottomRight" state="frozen"/>
      <selection pane="topRight" activeCell="B1" sqref="B1"/>
      <selection pane="bottomLeft" activeCell="A8" sqref="A8"/>
      <selection pane="bottomRight" activeCell="AO23" sqref="AO23"/>
    </sheetView>
  </sheetViews>
  <sheetFormatPr defaultColWidth="9.6640625" defaultRowHeight="13.2" x14ac:dyDescent="0.25"/>
  <cols>
    <col min="1" max="1" width="52" style="1" customWidth="1"/>
    <col min="2" max="35" width="10.77734375" style="1" customWidth="1"/>
    <col min="36" max="36" width="12" style="1" customWidth="1"/>
    <col min="37" max="37" width="13.6640625" style="1" bestFit="1" customWidth="1"/>
    <col min="38" max="40" width="13.6640625" style="1" hidden="1" customWidth="1"/>
    <col min="41" max="41" width="12.77734375" style="1" customWidth="1"/>
    <col min="42" max="98" width="9.109375" style="1" customWidth="1"/>
    <col min="99" max="16384" width="9.6640625" style="1"/>
  </cols>
  <sheetData>
    <row r="1" spans="1:41" ht="47.4" customHeight="1" x14ac:dyDescent="0.3">
      <c r="A1" s="142" t="s">
        <v>19</v>
      </c>
      <c r="B1" s="24"/>
      <c r="C1" s="24"/>
      <c r="D1" s="24"/>
      <c r="E1" s="24"/>
      <c r="F1" s="24"/>
      <c r="G1" s="24"/>
    </row>
    <row r="3" spans="1:41" x14ac:dyDescent="0.25">
      <c r="A3" s="1" t="s">
        <v>106</v>
      </c>
    </row>
    <row r="4" spans="1:41" x14ac:dyDescent="0.25">
      <c r="A4" s="1" t="s">
        <v>107</v>
      </c>
    </row>
    <row r="5" spans="1:41" x14ac:dyDescent="0.25">
      <c r="A5" s="68" t="s">
        <v>27</v>
      </c>
      <c r="B5" s="3"/>
      <c r="C5" s="3"/>
      <c r="D5" s="3"/>
      <c r="E5" s="3"/>
      <c r="F5" s="3"/>
      <c r="G5" s="3"/>
    </row>
    <row r="6" spans="1:41" x14ac:dyDescent="0.25">
      <c r="A6" s="68" t="s">
        <v>28</v>
      </c>
      <c r="B6" s="3"/>
      <c r="C6" s="3"/>
      <c r="D6" s="3"/>
      <c r="E6" s="3"/>
      <c r="F6" s="3"/>
      <c r="G6" s="3"/>
      <c r="I6" s="46"/>
      <c r="J6" s="46"/>
      <c r="K6" s="46"/>
      <c r="L6" s="46"/>
    </row>
    <row r="7" spans="1:41" x14ac:dyDescent="0.25">
      <c r="A7" s="3"/>
      <c r="B7" s="3"/>
      <c r="C7" s="3"/>
      <c r="D7" s="3"/>
      <c r="E7" s="3"/>
      <c r="F7" s="3"/>
      <c r="G7" s="3"/>
    </row>
    <row r="8" spans="1:41" x14ac:dyDescent="0.25">
      <c r="A8" s="3"/>
      <c r="B8" s="3"/>
      <c r="C8" s="3"/>
      <c r="D8" s="3"/>
      <c r="E8" s="3"/>
      <c r="F8" s="3"/>
      <c r="G8" s="3"/>
      <c r="H8" s="46"/>
      <c r="I8" s="46"/>
      <c r="J8" s="46"/>
      <c r="K8" s="46"/>
    </row>
    <row r="9" spans="1:41" x14ac:dyDescent="0.25">
      <c r="A9" s="24" t="s">
        <v>29</v>
      </c>
      <c r="B9" s="24"/>
      <c r="C9" s="24"/>
      <c r="D9" s="24"/>
      <c r="E9" s="24"/>
      <c r="F9" s="24"/>
      <c r="G9" s="24"/>
    </row>
    <row r="10" spans="1:41" x14ac:dyDescent="0.25">
      <c r="A10" s="24" t="s">
        <v>30</v>
      </c>
      <c r="B10" s="24"/>
      <c r="C10" s="24"/>
      <c r="D10" s="24"/>
      <c r="E10" s="24"/>
      <c r="F10" s="24"/>
      <c r="G10" s="24"/>
      <c r="AE10" s="134"/>
      <c r="AF10" s="134"/>
    </row>
    <row r="11" spans="1:41" s="134" customFormat="1" x14ac:dyDescent="0.25">
      <c r="A11" s="42" t="s">
        <v>5</v>
      </c>
      <c r="B11" s="125" t="s">
        <v>43</v>
      </c>
      <c r="C11" s="125" t="s">
        <v>44</v>
      </c>
      <c r="D11" s="126" t="s">
        <v>37</v>
      </c>
      <c r="E11" s="126" t="s">
        <v>38</v>
      </c>
      <c r="F11" s="126" t="s">
        <v>39</v>
      </c>
      <c r="G11" s="126" t="s">
        <v>40</v>
      </c>
      <c r="H11" s="143" t="s">
        <v>0</v>
      </c>
      <c r="I11" s="127" t="s">
        <v>1</v>
      </c>
      <c r="J11" s="128" t="s">
        <v>2</v>
      </c>
      <c r="K11" s="128" t="s">
        <v>3</v>
      </c>
      <c r="L11" s="129" t="s">
        <v>4</v>
      </c>
      <c r="M11" s="130" t="s">
        <v>13</v>
      </c>
      <c r="N11" s="131" t="s">
        <v>14</v>
      </c>
      <c r="O11" s="131" t="s">
        <v>15</v>
      </c>
      <c r="P11" s="131" t="s">
        <v>17</v>
      </c>
      <c r="Q11" s="131" t="s">
        <v>18</v>
      </c>
      <c r="R11" s="131" t="s">
        <v>35</v>
      </c>
      <c r="S11" s="131" t="s">
        <v>36</v>
      </c>
      <c r="T11" s="132" t="s">
        <v>41</v>
      </c>
      <c r="U11" s="132" t="s">
        <v>42</v>
      </c>
      <c r="V11" s="132" t="s">
        <v>45</v>
      </c>
      <c r="W11" s="132" t="s">
        <v>60</v>
      </c>
      <c r="X11" s="133" t="s">
        <v>65</v>
      </c>
      <c r="Y11" s="132" t="s">
        <v>64</v>
      </c>
      <c r="Z11" s="132" t="s">
        <v>76</v>
      </c>
      <c r="AA11" s="132" t="s">
        <v>88</v>
      </c>
      <c r="AB11" s="132" t="s">
        <v>90</v>
      </c>
      <c r="AC11" s="132" t="s">
        <v>91</v>
      </c>
      <c r="AD11" s="132" t="s">
        <v>92</v>
      </c>
      <c r="AE11" s="132" t="s">
        <v>93</v>
      </c>
      <c r="AF11" s="132" t="s">
        <v>94</v>
      </c>
      <c r="AG11" s="132" t="s">
        <v>95</v>
      </c>
      <c r="AH11" s="132" t="s">
        <v>100</v>
      </c>
      <c r="AI11" s="132" t="s">
        <v>96</v>
      </c>
      <c r="AJ11" s="132" t="s">
        <v>101</v>
      </c>
      <c r="AK11" s="187" t="s">
        <v>102</v>
      </c>
      <c r="AL11" s="187" t="s">
        <v>102</v>
      </c>
      <c r="AM11" s="187" t="s">
        <v>102</v>
      </c>
      <c r="AN11" s="187" t="s">
        <v>102</v>
      </c>
      <c r="AO11" s="211" t="s">
        <v>108</v>
      </c>
    </row>
    <row r="12" spans="1:41" s="134" customFormat="1" x14ac:dyDescent="0.25">
      <c r="A12" s="42" t="s">
        <v>20</v>
      </c>
      <c r="B12" s="21" t="s">
        <v>6</v>
      </c>
      <c r="C12" s="21" t="s">
        <v>6</v>
      </c>
      <c r="D12" s="22" t="s">
        <v>6</v>
      </c>
      <c r="E12" s="22" t="s">
        <v>6</v>
      </c>
      <c r="F12" s="22" t="s">
        <v>6</v>
      </c>
      <c r="G12" s="22" t="s">
        <v>6</v>
      </c>
      <c r="H12" s="144" t="s">
        <v>6</v>
      </c>
      <c r="I12" s="146" t="s">
        <v>6</v>
      </c>
      <c r="J12" s="22" t="s">
        <v>6</v>
      </c>
      <c r="K12" s="22" t="s">
        <v>6</v>
      </c>
      <c r="L12" s="23" t="s">
        <v>6</v>
      </c>
      <c r="M12" s="23" t="s">
        <v>6</v>
      </c>
      <c r="N12" s="23" t="s">
        <v>6</v>
      </c>
      <c r="O12" s="23" t="s">
        <v>6</v>
      </c>
      <c r="P12" s="23" t="s">
        <v>6</v>
      </c>
      <c r="Q12" s="23" t="s">
        <v>6</v>
      </c>
      <c r="R12" s="23" t="s">
        <v>6</v>
      </c>
      <c r="S12" s="23" t="s">
        <v>6</v>
      </c>
      <c r="T12" s="21" t="s">
        <v>6</v>
      </c>
      <c r="U12" s="21" t="s">
        <v>6</v>
      </c>
      <c r="V12" s="21" t="s">
        <v>6</v>
      </c>
      <c r="W12" s="21" t="s">
        <v>6</v>
      </c>
      <c r="X12" s="135" t="s">
        <v>6</v>
      </c>
      <c r="Y12" s="21" t="s">
        <v>6</v>
      </c>
      <c r="Z12" s="21" t="s">
        <v>6</v>
      </c>
      <c r="AA12" s="21" t="s">
        <v>6</v>
      </c>
      <c r="AB12" s="21" t="s">
        <v>6</v>
      </c>
      <c r="AC12" s="21" t="s">
        <v>6</v>
      </c>
      <c r="AD12" s="21" t="s">
        <v>6</v>
      </c>
      <c r="AE12" s="21" t="s">
        <v>6</v>
      </c>
      <c r="AF12" s="21" t="s">
        <v>6</v>
      </c>
      <c r="AG12" s="21" t="s">
        <v>6</v>
      </c>
      <c r="AH12" s="21" t="s">
        <v>6</v>
      </c>
      <c r="AI12" s="21" t="s">
        <v>6</v>
      </c>
      <c r="AJ12" s="21" t="s">
        <v>6</v>
      </c>
      <c r="AK12" s="188" t="s">
        <v>6</v>
      </c>
      <c r="AL12" s="188" t="s">
        <v>6</v>
      </c>
      <c r="AM12" s="188" t="s">
        <v>6</v>
      </c>
      <c r="AN12" s="188" t="s">
        <v>6</v>
      </c>
      <c r="AO12" s="212" t="s">
        <v>6</v>
      </c>
    </row>
    <row r="13" spans="1:41" x14ac:dyDescent="0.25">
      <c r="A13" s="9"/>
      <c r="B13" s="9"/>
      <c r="C13" s="52"/>
      <c r="D13" s="153"/>
      <c r="E13" s="2"/>
      <c r="F13" s="154"/>
      <c r="G13" s="2"/>
      <c r="H13" s="155"/>
      <c r="I13" s="44"/>
      <c r="J13" s="11"/>
      <c r="K13" s="11"/>
      <c r="L13" s="12"/>
      <c r="M13" s="12"/>
      <c r="N13" s="12"/>
      <c r="O13" s="12"/>
      <c r="P13" s="12"/>
      <c r="Q13" s="12"/>
      <c r="R13" s="12"/>
      <c r="S13" s="12"/>
      <c r="T13" s="60"/>
      <c r="U13" s="60"/>
      <c r="V13" s="60"/>
      <c r="W13" s="60"/>
      <c r="X13" s="156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189"/>
      <c r="AL13" s="189"/>
      <c r="AM13" s="189"/>
      <c r="AN13" s="189"/>
      <c r="AO13" s="213"/>
    </row>
    <row r="14" spans="1:41" x14ac:dyDescent="0.25">
      <c r="A14" s="13" t="s">
        <v>21</v>
      </c>
      <c r="B14" s="13">
        <v>0</v>
      </c>
      <c r="C14" s="157">
        <v>0</v>
      </c>
      <c r="D14" s="158">
        <v>0</v>
      </c>
      <c r="E14" s="159">
        <v>0</v>
      </c>
      <c r="F14" s="160">
        <v>0</v>
      </c>
      <c r="G14" s="159">
        <v>0</v>
      </c>
      <c r="H14" s="161">
        <v>0</v>
      </c>
      <c r="I14" s="162">
        <v>0</v>
      </c>
      <c r="J14" s="163">
        <v>0</v>
      </c>
      <c r="K14" s="163">
        <v>0</v>
      </c>
      <c r="L14" s="164">
        <v>0</v>
      </c>
      <c r="M14" s="164">
        <v>0</v>
      </c>
      <c r="N14" s="164">
        <v>0</v>
      </c>
      <c r="O14" s="164">
        <v>0</v>
      </c>
      <c r="P14" s="164">
        <v>0.35</v>
      </c>
      <c r="Q14" s="164">
        <v>0.38</v>
      </c>
      <c r="R14" s="164">
        <v>0.3</v>
      </c>
      <c r="S14" s="164">
        <v>0.08</v>
      </c>
      <c r="T14" s="50">
        <v>0.5</v>
      </c>
      <c r="U14" s="50">
        <v>0.6</v>
      </c>
      <c r="V14" s="50">
        <v>0.7</v>
      </c>
      <c r="W14" s="50">
        <v>0.2</v>
      </c>
      <c r="X14" s="165">
        <v>0</v>
      </c>
      <c r="Y14" s="50">
        <v>0</v>
      </c>
      <c r="Z14" s="50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0.1</v>
      </c>
      <c r="AF14" s="61">
        <v>0</v>
      </c>
      <c r="AG14" s="61">
        <v>0</v>
      </c>
      <c r="AH14" s="61">
        <v>0</v>
      </c>
      <c r="AI14" s="61">
        <v>0</v>
      </c>
      <c r="AJ14" s="61">
        <v>0</v>
      </c>
      <c r="AK14" s="190">
        <v>0</v>
      </c>
      <c r="AL14" s="190">
        <v>0</v>
      </c>
      <c r="AM14" s="190">
        <v>0</v>
      </c>
      <c r="AN14" s="190">
        <v>0</v>
      </c>
      <c r="AO14" s="214">
        <v>0</v>
      </c>
    </row>
    <row r="15" spans="1:41" x14ac:dyDescent="0.25">
      <c r="A15" s="13" t="s">
        <v>22</v>
      </c>
      <c r="B15" s="13">
        <v>13</v>
      </c>
      <c r="C15" s="157">
        <v>15</v>
      </c>
      <c r="D15" s="166">
        <v>10</v>
      </c>
      <c r="E15" s="167">
        <v>6</v>
      </c>
      <c r="F15" s="167">
        <v>10.919</v>
      </c>
      <c r="G15" s="167">
        <v>10.427</v>
      </c>
      <c r="H15" s="161">
        <v>9.9949999999999992</v>
      </c>
      <c r="I15" s="162">
        <v>1.907</v>
      </c>
      <c r="J15" s="163">
        <v>1.4550000000000001</v>
      </c>
      <c r="K15" s="163">
        <v>4.7E-2</v>
      </c>
      <c r="L15" s="164">
        <v>0.5</v>
      </c>
      <c r="M15" s="164">
        <v>0.25</v>
      </c>
      <c r="N15" s="164">
        <v>0.25</v>
      </c>
      <c r="O15" s="164">
        <v>0.25</v>
      </c>
      <c r="P15" s="164">
        <v>0.3</v>
      </c>
      <c r="Q15" s="164">
        <v>0.56000000000000005</v>
      </c>
      <c r="R15" s="164">
        <v>0.5</v>
      </c>
      <c r="S15" s="164">
        <v>1.2</v>
      </c>
      <c r="T15" s="50">
        <v>0.7</v>
      </c>
      <c r="U15" s="50">
        <v>0.4</v>
      </c>
      <c r="V15" s="50">
        <v>0.5</v>
      </c>
      <c r="W15" s="50">
        <v>0.85</v>
      </c>
      <c r="X15" s="165">
        <v>0.5</v>
      </c>
      <c r="Y15" s="50">
        <v>0.35</v>
      </c>
      <c r="Z15" s="50">
        <v>0.2</v>
      </c>
      <c r="AA15" s="61">
        <v>0.9</v>
      </c>
      <c r="AB15" s="61">
        <v>0.5</v>
      </c>
      <c r="AC15" s="61">
        <v>0.5</v>
      </c>
      <c r="AD15" s="61">
        <v>0.25</v>
      </c>
      <c r="AE15" s="61">
        <v>1.6</v>
      </c>
      <c r="AF15" s="61">
        <v>0.95</v>
      </c>
      <c r="AG15" s="61">
        <v>1.2</v>
      </c>
      <c r="AH15" s="61">
        <v>1.1000000000000001</v>
      </c>
      <c r="AI15" s="61">
        <v>2.5</v>
      </c>
      <c r="AJ15" s="61">
        <v>2.5</v>
      </c>
      <c r="AK15" s="190">
        <v>2</v>
      </c>
      <c r="AL15" s="190">
        <v>2</v>
      </c>
      <c r="AM15" s="190">
        <v>2</v>
      </c>
      <c r="AN15" s="190">
        <v>2</v>
      </c>
      <c r="AO15" s="214">
        <v>1.5</v>
      </c>
    </row>
    <row r="16" spans="1:41" x14ac:dyDescent="0.25">
      <c r="A16" s="13" t="s">
        <v>24</v>
      </c>
      <c r="B16" s="13">
        <v>178</v>
      </c>
      <c r="C16" s="157">
        <v>225</v>
      </c>
      <c r="D16" s="166">
        <v>245</v>
      </c>
      <c r="E16" s="167">
        <v>162</v>
      </c>
      <c r="F16" s="167">
        <v>194.01400000000001</v>
      </c>
      <c r="G16" s="167">
        <v>185.28299999999999</v>
      </c>
      <c r="H16" s="161">
        <v>217.53899999999999</v>
      </c>
      <c r="I16" s="162">
        <v>247.93799999999999</v>
      </c>
      <c r="J16" s="163">
        <v>189.21600000000001</v>
      </c>
      <c r="K16" s="163">
        <v>192.84700000000001</v>
      </c>
      <c r="L16" s="164">
        <v>430</v>
      </c>
      <c r="M16" s="164">
        <v>180</v>
      </c>
      <c r="N16" s="164">
        <v>195</v>
      </c>
      <c r="O16" s="164">
        <v>305</v>
      </c>
      <c r="P16" s="164">
        <v>290</v>
      </c>
      <c r="Q16" s="164">
        <v>212.5</v>
      </c>
      <c r="R16" s="164">
        <v>185</v>
      </c>
      <c r="S16" s="164">
        <v>168</v>
      </c>
      <c r="T16" s="50">
        <v>135</v>
      </c>
      <c r="U16" s="50">
        <v>270</v>
      </c>
      <c r="V16" s="50">
        <v>280</v>
      </c>
      <c r="W16" s="50">
        <v>175</v>
      </c>
      <c r="X16" s="165">
        <v>300</v>
      </c>
      <c r="Y16" s="50">
        <v>190</v>
      </c>
      <c r="Z16" s="50">
        <v>220</v>
      </c>
      <c r="AA16" s="61">
        <v>280</v>
      </c>
      <c r="AB16" s="61">
        <v>285</v>
      </c>
      <c r="AC16" s="61">
        <v>400</v>
      </c>
      <c r="AD16" s="61">
        <v>330</v>
      </c>
      <c r="AE16" s="61">
        <v>314</v>
      </c>
      <c r="AF16" s="61">
        <v>270</v>
      </c>
      <c r="AG16" s="61">
        <v>260</v>
      </c>
      <c r="AH16" s="61">
        <v>235</v>
      </c>
      <c r="AI16" s="61">
        <v>357</v>
      </c>
      <c r="AJ16" s="61">
        <v>290</v>
      </c>
      <c r="AK16" s="190">
        <v>255</v>
      </c>
      <c r="AL16" s="190">
        <v>255</v>
      </c>
      <c r="AM16" s="190">
        <v>255</v>
      </c>
      <c r="AN16" s="190">
        <v>255</v>
      </c>
      <c r="AO16" s="214">
        <v>265</v>
      </c>
    </row>
    <row r="17" spans="1:253" x14ac:dyDescent="0.25">
      <c r="A17" s="13" t="s">
        <v>23</v>
      </c>
      <c r="B17" s="13">
        <v>0</v>
      </c>
      <c r="C17" s="157">
        <v>0</v>
      </c>
      <c r="D17" s="158">
        <v>0</v>
      </c>
      <c r="E17" s="159">
        <v>0</v>
      </c>
      <c r="F17" s="160">
        <v>0</v>
      </c>
      <c r="G17" s="159">
        <v>0</v>
      </c>
      <c r="H17" s="161">
        <v>0</v>
      </c>
      <c r="I17" s="162">
        <v>0</v>
      </c>
      <c r="J17" s="163">
        <v>0</v>
      </c>
      <c r="K17" s="163">
        <v>0</v>
      </c>
      <c r="L17" s="164">
        <v>0</v>
      </c>
      <c r="M17" s="164">
        <v>0.1</v>
      </c>
      <c r="N17" s="164">
        <v>0.2</v>
      </c>
      <c r="O17" s="164">
        <v>0.2</v>
      </c>
      <c r="P17" s="164">
        <v>0.2</v>
      </c>
      <c r="Q17" s="164">
        <v>0.26</v>
      </c>
      <c r="R17" s="164">
        <v>0.2</v>
      </c>
      <c r="S17" s="164">
        <v>0.2</v>
      </c>
      <c r="T17" s="50">
        <v>0.15</v>
      </c>
      <c r="U17" s="50">
        <v>0.3</v>
      </c>
      <c r="V17" s="50">
        <v>0.6</v>
      </c>
      <c r="W17" s="50">
        <v>0.15</v>
      </c>
      <c r="X17" s="165">
        <v>0.2</v>
      </c>
      <c r="Y17" s="50">
        <v>0</v>
      </c>
      <c r="Z17" s="50">
        <v>0</v>
      </c>
      <c r="AA17" s="61">
        <v>0.55000000000000004</v>
      </c>
      <c r="AB17" s="61">
        <v>0</v>
      </c>
      <c r="AC17" s="61">
        <v>0</v>
      </c>
      <c r="AD17" s="61">
        <v>0</v>
      </c>
      <c r="AE17" s="61">
        <v>0</v>
      </c>
      <c r="AF17" s="61">
        <v>0.1</v>
      </c>
      <c r="AG17" s="61">
        <v>0.3</v>
      </c>
      <c r="AH17" s="61">
        <v>0.3</v>
      </c>
      <c r="AI17" s="61">
        <v>0.3</v>
      </c>
      <c r="AJ17" s="61">
        <v>0.7</v>
      </c>
      <c r="AK17" s="190">
        <v>0.7</v>
      </c>
      <c r="AL17" s="190">
        <v>0.7</v>
      </c>
      <c r="AM17" s="190">
        <v>0.7</v>
      </c>
      <c r="AN17" s="190">
        <v>0.7</v>
      </c>
      <c r="AO17" s="214">
        <v>0.7</v>
      </c>
    </row>
    <row r="18" spans="1:253" x14ac:dyDescent="0.25">
      <c r="A18" s="13" t="s">
        <v>7</v>
      </c>
      <c r="B18" s="13">
        <v>0</v>
      </c>
      <c r="C18" s="157">
        <v>0</v>
      </c>
      <c r="D18" s="158">
        <v>0</v>
      </c>
      <c r="E18" s="159">
        <v>0</v>
      </c>
      <c r="F18" s="160">
        <v>0</v>
      </c>
      <c r="G18" s="159">
        <v>0</v>
      </c>
      <c r="H18" s="161">
        <v>0</v>
      </c>
      <c r="I18" s="162">
        <v>0</v>
      </c>
      <c r="J18" s="163">
        <v>0</v>
      </c>
      <c r="K18" s="163">
        <v>0</v>
      </c>
      <c r="L18" s="164">
        <v>0</v>
      </c>
      <c r="M18" s="164">
        <v>0</v>
      </c>
      <c r="N18" s="164">
        <v>4.4999999999999998E-2</v>
      </c>
      <c r="O18" s="164">
        <v>0.06</v>
      </c>
      <c r="P18" s="164">
        <v>0.1</v>
      </c>
      <c r="Q18" s="164">
        <v>0</v>
      </c>
      <c r="R18" s="164">
        <v>0</v>
      </c>
      <c r="S18" s="164">
        <v>0</v>
      </c>
      <c r="T18" s="50">
        <v>0</v>
      </c>
      <c r="U18" s="50">
        <v>0</v>
      </c>
      <c r="V18" s="50">
        <v>0</v>
      </c>
      <c r="W18" s="50">
        <v>0</v>
      </c>
      <c r="X18" s="165">
        <v>0</v>
      </c>
      <c r="Y18" s="50">
        <v>0</v>
      </c>
      <c r="Z18" s="50">
        <v>0</v>
      </c>
      <c r="AA18" s="61">
        <v>0</v>
      </c>
      <c r="AB18" s="61">
        <v>0</v>
      </c>
      <c r="AC18" s="61">
        <v>0</v>
      </c>
      <c r="AD18" s="61">
        <v>0.3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0.3</v>
      </c>
      <c r="AK18" s="190">
        <v>0.3</v>
      </c>
      <c r="AL18" s="190">
        <v>0.3</v>
      </c>
      <c r="AM18" s="190">
        <v>0.3</v>
      </c>
      <c r="AN18" s="190">
        <v>0.3</v>
      </c>
      <c r="AO18" s="214">
        <v>0.3</v>
      </c>
    </row>
    <row r="19" spans="1:253" x14ac:dyDescent="0.25">
      <c r="A19" s="13" t="s">
        <v>8</v>
      </c>
      <c r="B19" s="13">
        <v>34</v>
      </c>
      <c r="C19" s="157">
        <v>43</v>
      </c>
      <c r="D19" s="158">
        <v>54</v>
      </c>
      <c r="E19" s="159">
        <v>91</v>
      </c>
      <c r="F19" s="160">
        <v>32.027999999999999</v>
      </c>
      <c r="G19" s="159">
        <v>30.587</v>
      </c>
      <c r="H19" s="161">
        <v>50.161000000000001</v>
      </c>
      <c r="I19" s="162">
        <v>31.236999999999998</v>
      </c>
      <c r="J19" s="163">
        <v>23.838999999999999</v>
      </c>
      <c r="K19" s="163">
        <v>26.146999999999998</v>
      </c>
      <c r="L19" s="164">
        <v>56</v>
      </c>
      <c r="M19" s="164">
        <v>22</v>
      </c>
      <c r="N19" s="164">
        <v>20</v>
      </c>
      <c r="O19" s="164">
        <v>30</v>
      </c>
      <c r="P19" s="164">
        <v>40</v>
      </c>
      <c r="Q19" s="164">
        <v>34</v>
      </c>
      <c r="R19" s="164">
        <v>29</v>
      </c>
      <c r="S19" s="164">
        <v>45</v>
      </c>
      <c r="T19" s="50">
        <v>13</v>
      </c>
      <c r="U19" s="50">
        <v>17</v>
      </c>
      <c r="V19" s="50">
        <v>27</v>
      </c>
      <c r="W19" s="50">
        <v>8</v>
      </c>
      <c r="X19" s="165">
        <v>10</v>
      </c>
      <c r="Y19" s="50">
        <v>10</v>
      </c>
      <c r="Z19" s="50">
        <v>6.6</v>
      </c>
      <c r="AA19" s="61">
        <v>3.5</v>
      </c>
      <c r="AB19" s="61">
        <v>2.5</v>
      </c>
      <c r="AC19" s="61">
        <v>4</v>
      </c>
      <c r="AD19" s="61">
        <v>2.2000000000000002</v>
      </c>
      <c r="AE19" s="61">
        <v>2.2999999999999998</v>
      </c>
      <c r="AF19" s="61">
        <v>4.5</v>
      </c>
      <c r="AG19" s="61">
        <v>2.8</v>
      </c>
      <c r="AH19" s="61">
        <v>3.5</v>
      </c>
      <c r="AI19" s="61">
        <v>3.5</v>
      </c>
      <c r="AJ19" s="61">
        <v>5</v>
      </c>
      <c r="AK19" s="190">
        <v>3.5</v>
      </c>
      <c r="AL19" s="190">
        <v>3.5</v>
      </c>
      <c r="AM19" s="190">
        <v>3.5</v>
      </c>
      <c r="AN19" s="190">
        <v>3.5</v>
      </c>
      <c r="AO19" s="214">
        <v>4</v>
      </c>
    </row>
    <row r="20" spans="1:253" x14ac:dyDescent="0.25">
      <c r="A20" s="13" t="s">
        <v>16</v>
      </c>
      <c r="B20" s="13">
        <v>57</v>
      </c>
      <c r="C20" s="157">
        <v>57</v>
      </c>
      <c r="D20" s="158">
        <v>74</v>
      </c>
      <c r="E20" s="159">
        <v>43</v>
      </c>
      <c r="F20" s="160">
        <v>30.172999999999998</v>
      </c>
      <c r="G20" s="159">
        <v>28.815000000000001</v>
      </c>
      <c r="H20" s="161">
        <v>76.822000000000003</v>
      </c>
      <c r="I20" s="162">
        <v>76.597999999999999</v>
      </c>
      <c r="J20" s="163">
        <v>58.456000000000003</v>
      </c>
      <c r="K20" s="163">
        <v>43.765000000000001</v>
      </c>
      <c r="L20" s="164">
        <v>28</v>
      </c>
      <c r="M20" s="164">
        <v>28</v>
      </c>
      <c r="N20" s="164">
        <v>29</v>
      </c>
      <c r="O20" s="164">
        <v>40</v>
      </c>
      <c r="P20" s="164">
        <v>37</v>
      </c>
      <c r="Q20" s="164">
        <v>25</v>
      </c>
      <c r="R20" s="164">
        <v>40</v>
      </c>
      <c r="S20" s="164">
        <v>47</v>
      </c>
      <c r="T20" s="50">
        <v>30</v>
      </c>
      <c r="U20" s="50">
        <v>70</v>
      </c>
      <c r="V20" s="50">
        <v>90</v>
      </c>
      <c r="W20" s="50">
        <v>75</v>
      </c>
      <c r="X20" s="165">
        <v>98</v>
      </c>
      <c r="Y20" s="50">
        <v>100</v>
      </c>
      <c r="Z20" s="50">
        <v>99</v>
      </c>
      <c r="AA20" s="61">
        <v>90</v>
      </c>
      <c r="AB20" s="61">
        <v>82</v>
      </c>
      <c r="AC20" s="61">
        <v>65</v>
      </c>
      <c r="AD20" s="61">
        <v>90</v>
      </c>
      <c r="AE20" s="61">
        <v>45</v>
      </c>
      <c r="AF20" s="61">
        <v>61</v>
      </c>
      <c r="AG20" s="61">
        <v>65</v>
      </c>
      <c r="AH20" s="61">
        <v>76.5</v>
      </c>
      <c r="AI20" s="61">
        <v>110</v>
      </c>
      <c r="AJ20" s="61">
        <v>100</v>
      </c>
      <c r="AK20" s="190">
        <v>90</v>
      </c>
      <c r="AL20" s="190">
        <v>90</v>
      </c>
      <c r="AM20" s="190">
        <v>90</v>
      </c>
      <c r="AN20" s="190">
        <v>90</v>
      </c>
      <c r="AO20" s="214">
        <v>90</v>
      </c>
    </row>
    <row r="21" spans="1:253" x14ac:dyDescent="0.25">
      <c r="A21" s="13" t="s">
        <v>9</v>
      </c>
      <c r="B21" s="13">
        <v>15</v>
      </c>
      <c r="C21" s="157">
        <v>25</v>
      </c>
      <c r="D21" s="158">
        <v>36</v>
      </c>
      <c r="E21" s="159">
        <v>37</v>
      </c>
      <c r="F21" s="160">
        <v>24.09</v>
      </c>
      <c r="G21" s="159">
        <v>23.006</v>
      </c>
      <c r="H21" s="161">
        <v>36.127000000000002</v>
      </c>
      <c r="I21" s="162">
        <v>7.7770000000000001</v>
      </c>
      <c r="J21" s="163">
        <v>5.9349999999999996</v>
      </c>
      <c r="K21" s="163">
        <v>7.7030000000000003</v>
      </c>
      <c r="L21" s="164">
        <v>12</v>
      </c>
      <c r="M21" s="164">
        <v>6</v>
      </c>
      <c r="N21" s="164">
        <v>7.2</v>
      </c>
      <c r="O21" s="164">
        <v>12</v>
      </c>
      <c r="P21" s="164">
        <v>13.5</v>
      </c>
      <c r="Q21" s="164">
        <v>17.3</v>
      </c>
      <c r="R21" s="164">
        <v>10</v>
      </c>
      <c r="S21" s="164">
        <v>11</v>
      </c>
      <c r="T21" s="50">
        <v>7</v>
      </c>
      <c r="U21" s="50">
        <v>6</v>
      </c>
      <c r="V21" s="50">
        <v>7</v>
      </c>
      <c r="W21" s="50">
        <v>3.5</v>
      </c>
      <c r="X21" s="165">
        <v>4</v>
      </c>
      <c r="Y21" s="50">
        <v>3</v>
      </c>
      <c r="Z21" s="50">
        <v>3.9</v>
      </c>
      <c r="AA21" s="61">
        <v>3</v>
      </c>
      <c r="AB21" s="61">
        <v>6</v>
      </c>
      <c r="AC21" s="61">
        <v>4</v>
      </c>
      <c r="AD21" s="61">
        <v>3</v>
      </c>
      <c r="AE21" s="61">
        <v>5.5</v>
      </c>
      <c r="AF21" s="61">
        <v>3.8</v>
      </c>
      <c r="AG21" s="61">
        <v>4</v>
      </c>
      <c r="AH21" s="61">
        <v>4.4000000000000004</v>
      </c>
      <c r="AI21" s="61">
        <v>2.4</v>
      </c>
      <c r="AJ21" s="61">
        <v>2.2000000000000002</v>
      </c>
      <c r="AK21" s="190">
        <v>2.5</v>
      </c>
      <c r="AL21" s="190">
        <v>2.5</v>
      </c>
      <c r="AM21" s="190">
        <v>2.5</v>
      </c>
      <c r="AN21" s="190">
        <v>2.5</v>
      </c>
      <c r="AO21" s="214">
        <v>2.5</v>
      </c>
    </row>
    <row r="22" spans="1:253" x14ac:dyDescent="0.25">
      <c r="A22" s="13" t="s">
        <v>25</v>
      </c>
      <c r="B22" s="13">
        <v>110</v>
      </c>
      <c r="C22" s="157">
        <v>153</v>
      </c>
      <c r="D22" s="158">
        <v>155</v>
      </c>
      <c r="E22" s="159">
        <v>113</v>
      </c>
      <c r="F22" s="160">
        <v>108.72</v>
      </c>
      <c r="G22" s="159">
        <v>103.828</v>
      </c>
      <c r="H22" s="161">
        <v>144.94200000000001</v>
      </c>
      <c r="I22" s="162">
        <v>242.54400000000001</v>
      </c>
      <c r="J22" s="163">
        <v>185.09899999999999</v>
      </c>
      <c r="K22" s="163">
        <v>240.49100000000001</v>
      </c>
      <c r="L22" s="164">
        <v>301.5</v>
      </c>
      <c r="M22" s="164">
        <v>160</v>
      </c>
      <c r="N22" s="164">
        <v>270</v>
      </c>
      <c r="O22" s="164">
        <v>280</v>
      </c>
      <c r="P22" s="164">
        <v>225</v>
      </c>
      <c r="Q22" s="164">
        <v>240</v>
      </c>
      <c r="R22" s="164">
        <v>195</v>
      </c>
      <c r="S22" s="164">
        <v>200</v>
      </c>
      <c r="T22" s="50">
        <v>130</v>
      </c>
      <c r="U22" s="50">
        <v>200</v>
      </c>
      <c r="V22" s="50">
        <v>230</v>
      </c>
      <c r="W22" s="50">
        <v>135</v>
      </c>
      <c r="X22" s="165">
        <v>230</v>
      </c>
      <c r="Y22" s="50">
        <v>150</v>
      </c>
      <c r="Z22" s="50">
        <v>175</v>
      </c>
      <c r="AA22" s="61">
        <v>221</v>
      </c>
      <c r="AB22" s="61">
        <v>200</v>
      </c>
      <c r="AC22" s="61">
        <v>245</v>
      </c>
      <c r="AD22" s="61">
        <v>210</v>
      </c>
      <c r="AE22" s="61">
        <v>233</v>
      </c>
      <c r="AF22" s="61">
        <v>175</v>
      </c>
      <c r="AG22" s="61">
        <v>167</v>
      </c>
      <c r="AH22" s="61">
        <v>157</v>
      </c>
      <c r="AI22" s="61">
        <v>195</v>
      </c>
      <c r="AJ22" s="61">
        <v>155</v>
      </c>
      <c r="AK22" s="190">
        <v>175</v>
      </c>
      <c r="AL22" s="190">
        <v>175</v>
      </c>
      <c r="AM22" s="190">
        <v>175</v>
      </c>
      <c r="AN22" s="190">
        <v>175</v>
      </c>
      <c r="AO22" s="214">
        <v>176</v>
      </c>
    </row>
    <row r="23" spans="1:253" x14ac:dyDescent="0.25">
      <c r="A23" s="9"/>
      <c r="B23" s="9"/>
      <c r="C23" s="44"/>
      <c r="D23" s="67"/>
      <c r="E23" s="51"/>
      <c r="F23" s="50"/>
      <c r="G23" s="51"/>
      <c r="H23" s="168"/>
      <c r="I23" s="169"/>
      <c r="J23" s="31"/>
      <c r="K23" s="31"/>
      <c r="L23" s="32"/>
      <c r="M23" s="37"/>
      <c r="N23" s="37"/>
      <c r="O23" s="37"/>
      <c r="P23" s="37"/>
      <c r="Q23" s="37"/>
      <c r="R23" s="37"/>
      <c r="S23" s="37"/>
      <c r="T23" s="61"/>
      <c r="U23" s="61"/>
      <c r="V23" s="61"/>
      <c r="W23" s="61"/>
      <c r="X23" s="170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191"/>
      <c r="AL23" s="191"/>
      <c r="AM23" s="191"/>
      <c r="AN23" s="191"/>
      <c r="AO23" s="215"/>
    </row>
    <row r="24" spans="1:253" x14ac:dyDescent="0.25">
      <c r="A24" s="40" t="s">
        <v>26</v>
      </c>
      <c r="B24" s="34">
        <f t="shared" ref="B24:G24" si="0">SUM(B14:B22)</f>
        <v>407</v>
      </c>
      <c r="C24" s="34">
        <f t="shared" si="0"/>
        <v>518</v>
      </c>
      <c r="D24" s="34">
        <f t="shared" si="0"/>
        <v>574</v>
      </c>
      <c r="E24" s="33">
        <f t="shared" si="0"/>
        <v>452</v>
      </c>
      <c r="F24" s="33">
        <f t="shared" si="0"/>
        <v>399.94399999999996</v>
      </c>
      <c r="G24" s="33">
        <f t="shared" si="0"/>
        <v>381.94599999999991</v>
      </c>
      <c r="H24" s="145">
        <f t="shared" ref="H24:S24" si="1">SUM(H14:H22)</f>
        <v>535.58600000000001</v>
      </c>
      <c r="I24" s="54">
        <f t="shared" si="1"/>
        <v>608.00099999999998</v>
      </c>
      <c r="J24" s="34">
        <f t="shared" si="1"/>
        <v>464</v>
      </c>
      <c r="K24" s="34">
        <f t="shared" si="1"/>
        <v>511</v>
      </c>
      <c r="L24" s="35">
        <f t="shared" si="1"/>
        <v>828</v>
      </c>
      <c r="M24" s="38">
        <f t="shared" si="1"/>
        <v>396.35</v>
      </c>
      <c r="N24" s="38">
        <f t="shared" si="1"/>
        <v>521.69499999999994</v>
      </c>
      <c r="O24" s="38">
        <f t="shared" si="1"/>
        <v>667.51</v>
      </c>
      <c r="P24" s="38">
        <f t="shared" si="1"/>
        <v>606.45000000000005</v>
      </c>
      <c r="Q24" s="38">
        <f t="shared" si="1"/>
        <v>530</v>
      </c>
      <c r="R24" s="38">
        <f t="shared" si="1"/>
        <v>460</v>
      </c>
      <c r="S24" s="38">
        <f t="shared" si="1"/>
        <v>472.48</v>
      </c>
      <c r="T24" s="62">
        <f t="shared" ref="T24:Y24" si="2">SUM(T14:T22)</f>
        <v>316.35000000000002</v>
      </c>
      <c r="U24" s="62">
        <f t="shared" si="2"/>
        <v>564.29999999999995</v>
      </c>
      <c r="V24" s="62">
        <f t="shared" si="2"/>
        <v>635.79999999999995</v>
      </c>
      <c r="W24" s="62">
        <f t="shared" si="2"/>
        <v>397.70000000000005</v>
      </c>
      <c r="X24" s="95">
        <f t="shared" si="2"/>
        <v>642.70000000000005</v>
      </c>
      <c r="Y24" s="62">
        <f t="shared" si="2"/>
        <v>453.35</v>
      </c>
      <c r="Z24" s="62">
        <f t="shared" ref="Z24:AF24" si="3">SUM(Z14:Z22)</f>
        <v>504.69999999999993</v>
      </c>
      <c r="AA24" s="62">
        <f t="shared" si="3"/>
        <v>598.95000000000005</v>
      </c>
      <c r="AB24" s="62">
        <f t="shared" si="3"/>
        <v>576</v>
      </c>
      <c r="AC24" s="62">
        <f t="shared" si="3"/>
        <v>718.5</v>
      </c>
      <c r="AD24" s="62">
        <f t="shared" si="3"/>
        <v>635.75</v>
      </c>
      <c r="AE24" s="62">
        <f t="shared" si="3"/>
        <v>601.5</v>
      </c>
      <c r="AF24" s="62">
        <f t="shared" si="3"/>
        <v>515.35</v>
      </c>
      <c r="AG24" s="62">
        <f>SUM(AG14:AG22)</f>
        <v>500.3</v>
      </c>
      <c r="AH24" s="62">
        <f>SUM(AH14:AH22)</f>
        <v>477.79999999999995</v>
      </c>
      <c r="AI24" s="62">
        <f>SUM(AI14:AI22)</f>
        <v>670.7</v>
      </c>
      <c r="AJ24" s="62">
        <f>SUM(AJ14:AJ22)</f>
        <v>555.70000000000005</v>
      </c>
      <c r="AK24" s="210">
        <f>SUM(AK14:AK22)</f>
        <v>529</v>
      </c>
      <c r="AL24" s="210">
        <f t="shared" ref="AL24:AO24" si="4">SUM(AL14:AL22)</f>
        <v>529</v>
      </c>
      <c r="AM24" s="210">
        <f t="shared" si="4"/>
        <v>529</v>
      </c>
      <c r="AN24" s="210">
        <f t="shared" si="4"/>
        <v>529</v>
      </c>
      <c r="AO24" s="216">
        <f t="shared" si="4"/>
        <v>540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x14ac:dyDescent="0.25">
      <c r="A25" s="14"/>
      <c r="B25" s="14"/>
      <c r="C25" s="45"/>
      <c r="D25" s="17"/>
      <c r="E25" s="41"/>
      <c r="F25" s="45"/>
      <c r="G25" s="41"/>
      <c r="H25" s="147"/>
      <c r="I25" s="45"/>
      <c r="J25" s="16"/>
      <c r="K25" s="16"/>
      <c r="L25" s="17"/>
      <c r="M25" s="17"/>
      <c r="N25" s="17"/>
      <c r="O25" s="17"/>
      <c r="P25" s="17"/>
      <c r="Q25" s="17"/>
      <c r="R25" s="17"/>
      <c r="S25" s="17"/>
      <c r="T25" s="45"/>
      <c r="U25" s="45"/>
      <c r="V25" s="45"/>
      <c r="W25" s="45"/>
      <c r="X25" s="14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192"/>
      <c r="AL25" s="192"/>
      <c r="AM25" s="192"/>
      <c r="AN25" s="192"/>
      <c r="AO25" s="217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7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x14ac:dyDescent="0.25">
      <c r="A29" s="24" t="s">
        <v>31</v>
      </c>
      <c r="B29" s="24"/>
      <c r="C29" s="24"/>
      <c r="D29" s="24"/>
      <c r="E29" s="24"/>
      <c r="F29" s="24"/>
      <c r="G29" s="24"/>
      <c r="H29" s="46"/>
      <c r="I29" s="46"/>
      <c r="J29" s="46"/>
      <c r="K29" s="4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x14ac:dyDescent="0.25">
      <c r="A30" s="24" t="s">
        <v>32</v>
      </c>
      <c r="B30" s="24"/>
      <c r="C30" s="24"/>
      <c r="D30" s="24"/>
      <c r="E30" s="24"/>
      <c r="F30" s="24"/>
      <c r="G30" s="2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x14ac:dyDescent="0.25">
      <c r="A31" s="42" t="s">
        <v>5</v>
      </c>
      <c r="B31" s="65"/>
      <c r="C31" s="65"/>
      <c r="D31" s="43" t="s">
        <v>37</v>
      </c>
      <c r="E31" s="43" t="s">
        <v>38</v>
      </c>
      <c r="F31" s="43" t="s">
        <v>39</v>
      </c>
      <c r="G31" s="43" t="s">
        <v>40</v>
      </c>
      <c r="H31" s="4" t="s">
        <v>0</v>
      </c>
      <c r="I31" s="5" t="s">
        <v>1</v>
      </c>
      <c r="J31" s="5" t="s">
        <v>2</v>
      </c>
      <c r="K31" s="18" t="str">
        <f t="shared" ref="K31:AD31" si="5">K11</f>
        <v>1997/98</v>
      </c>
      <c r="L31" s="19" t="str">
        <f t="shared" si="5"/>
        <v>1998/99</v>
      </c>
      <c r="M31" s="19" t="str">
        <f t="shared" si="5"/>
        <v>1999/2000</v>
      </c>
      <c r="N31" s="6" t="str">
        <f t="shared" si="5"/>
        <v>2000/01</v>
      </c>
      <c r="O31" s="6" t="str">
        <f t="shared" si="5"/>
        <v>2001/02</v>
      </c>
      <c r="P31" s="6" t="str">
        <f t="shared" si="5"/>
        <v>2002/03</v>
      </c>
      <c r="Q31" s="6" t="str">
        <f t="shared" si="5"/>
        <v>2003/04</v>
      </c>
      <c r="R31" s="6" t="str">
        <f t="shared" si="5"/>
        <v>2004/05</v>
      </c>
      <c r="S31" s="6" t="str">
        <f t="shared" si="5"/>
        <v>2005/06</v>
      </c>
      <c r="T31" s="6" t="str">
        <f t="shared" si="5"/>
        <v>2006/07</v>
      </c>
      <c r="U31" s="6" t="str">
        <f t="shared" si="5"/>
        <v>2007/08</v>
      </c>
      <c r="V31" s="6" t="str">
        <f t="shared" si="5"/>
        <v>2008/09</v>
      </c>
      <c r="W31" s="6" t="str">
        <f t="shared" si="5"/>
        <v>2009/10</v>
      </c>
      <c r="X31" s="6" t="str">
        <f t="shared" si="5"/>
        <v>2010/11</v>
      </c>
      <c r="Y31" s="6" t="str">
        <f t="shared" si="5"/>
        <v>2011/12</v>
      </c>
      <c r="Z31" s="6" t="str">
        <f t="shared" si="5"/>
        <v>2012/13</v>
      </c>
      <c r="AA31" s="4" t="str">
        <f t="shared" si="5"/>
        <v>2013/14</v>
      </c>
      <c r="AB31" s="4" t="str">
        <f t="shared" si="5"/>
        <v>2014/15</v>
      </c>
      <c r="AC31" s="4" t="str">
        <f t="shared" si="5"/>
        <v>2015/16</v>
      </c>
      <c r="AD31" s="4" t="str">
        <f t="shared" si="5"/>
        <v>2016/17</v>
      </c>
      <c r="AE31" s="141" t="s">
        <v>93</v>
      </c>
      <c r="AF31" s="4" t="str">
        <f>AF11</f>
        <v>2018/19</v>
      </c>
      <c r="AG31" s="186" t="s">
        <v>95</v>
      </c>
      <c r="AH31" s="132" t="s">
        <v>100</v>
      </c>
      <c r="AI31" s="132" t="s">
        <v>96</v>
      </c>
      <c r="AJ31" s="132" t="s">
        <v>101</v>
      </c>
      <c r="AK31" s="187" t="s">
        <v>102</v>
      </c>
      <c r="AL31" s="187" t="s">
        <v>103</v>
      </c>
      <c r="AM31" s="187" t="s">
        <v>104</v>
      </c>
      <c r="AN31" s="187" t="s">
        <v>105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x14ac:dyDescent="0.25">
      <c r="A32" s="39" t="s">
        <v>20</v>
      </c>
      <c r="B32" s="39"/>
      <c r="C32" s="39"/>
      <c r="D32" s="20" t="s">
        <v>10</v>
      </c>
      <c r="E32" s="20" t="s">
        <v>10</v>
      </c>
      <c r="F32" s="20" t="s">
        <v>10</v>
      </c>
      <c r="G32" s="20" t="s">
        <v>10</v>
      </c>
      <c r="H32" s="20" t="s">
        <v>10</v>
      </c>
      <c r="I32" s="7" t="s">
        <v>10</v>
      </c>
      <c r="J32" s="7" t="s">
        <v>10</v>
      </c>
      <c r="K32" s="7" t="s">
        <v>10</v>
      </c>
      <c r="L32" s="8" t="s">
        <v>10</v>
      </c>
      <c r="M32" s="8" t="s">
        <v>10</v>
      </c>
      <c r="N32" s="8" t="s">
        <v>10</v>
      </c>
      <c r="O32" s="8" t="s">
        <v>10</v>
      </c>
      <c r="P32" s="8" t="s">
        <v>10</v>
      </c>
      <c r="Q32" s="8" t="s">
        <v>10</v>
      </c>
      <c r="R32" s="8" t="s">
        <v>10</v>
      </c>
      <c r="S32" s="8" t="s">
        <v>10</v>
      </c>
      <c r="T32" s="63" t="s">
        <v>10</v>
      </c>
      <c r="U32" s="63" t="s">
        <v>10</v>
      </c>
      <c r="V32" s="63" t="s">
        <v>10</v>
      </c>
      <c r="W32" s="63" t="s">
        <v>10</v>
      </c>
      <c r="X32" s="63" t="s">
        <v>10</v>
      </c>
      <c r="Y32" s="63" t="s">
        <v>10</v>
      </c>
      <c r="Z32" s="63" t="s">
        <v>10</v>
      </c>
      <c r="AA32" s="20" t="s">
        <v>10</v>
      </c>
      <c r="AB32" s="20" t="s">
        <v>10</v>
      </c>
      <c r="AC32" s="20" t="s">
        <v>10</v>
      </c>
      <c r="AD32" s="20" t="s">
        <v>10</v>
      </c>
      <c r="AE32" s="20" t="s">
        <v>10</v>
      </c>
      <c r="AF32" s="20" t="s">
        <v>10</v>
      </c>
      <c r="AG32" s="20" t="s">
        <v>10</v>
      </c>
      <c r="AH32" s="20" t="s">
        <v>10</v>
      </c>
      <c r="AI32" s="20" t="s">
        <v>10</v>
      </c>
      <c r="AJ32" s="20" t="s">
        <v>10</v>
      </c>
      <c r="AK32" s="193" t="s">
        <v>10</v>
      </c>
      <c r="AL32" s="193" t="s">
        <v>10</v>
      </c>
      <c r="AM32" s="193" t="s">
        <v>10</v>
      </c>
      <c r="AN32" s="193" t="s">
        <v>10</v>
      </c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spans="1:253" x14ac:dyDescent="0.25">
      <c r="A33" s="9"/>
      <c r="B33" s="9"/>
      <c r="C33" s="9"/>
      <c r="D33" s="52"/>
      <c r="E33" s="2"/>
      <c r="F33" s="52"/>
      <c r="G33" s="2"/>
      <c r="H33" s="10"/>
      <c r="I33" s="11"/>
      <c r="J33" s="11"/>
      <c r="K33" s="11"/>
      <c r="L33" s="12"/>
      <c r="M33" s="12"/>
      <c r="N33" s="12"/>
      <c r="O33" s="12"/>
      <c r="P33" s="12"/>
      <c r="Q33" s="12"/>
      <c r="R33" s="12"/>
      <c r="S33" s="12"/>
      <c r="T33" s="52"/>
      <c r="U33" s="52"/>
      <c r="V33" s="52"/>
      <c r="W33" s="52"/>
      <c r="X33" s="52"/>
      <c r="Y33" s="52"/>
      <c r="Z33" s="52"/>
      <c r="AA33" s="44"/>
      <c r="AB33" s="44"/>
      <c r="AC33" s="44"/>
      <c r="AD33" s="44"/>
      <c r="AE33" s="44"/>
      <c r="AF33" s="52"/>
      <c r="AG33" s="52"/>
      <c r="AH33" s="52"/>
      <c r="AI33" s="52"/>
      <c r="AJ33" s="52"/>
      <c r="AK33" s="194"/>
      <c r="AL33" s="194"/>
      <c r="AM33" s="194"/>
      <c r="AN33" s="194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spans="1:253" x14ac:dyDescent="0.25">
      <c r="A34" s="13" t="s">
        <v>21</v>
      </c>
      <c r="B34" s="13"/>
      <c r="C34" s="13"/>
      <c r="D34" s="48">
        <v>0</v>
      </c>
      <c r="E34" s="49">
        <v>0</v>
      </c>
      <c r="F34" s="48">
        <v>0</v>
      </c>
      <c r="G34" s="49">
        <v>0</v>
      </c>
      <c r="H34" s="27">
        <v>0</v>
      </c>
      <c r="I34" s="28">
        <v>0</v>
      </c>
      <c r="J34" s="28">
        <v>0</v>
      </c>
      <c r="K34" s="28">
        <v>0</v>
      </c>
      <c r="L34" s="29">
        <v>0</v>
      </c>
      <c r="M34" s="36">
        <v>0</v>
      </c>
      <c r="N34" s="36">
        <v>0</v>
      </c>
      <c r="O34" s="36">
        <v>0</v>
      </c>
      <c r="P34" s="36">
        <v>0.35</v>
      </c>
      <c r="Q34" s="36">
        <v>0.38</v>
      </c>
      <c r="R34" s="36">
        <v>0.45</v>
      </c>
      <c r="S34" s="36">
        <v>0.08</v>
      </c>
      <c r="T34" s="44">
        <v>0.3</v>
      </c>
      <c r="U34" s="44">
        <v>0.54</v>
      </c>
      <c r="V34" s="44">
        <v>0.7</v>
      </c>
      <c r="W34" s="44">
        <v>0.2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0.1</v>
      </c>
      <c r="AF34" s="44">
        <v>0</v>
      </c>
      <c r="AG34" s="44">
        <v>0</v>
      </c>
      <c r="AH34" s="44"/>
      <c r="AI34" s="44">
        <v>0</v>
      </c>
      <c r="AJ34" s="44">
        <v>0</v>
      </c>
      <c r="AK34" s="195">
        <v>0</v>
      </c>
      <c r="AL34" s="195"/>
      <c r="AM34" s="195"/>
      <c r="AN34" s="195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spans="1:253" x14ac:dyDescent="0.25">
      <c r="A35" s="13" t="s">
        <v>22</v>
      </c>
      <c r="B35" s="13"/>
      <c r="C35" s="13"/>
      <c r="D35" s="53">
        <v>61.348999999999997</v>
      </c>
      <c r="E35" s="47">
        <v>4.024</v>
      </c>
      <c r="F35" s="53">
        <v>6.61</v>
      </c>
      <c r="G35" s="47">
        <v>7.08</v>
      </c>
      <c r="H35" s="27">
        <v>13.821</v>
      </c>
      <c r="I35" s="28">
        <v>3.2130000000000001</v>
      </c>
      <c r="J35" s="28">
        <v>1.915</v>
      </c>
      <c r="K35" s="28">
        <v>6.7000000000000004E-2</v>
      </c>
      <c r="L35" s="29">
        <v>1</v>
      </c>
      <c r="M35" s="36">
        <v>0.92500000000000004</v>
      </c>
      <c r="N35" s="36">
        <v>0.67500000000000004</v>
      </c>
      <c r="O35" s="36">
        <v>0.5</v>
      </c>
      <c r="P35" s="36">
        <v>0.72</v>
      </c>
      <c r="Q35" s="36">
        <v>0.85</v>
      </c>
      <c r="R35" s="36">
        <v>1</v>
      </c>
      <c r="S35" s="36">
        <v>1.8</v>
      </c>
      <c r="T35" s="44">
        <v>1.32</v>
      </c>
      <c r="U35" s="44">
        <v>0.9</v>
      </c>
      <c r="V35" s="44">
        <v>1</v>
      </c>
      <c r="W35" s="44">
        <v>1.7</v>
      </c>
      <c r="X35" s="44">
        <v>0.68</v>
      </c>
      <c r="Y35" s="44">
        <v>0.1</v>
      </c>
      <c r="Z35" s="44">
        <v>0.1</v>
      </c>
      <c r="AA35" s="44">
        <v>0.45</v>
      </c>
      <c r="AB35" s="44">
        <v>0.5</v>
      </c>
      <c r="AC35" s="44">
        <v>0.6</v>
      </c>
      <c r="AD35" s="44">
        <v>0.375</v>
      </c>
      <c r="AE35" s="44">
        <v>1.92</v>
      </c>
      <c r="AF35" s="44">
        <v>1.1399999999999999</v>
      </c>
      <c r="AG35" s="44">
        <v>1.43</v>
      </c>
      <c r="AH35" s="44">
        <v>1.32</v>
      </c>
      <c r="AI35" s="44">
        <v>6.25</v>
      </c>
      <c r="AJ35" s="44">
        <v>6.25</v>
      </c>
      <c r="AK35" s="195">
        <v>4.5999999999999996</v>
      </c>
      <c r="AL35" s="195"/>
      <c r="AM35" s="195"/>
      <c r="AN35" s="195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spans="1:253" x14ac:dyDescent="0.25">
      <c r="A36" s="13" t="s">
        <v>24</v>
      </c>
      <c r="B36" s="13"/>
      <c r="C36" s="13"/>
      <c r="D36" s="53">
        <v>241.89400000000001</v>
      </c>
      <c r="E36" s="47">
        <v>88.914000000000001</v>
      </c>
      <c r="F36" s="53">
        <v>158.91399999999999</v>
      </c>
      <c r="G36" s="47">
        <v>170.21199999999999</v>
      </c>
      <c r="H36" s="27">
        <v>204.48599999999999</v>
      </c>
      <c r="I36" s="28">
        <v>319.24599999999998</v>
      </c>
      <c r="J36" s="28">
        <v>190.279</v>
      </c>
      <c r="K36" s="28">
        <v>218</v>
      </c>
      <c r="L36" s="29">
        <v>629</v>
      </c>
      <c r="M36" s="36">
        <v>262.8</v>
      </c>
      <c r="N36" s="36">
        <v>253.5</v>
      </c>
      <c r="O36" s="36">
        <v>443.5</v>
      </c>
      <c r="P36" s="36">
        <v>330.5</v>
      </c>
      <c r="Q36" s="36">
        <v>276</v>
      </c>
      <c r="R36" s="36">
        <v>260</v>
      </c>
      <c r="S36" s="36">
        <v>204</v>
      </c>
      <c r="T36" s="44">
        <v>155</v>
      </c>
      <c r="U36" s="44">
        <v>459</v>
      </c>
      <c r="V36" s="44">
        <v>363</v>
      </c>
      <c r="W36" s="44">
        <v>227.5</v>
      </c>
      <c r="X36" s="44">
        <v>434</v>
      </c>
      <c r="Y36" s="44">
        <v>247</v>
      </c>
      <c r="Z36" s="44">
        <v>297</v>
      </c>
      <c r="AA36" s="44">
        <v>448</v>
      </c>
      <c r="AB36" s="44">
        <v>370.5</v>
      </c>
      <c r="AC36" s="44">
        <v>440</v>
      </c>
      <c r="AD36" s="44">
        <v>478.5</v>
      </c>
      <c r="AE36" s="44">
        <v>490</v>
      </c>
      <c r="AF36" s="44">
        <v>391.5</v>
      </c>
      <c r="AG36" s="44">
        <v>444.6</v>
      </c>
      <c r="AH36" s="44">
        <v>352.5</v>
      </c>
      <c r="AI36" s="44">
        <v>499.8</v>
      </c>
      <c r="AJ36" s="44">
        <v>406</v>
      </c>
      <c r="AK36" s="195">
        <v>357</v>
      </c>
      <c r="AL36" s="195"/>
      <c r="AM36" s="195"/>
      <c r="AN36" s="195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spans="1:253" x14ac:dyDescent="0.25">
      <c r="A37" s="13" t="s">
        <v>23</v>
      </c>
      <c r="B37" s="13"/>
      <c r="C37" s="13"/>
      <c r="D37" s="48">
        <v>0</v>
      </c>
      <c r="E37" s="49">
        <v>0</v>
      </c>
      <c r="F37" s="48">
        <v>0</v>
      </c>
      <c r="G37" s="49">
        <v>0</v>
      </c>
      <c r="H37" s="27">
        <v>0</v>
      </c>
      <c r="I37" s="28">
        <v>0</v>
      </c>
      <c r="J37" s="28">
        <v>0</v>
      </c>
      <c r="K37" s="28">
        <v>0</v>
      </c>
      <c r="L37" s="29">
        <v>0</v>
      </c>
      <c r="M37" s="36">
        <v>0.1</v>
      </c>
      <c r="N37" s="36">
        <v>0.15</v>
      </c>
      <c r="O37" s="36">
        <v>0.2</v>
      </c>
      <c r="P37" s="36">
        <v>0.24</v>
      </c>
      <c r="Q37" s="36">
        <v>0.27</v>
      </c>
      <c r="R37" s="36">
        <v>0.24</v>
      </c>
      <c r="S37" s="36">
        <v>0.24</v>
      </c>
      <c r="T37" s="44">
        <v>0.18</v>
      </c>
      <c r="U37" s="44">
        <v>0.36</v>
      </c>
      <c r="V37" s="44">
        <v>0.78</v>
      </c>
      <c r="W37" s="44">
        <v>0.16500000000000001</v>
      </c>
      <c r="X37" s="44">
        <v>0.22</v>
      </c>
      <c r="Y37" s="44">
        <v>0</v>
      </c>
      <c r="Z37" s="44">
        <v>0</v>
      </c>
      <c r="AA37" s="44">
        <v>0.82499999999999996</v>
      </c>
      <c r="AB37" s="44">
        <v>0</v>
      </c>
      <c r="AC37" s="44">
        <v>0</v>
      </c>
      <c r="AD37" s="44">
        <v>0</v>
      </c>
      <c r="AE37" s="44">
        <v>0</v>
      </c>
      <c r="AF37" s="44">
        <v>0.26</v>
      </c>
      <c r="AG37" s="44">
        <v>0.75</v>
      </c>
      <c r="AH37" s="44">
        <v>0.45</v>
      </c>
      <c r="AI37" s="44">
        <v>0.75</v>
      </c>
      <c r="AJ37" s="44">
        <v>1.4</v>
      </c>
      <c r="AK37" s="195">
        <v>1.4</v>
      </c>
      <c r="AL37" s="195"/>
      <c r="AM37" s="195"/>
      <c r="AN37" s="195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spans="1:253" x14ac:dyDescent="0.25">
      <c r="A38" s="13" t="s">
        <v>7</v>
      </c>
      <c r="B38" s="13"/>
      <c r="C38" s="13"/>
      <c r="D38" s="48">
        <v>0</v>
      </c>
      <c r="E38" s="49">
        <v>0</v>
      </c>
      <c r="F38" s="48">
        <v>0</v>
      </c>
      <c r="G38" s="49">
        <v>0</v>
      </c>
      <c r="H38" s="27">
        <v>0</v>
      </c>
      <c r="I38" s="28">
        <v>0</v>
      </c>
      <c r="J38" s="28">
        <v>0</v>
      </c>
      <c r="K38" s="28">
        <v>0</v>
      </c>
      <c r="L38" s="29">
        <v>0</v>
      </c>
      <c r="M38" s="36">
        <v>0</v>
      </c>
      <c r="N38" s="36">
        <v>9.5000000000000001E-2</v>
      </c>
      <c r="O38" s="36">
        <v>0.09</v>
      </c>
      <c r="P38" s="36">
        <v>0.1</v>
      </c>
      <c r="Q38" s="36">
        <v>0</v>
      </c>
      <c r="R38" s="36">
        <v>0</v>
      </c>
      <c r="S38" s="36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0.3</v>
      </c>
      <c r="AE38" s="44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0.6</v>
      </c>
      <c r="AK38" s="195">
        <v>0.6</v>
      </c>
      <c r="AL38" s="195"/>
      <c r="AM38" s="195"/>
      <c r="AN38" s="195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spans="1:253" x14ac:dyDescent="0.25">
      <c r="A39" s="13" t="s">
        <v>8</v>
      </c>
      <c r="B39" s="13"/>
      <c r="C39" s="13"/>
      <c r="D39" s="53">
        <v>62.212000000000003</v>
      </c>
      <c r="E39" s="47">
        <v>19.629000000000001</v>
      </c>
      <c r="F39" s="53">
        <v>30.795999999999999</v>
      </c>
      <c r="G39" s="47">
        <v>32.984999999999999</v>
      </c>
      <c r="H39" s="27">
        <v>52.591000000000001</v>
      </c>
      <c r="I39" s="28">
        <v>38.054000000000002</v>
      </c>
      <c r="J39" s="28">
        <v>22.681000000000001</v>
      </c>
      <c r="K39" s="28">
        <v>34</v>
      </c>
      <c r="L39" s="29">
        <v>78</v>
      </c>
      <c r="M39" s="36">
        <v>24.2</v>
      </c>
      <c r="N39" s="36">
        <v>23</v>
      </c>
      <c r="O39" s="36">
        <v>52.5</v>
      </c>
      <c r="P39" s="36">
        <v>45</v>
      </c>
      <c r="Q39" s="36">
        <v>46</v>
      </c>
      <c r="R39" s="36">
        <v>45.5</v>
      </c>
      <c r="S39" s="36">
        <v>56.23</v>
      </c>
      <c r="T39" s="44">
        <v>13</v>
      </c>
      <c r="U39" s="44">
        <v>25.5</v>
      </c>
      <c r="V39" s="44">
        <v>37.700000000000003</v>
      </c>
      <c r="W39" s="44">
        <v>12.8</v>
      </c>
      <c r="X39" s="44">
        <v>12</v>
      </c>
      <c r="Y39" s="44">
        <v>13.5</v>
      </c>
      <c r="Z39" s="44">
        <v>9.9</v>
      </c>
      <c r="AA39" s="44">
        <v>4.55</v>
      </c>
      <c r="AB39" s="44">
        <v>3.3</v>
      </c>
      <c r="AC39" s="44">
        <v>4.4000000000000004</v>
      </c>
      <c r="AD39" s="44">
        <v>2.42</v>
      </c>
      <c r="AE39" s="44">
        <v>2.1800000000000002</v>
      </c>
      <c r="AF39" s="44">
        <v>4.5</v>
      </c>
      <c r="AG39" s="44">
        <v>3.92</v>
      </c>
      <c r="AH39" s="44">
        <v>5.25</v>
      </c>
      <c r="AI39" s="44">
        <v>5.25</v>
      </c>
      <c r="AJ39" s="44">
        <v>7.25</v>
      </c>
      <c r="AK39" s="195">
        <v>4.9000000000000004</v>
      </c>
      <c r="AL39" s="195"/>
      <c r="AM39" s="195"/>
      <c r="AN39" s="195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spans="1:253" x14ac:dyDescent="0.25">
      <c r="A40" s="13" t="s">
        <v>16</v>
      </c>
      <c r="B40" s="13"/>
      <c r="C40" s="13"/>
      <c r="D40" s="48">
        <v>46.05</v>
      </c>
      <c r="E40" s="49">
        <v>5.9320000000000004</v>
      </c>
      <c r="F40" s="48">
        <v>16.655000000000001</v>
      </c>
      <c r="G40" s="49">
        <v>17.838999999999999</v>
      </c>
      <c r="H40" s="27">
        <v>38.927999999999997</v>
      </c>
      <c r="I40" s="28">
        <v>72.108000000000004</v>
      </c>
      <c r="J40" s="28">
        <v>42.978000000000002</v>
      </c>
      <c r="K40" s="28">
        <v>31</v>
      </c>
      <c r="L40" s="29">
        <v>17</v>
      </c>
      <c r="M40" s="36">
        <v>33.6</v>
      </c>
      <c r="N40" s="36">
        <v>26.1</v>
      </c>
      <c r="O40" s="36">
        <v>50</v>
      </c>
      <c r="P40" s="36">
        <v>22.2</v>
      </c>
      <c r="Q40" s="36">
        <v>37</v>
      </c>
      <c r="R40" s="36">
        <v>36</v>
      </c>
      <c r="S40" s="36">
        <v>42.8</v>
      </c>
      <c r="T40" s="44">
        <v>12.5</v>
      </c>
      <c r="U40" s="44">
        <v>77</v>
      </c>
      <c r="V40" s="44">
        <v>90</v>
      </c>
      <c r="W40" s="44">
        <v>67.5</v>
      </c>
      <c r="X40" s="44">
        <v>98</v>
      </c>
      <c r="Y40" s="44">
        <v>85</v>
      </c>
      <c r="Z40" s="44">
        <v>85</v>
      </c>
      <c r="AA40" s="44">
        <v>76.275000000000006</v>
      </c>
      <c r="AB40" s="44">
        <v>61.5</v>
      </c>
      <c r="AC40" s="44">
        <v>48.75</v>
      </c>
      <c r="AD40" s="44">
        <v>85.5</v>
      </c>
      <c r="AE40" s="44">
        <v>36</v>
      </c>
      <c r="AF40" s="44">
        <v>61</v>
      </c>
      <c r="AG40" s="44">
        <v>65</v>
      </c>
      <c r="AH40" s="44">
        <v>76.5</v>
      </c>
      <c r="AI40" s="44">
        <v>77</v>
      </c>
      <c r="AJ40" s="44">
        <v>75</v>
      </c>
      <c r="AK40" s="195">
        <v>63</v>
      </c>
      <c r="AL40" s="195"/>
      <c r="AM40" s="195"/>
      <c r="AN40" s="195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spans="1:253" x14ac:dyDescent="0.25">
      <c r="A41" s="13" t="s">
        <v>9</v>
      </c>
      <c r="B41" s="13"/>
      <c r="C41" s="13"/>
      <c r="D41" s="48">
        <v>55.017000000000003</v>
      </c>
      <c r="E41" s="49">
        <v>11.595000000000001</v>
      </c>
      <c r="F41" s="48">
        <v>22.949000000000002</v>
      </c>
      <c r="G41" s="49">
        <v>24.581</v>
      </c>
      <c r="H41" s="27">
        <v>46.509</v>
      </c>
      <c r="I41" s="28">
        <v>12.138999999999999</v>
      </c>
      <c r="J41" s="28">
        <v>7.2350000000000003</v>
      </c>
      <c r="K41" s="28">
        <v>10</v>
      </c>
      <c r="L41" s="29">
        <v>22</v>
      </c>
      <c r="M41" s="36">
        <v>9</v>
      </c>
      <c r="N41" s="36">
        <v>10.8</v>
      </c>
      <c r="O41" s="36">
        <v>18</v>
      </c>
      <c r="P41" s="36">
        <v>16</v>
      </c>
      <c r="Q41" s="36">
        <v>22.5</v>
      </c>
      <c r="R41" s="36">
        <v>13.9</v>
      </c>
      <c r="S41" s="36">
        <v>14.85</v>
      </c>
      <c r="T41" s="44">
        <v>7.7</v>
      </c>
      <c r="U41" s="44">
        <v>8.6999999999999993</v>
      </c>
      <c r="V41" s="44">
        <v>9.82</v>
      </c>
      <c r="W41" s="44">
        <v>4.9000000000000004</v>
      </c>
      <c r="X41" s="44">
        <v>4.8</v>
      </c>
      <c r="Y41" s="44">
        <v>3.9</v>
      </c>
      <c r="Z41" s="44">
        <v>4</v>
      </c>
      <c r="AA41" s="44">
        <v>3.9</v>
      </c>
      <c r="AB41" s="44">
        <v>7.2</v>
      </c>
      <c r="AC41" s="44">
        <v>4</v>
      </c>
      <c r="AD41" s="44">
        <v>3</v>
      </c>
      <c r="AE41" s="44">
        <v>5.6</v>
      </c>
      <c r="AF41" s="44">
        <v>3.8</v>
      </c>
      <c r="AG41" s="44">
        <v>5.6</v>
      </c>
      <c r="AH41" s="44">
        <v>5.72</v>
      </c>
      <c r="AI41" s="44">
        <v>3</v>
      </c>
      <c r="AJ41" s="44">
        <v>2.86</v>
      </c>
      <c r="AK41" s="195">
        <v>3</v>
      </c>
      <c r="AL41" s="195"/>
      <c r="AM41" s="195"/>
      <c r="AN41" s="195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spans="1:253" x14ac:dyDescent="0.25">
      <c r="A42" s="13" t="s">
        <v>25</v>
      </c>
      <c r="B42" s="13"/>
      <c r="C42" s="13"/>
      <c r="D42" s="48">
        <v>164.875</v>
      </c>
      <c r="E42" s="49">
        <v>38.692</v>
      </c>
      <c r="F42" s="48">
        <v>92.923000000000002</v>
      </c>
      <c r="G42" s="49">
        <v>99.528999999999996</v>
      </c>
      <c r="H42" s="27">
        <v>139.37799999999999</v>
      </c>
      <c r="I42" s="28">
        <v>310.24099999999999</v>
      </c>
      <c r="J42" s="28">
        <v>184.91200000000001</v>
      </c>
      <c r="K42" s="28">
        <v>269</v>
      </c>
      <c r="L42" s="29">
        <v>362</v>
      </c>
      <c r="M42" s="36">
        <v>200</v>
      </c>
      <c r="N42" s="36">
        <v>324</v>
      </c>
      <c r="O42" s="36">
        <v>364</v>
      </c>
      <c r="P42" s="36">
        <v>227.5</v>
      </c>
      <c r="Q42" s="36">
        <v>265</v>
      </c>
      <c r="R42" s="36">
        <v>262.91000000000003</v>
      </c>
      <c r="S42" s="36">
        <v>200</v>
      </c>
      <c r="T42" s="44">
        <v>110</v>
      </c>
      <c r="U42" s="44">
        <v>300</v>
      </c>
      <c r="V42" s="44">
        <v>298</v>
      </c>
      <c r="W42" s="44">
        <v>175.23500000000001</v>
      </c>
      <c r="X42" s="44">
        <v>310.3</v>
      </c>
      <c r="Y42" s="44">
        <v>172.5</v>
      </c>
      <c r="Z42" s="44">
        <v>161</v>
      </c>
      <c r="AA42" s="44">
        <v>298</v>
      </c>
      <c r="AB42" s="44">
        <v>220</v>
      </c>
      <c r="AC42" s="44">
        <v>257.25</v>
      </c>
      <c r="AD42" s="44">
        <v>304.5</v>
      </c>
      <c r="AE42" s="44">
        <v>326.2</v>
      </c>
      <c r="AF42" s="44">
        <v>215.8</v>
      </c>
      <c r="AG42" s="44">
        <v>267.2</v>
      </c>
      <c r="AH42" s="44">
        <v>235.5</v>
      </c>
      <c r="AI42" s="44">
        <v>253.5</v>
      </c>
      <c r="AJ42" s="44">
        <v>224.75</v>
      </c>
      <c r="AK42" s="195">
        <v>201.25</v>
      </c>
      <c r="AL42" s="195"/>
      <c r="AM42" s="195"/>
      <c r="AN42" s="195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spans="1:253" x14ac:dyDescent="0.25">
      <c r="A43" s="9"/>
      <c r="B43" s="9"/>
      <c r="C43" s="9"/>
      <c r="D43" s="44"/>
      <c r="E43" s="2"/>
      <c r="F43" s="44"/>
      <c r="G43" s="2"/>
      <c r="H43" s="30"/>
      <c r="I43" s="31"/>
      <c r="J43" s="31"/>
      <c r="K43" s="31"/>
      <c r="L43" s="32"/>
      <c r="M43" s="37"/>
      <c r="N43" s="37"/>
      <c r="O43" s="37"/>
      <c r="P43" s="37"/>
      <c r="Q43" s="37"/>
      <c r="R43" s="37"/>
      <c r="S43" s="37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196"/>
      <c r="AL43" s="196"/>
      <c r="AM43" s="196"/>
      <c r="AN43" s="196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spans="1:253" x14ac:dyDescent="0.25">
      <c r="A44" s="40" t="s">
        <v>26</v>
      </c>
      <c r="B44" s="40"/>
      <c r="C44" s="40"/>
      <c r="D44" s="54">
        <f>SUM(D34:D42)</f>
        <v>631.39699999999993</v>
      </c>
      <c r="E44" s="55">
        <f>SUM(E34:E42)</f>
        <v>168.78600000000003</v>
      </c>
      <c r="F44" s="54">
        <f>SUM(F34:F42)</f>
        <v>328.84699999999998</v>
      </c>
      <c r="G44" s="34">
        <f>SUM(G34:G42)</f>
        <v>352.226</v>
      </c>
      <c r="H44" s="33">
        <f t="shared" ref="H44:R44" si="6">SUM(H34:H42)</f>
        <v>495.71299999999997</v>
      </c>
      <c r="I44" s="34">
        <f t="shared" si="6"/>
        <v>755.00099999999998</v>
      </c>
      <c r="J44" s="34">
        <f t="shared" si="6"/>
        <v>450</v>
      </c>
      <c r="K44" s="34">
        <f t="shared" si="6"/>
        <v>562.06700000000001</v>
      </c>
      <c r="L44" s="35">
        <f t="shared" si="6"/>
        <v>1109</v>
      </c>
      <c r="M44" s="38">
        <f t="shared" si="6"/>
        <v>530.625</v>
      </c>
      <c r="N44" s="38">
        <f t="shared" si="6"/>
        <v>638.32000000000005</v>
      </c>
      <c r="O44" s="38">
        <f t="shared" si="6"/>
        <v>928.79</v>
      </c>
      <c r="P44" s="38">
        <f t="shared" si="6"/>
        <v>642.61</v>
      </c>
      <c r="Q44" s="38">
        <f t="shared" si="6"/>
        <v>648</v>
      </c>
      <c r="R44" s="38">
        <f t="shared" si="6"/>
        <v>620</v>
      </c>
      <c r="S44" s="38">
        <f t="shared" ref="S44:Y44" si="7">SUM(S34:S42)</f>
        <v>520</v>
      </c>
      <c r="T44" s="62">
        <f t="shared" si="7"/>
        <v>300</v>
      </c>
      <c r="U44" s="62">
        <f t="shared" si="7"/>
        <v>872</v>
      </c>
      <c r="V44" s="62">
        <f t="shared" si="7"/>
        <v>801</v>
      </c>
      <c r="W44" s="62">
        <f t="shared" si="7"/>
        <v>490</v>
      </c>
      <c r="X44" s="62">
        <f t="shared" si="7"/>
        <v>860</v>
      </c>
      <c r="Y44" s="62">
        <f t="shared" si="7"/>
        <v>522</v>
      </c>
      <c r="Z44" s="62">
        <f t="shared" ref="Z44:AG44" si="8">SUM(Z34:Z42)</f>
        <v>557</v>
      </c>
      <c r="AA44" s="62">
        <f t="shared" si="8"/>
        <v>832</v>
      </c>
      <c r="AB44" s="62">
        <f t="shared" si="8"/>
        <v>663</v>
      </c>
      <c r="AC44" s="62">
        <f t="shared" si="8"/>
        <v>755</v>
      </c>
      <c r="AD44" s="199">
        <f t="shared" si="8"/>
        <v>874.59500000000003</v>
      </c>
      <c r="AE44" s="199">
        <f t="shared" si="8"/>
        <v>862</v>
      </c>
      <c r="AF44" s="62">
        <f t="shared" si="8"/>
        <v>678</v>
      </c>
      <c r="AG44" s="62">
        <f t="shared" si="8"/>
        <v>788.5</v>
      </c>
      <c r="AH44" s="62">
        <v>678</v>
      </c>
      <c r="AI44" s="62">
        <f>SUM(AI34:AI42)</f>
        <v>845.55</v>
      </c>
      <c r="AJ44" s="171">
        <f>SUM(AJ34:AJ42)</f>
        <v>724.11</v>
      </c>
      <c r="AK44" s="197">
        <f>SUM(AK34:AK42)</f>
        <v>635.75</v>
      </c>
      <c r="AL44" s="197">
        <f t="shared" ref="AL44:AN44" si="9">SUM(AL34:AL42)</f>
        <v>0</v>
      </c>
      <c r="AM44" s="197">
        <f t="shared" si="9"/>
        <v>0</v>
      </c>
      <c r="AN44" s="197">
        <f t="shared" si="9"/>
        <v>0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spans="1:253" x14ac:dyDescent="0.25">
      <c r="A45" s="14"/>
      <c r="B45" s="14"/>
      <c r="C45" s="14"/>
      <c r="D45" s="45"/>
      <c r="E45" s="41"/>
      <c r="F45" s="45"/>
      <c r="G45" s="41"/>
      <c r="H45" s="15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198"/>
      <c r="AL45" s="198"/>
      <c r="AM45" s="198"/>
      <c r="AN45" s="198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spans="1:25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spans="1:25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spans="1:25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spans="1:253" x14ac:dyDescent="0.25">
      <c r="A49" s="24" t="s">
        <v>33</v>
      </c>
      <c r="B49" s="24"/>
      <c r="C49" s="24"/>
      <c r="D49" s="24"/>
      <c r="E49" s="24"/>
      <c r="F49" s="24"/>
      <c r="G49" s="2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spans="1:253" x14ac:dyDescent="0.25">
      <c r="A50" s="24" t="s">
        <v>34</v>
      </c>
      <c r="B50" s="24"/>
      <c r="C50" s="24"/>
      <c r="D50" s="24"/>
      <c r="E50" s="24"/>
      <c r="F50" s="24"/>
      <c r="G50" s="2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spans="1:253" x14ac:dyDescent="0.25">
      <c r="A51" s="42" t="s">
        <v>5</v>
      </c>
      <c r="B51" s="65"/>
      <c r="C51" s="65"/>
      <c r="D51" s="43" t="s">
        <v>37</v>
      </c>
      <c r="E51" s="43" t="s">
        <v>38</v>
      </c>
      <c r="F51" s="43" t="s">
        <v>39</v>
      </c>
      <c r="G51" s="43" t="s">
        <v>40</v>
      </c>
      <c r="H51" s="4" t="s">
        <v>0</v>
      </c>
      <c r="I51" s="5" t="s">
        <v>1</v>
      </c>
      <c r="J51" s="5" t="s">
        <v>2</v>
      </c>
      <c r="K51" s="18" t="str">
        <f t="shared" ref="K51:AD51" si="10">K11</f>
        <v>1997/98</v>
      </c>
      <c r="L51" s="19" t="str">
        <f t="shared" si="10"/>
        <v>1998/99</v>
      </c>
      <c r="M51" s="19" t="str">
        <f t="shared" si="10"/>
        <v>1999/2000</v>
      </c>
      <c r="N51" s="19" t="str">
        <f t="shared" si="10"/>
        <v>2000/01</v>
      </c>
      <c r="O51" s="19" t="str">
        <f t="shared" si="10"/>
        <v>2001/02</v>
      </c>
      <c r="P51" s="19" t="str">
        <f t="shared" si="10"/>
        <v>2002/03</v>
      </c>
      <c r="Q51" s="19" t="str">
        <f t="shared" si="10"/>
        <v>2003/04</v>
      </c>
      <c r="R51" s="19" t="str">
        <f t="shared" si="10"/>
        <v>2004/05</v>
      </c>
      <c r="S51" s="19" t="str">
        <f t="shared" si="10"/>
        <v>2005/06</v>
      </c>
      <c r="T51" s="19" t="str">
        <f t="shared" si="10"/>
        <v>2006/07</v>
      </c>
      <c r="U51" s="19" t="str">
        <f t="shared" si="10"/>
        <v>2007/08</v>
      </c>
      <c r="V51" s="19" t="str">
        <f t="shared" si="10"/>
        <v>2008/09</v>
      </c>
      <c r="W51" s="19" t="str">
        <f t="shared" si="10"/>
        <v>2009/10</v>
      </c>
      <c r="X51" s="19" t="str">
        <f t="shared" si="10"/>
        <v>2010/11</v>
      </c>
      <c r="Y51" s="19" t="str">
        <f t="shared" si="10"/>
        <v>2011/12</v>
      </c>
      <c r="Z51" s="110" t="str">
        <f t="shared" si="10"/>
        <v>2012/13</v>
      </c>
      <c r="AA51" s="110" t="str">
        <f t="shared" si="10"/>
        <v>2013/14</v>
      </c>
      <c r="AB51" s="110" t="str">
        <f t="shared" si="10"/>
        <v>2014/15</v>
      </c>
      <c r="AC51" s="110" t="str">
        <f t="shared" si="10"/>
        <v>2015/16</v>
      </c>
      <c r="AD51" s="110" t="str">
        <f t="shared" si="10"/>
        <v>2016/17</v>
      </c>
      <c r="AE51" s="136" t="s">
        <v>93</v>
      </c>
      <c r="AF51" s="136" t="s">
        <v>94</v>
      </c>
      <c r="AG51" s="136" t="s">
        <v>95</v>
      </c>
      <c r="AH51" s="132" t="s">
        <v>100</v>
      </c>
      <c r="AI51" s="132" t="s">
        <v>96</v>
      </c>
      <c r="AJ51" s="132" t="s">
        <v>101</v>
      </c>
      <c r="AK51" s="200" t="s">
        <v>102</v>
      </c>
      <c r="AL51" s="187" t="s">
        <v>103</v>
      </c>
      <c r="AM51" s="187" t="s">
        <v>104</v>
      </c>
      <c r="AN51" s="187" t="s">
        <v>105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spans="1:253" x14ac:dyDescent="0.25">
      <c r="A52" s="39" t="s">
        <v>20</v>
      </c>
      <c r="B52" s="39"/>
      <c r="C52" s="39"/>
      <c r="D52" s="21" t="s">
        <v>11</v>
      </c>
      <c r="E52" s="21" t="s">
        <v>11</v>
      </c>
      <c r="F52" s="21" t="s">
        <v>11</v>
      </c>
      <c r="G52" s="21" t="s">
        <v>11</v>
      </c>
      <c r="H52" s="21" t="s">
        <v>11</v>
      </c>
      <c r="I52" s="22" t="s">
        <v>11</v>
      </c>
      <c r="J52" s="22" t="s">
        <v>11</v>
      </c>
      <c r="K52" s="22" t="s">
        <v>11</v>
      </c>
      <c r="L52" s="23" t="s">
        <v>11</v>
      </c>
      <c r="M52" s="23" t="s">
        <v>11</v>
      </c>
      <c r="N52" s="23" t="s">
        <v>11</v>
      </c>
      <c r="O52" s="23" t="s">
        <v>11</v>
      </c>
      <c r="P52" s="23" t="s">
        <v>11</v>
      </c>
      <c r="Q52" s="23" t="s">
        <v>11</v>
      </c>
      <c r="R52" s="23" t="s">
        <v>11</v>
      </c>
      <c r="S52" s="23" t="s">
        <v>11</v>
      </c>
      <c r="T52" s="64" t="s">
        <v>11</v>
      </c>
      <c r="U52" s="64" t="s">
        <v>11</v>
      </c>
      <c r="V52" s="64" t="s">
        <v>11</v>
      </c>
      <c r="W52" s="64" t="s">
        <v>11</v>
      </c>
      <c r="X52" s="64" t="s">
        <v>11</v>
      </c>
      <c r="Y52" s="64" t="s">
        <v>11</v>
      </c>
      <c r="Z52" s="111" t="s">
        <v>11</v>
      </c>
      <c r="AA52" s="21" t="s">
        <v>11</v>
      </c>
      <c r="AB52" s="21" t="s">
        <v>11</v>
      </c>
      <c r="AC52" s="21" t="s">
        <v>11</v>
      </c>
      <c r="AD52" s="21" t="s">
        <v>11</v>
      </c>
      <c r="AE52" s="21" t="s">
        <v>11</v>
      </c>
      <c r="AF52" s="21" t="s">
        <v>11</v>
      </c>
      <c r="AG52" s="21" t="s">
        <v>11</v>
      </c>
      <c r="AH52" s="21" t="s">
        <v>11</v>
      </c>
      <c r="AI52" s="21" t="s">
        <v>11</v>
      </c>
      <c r="AJ52" s="21" t="s">
        <v>11</v>
      </c>
      <c r="AK52" s="201" t="s">
        <v>11</v>
      </c>
      <c r="AL52" s="201" t="s">
        <v>11</v>
      </c>
      <c r="AM52" s="201" t="s">
        <v>11</v>
      </c>
      <c r="AN52" s="201" t="s">
        <v>11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spans="1:253" x14ac:dyDescent="0.25">
      <c r="A53" s="9"/>
      <c r="B53" s="9"/>
      <c r="C53" s="9"/>
      <c r="D53" s="52"/>
      <c r="E53" s="2"/>
      <c r="F53" s="52"/>
      <c r="G53" s="2"/>
      <c r="H53" s="10"/>
      <c r="I53" s="11"/>
      <c r="J53" s="11"/>
      <c r="K53" s="11"/>
      <c r="L53" s="12"/>
      <c r="M53" s="12"/>
      <c r="N53" s="12"/>
      <c r="O53" s="12"/>
      <c r="P53" s="12"/>
      <c r="Q53" s="12"/>
      <c r="R53" s="12"/>
      <c r="S53" s="12"/>
      <c r="T53" s="52"/>
      <c r="U53" s="52"/>
      <c r="V53" s="52"/>
      <c r="W53" s="52"/>
      <c r="X53" s="52"/>
      <c r="Y53" s="52"/>
      <c r="Z53" s="52"/>
      <c r="AA53" s="12"/>
      <c r="AB53" s="12"/>
      <c r="AC53" s="12"/>
      <c r="AD53" s="12"/>
      <c r="AE53" s="12"/>
      <c r="AF53" s="52"/>
      <c r="AG53" s="52"/>
      <c r="AH53" s="52"/>
      <c r="AI53" s="52"/>
      <c r="AJ53" s="52"/>
      <c r="AK53" s="202"/>
      <c r="AL53" s="202"/>
      <c r="AM53" s="202"/>
      <c r="AN53" s="20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spans="1:253" x14ac:dyDescent="0.25">
      <c r="A54" s="13" t="s">
        <v>21</v>
      </c>
      <c r="B54" s="13"/>
      <c r="C54" s="13"/>
      <c r="D54" s="173">
        <v>0</v>
      </c>
      <c r="E54" s="174">
        <v>0</v>
      </c>
      <c r="F54" s="173">
        <v>0</v>
      </c>
      <c r="G54" s="174">
        <v>0</v>
      </c>
      <c r="H54" s="175">
        <v>0</v>
      </c>
      <c r="I54" s="175">
        <v>0</v>
      </c>
      <c r="J54" s="175">
        <v>0</v>
      </c>
      <c r="K54" s="175">
        <v>0</v>
      </c>
      <c r="L54" s="175">
        <v>0</v>
      </c>
      <c r="M54" s="175">
        <v>0</v>
      </c>
      <c r="N54" s="175">
        <v>0</v>
      </c>
      <c r="O54" s="175">
        <v>0</v>
      </c>
      <c r="P54" s="175">
        <v>0</v>
      </c>
      <c r="Q54" s="175">
        <v>0</v>
      </c>
      <c r="R54" s="175">
        <v>0</v>
      </c>
      <c r="S54" s="175">
        <v>0</v>
      </c>
      <c r="T54" s="44">
        <f t="shared" ref="T54:W57" si="11">T34/T14</f>
        <v>0.6</v>
      </c>
      <c r="U54" s="44">
        <f t="shared" si="11"/>
        <v>0.90000000000000013</v>
      </c>
      <c r="V54" s="44">
        <f t="shared" si="11"/>
        <v>1</v>
      </c>
      <c r="W54" s="44">
        <f t="shared" si="11"/>
        <v>1</v>
      </c>
      <c r="X54" s="44">
        <v>0</v>
      </c>
      <c r="Y54" s="44">
        <v>0</v>
      </c>
      <c r="Z54" s="44">
        <v>0</v>
      </c>
      <c r="AA54" s="176">
        <v>0</v>
      </c>
      <c r="AB54" s="176">
        <v>1</v>
      </c>
      <c r="AC54" s="176">
        <v>2</v>
      </c>
      <c r="AD54" s="176">
        <v>0</v>
      </c>
      <c r="AE54" s="176">
        <f>AE34/AE14</f>
        <v>1</v>
      </c>
      <c r="AF54" s="176">
        <v>0</v>
      </c>
      <c r="AG54" s="176">
        <v>0</v>
      </c>
      <c r="AH54" s="176">
        <v>0</v>
      </c>
      <c r="AI54" s="176">
        <v>0</v>
      </c>
      <c r="AJ54" s="176">
        <v>0</v>
      </c>
      <c r="AK54" s="195">
        <v>0</v>
      </c>
      <c r="AL54" s="176">
        <v>0</v>
      </c>
      <c r="AM54" s="176">
        <v>0</v>
      </c>
      <c r="AN54" s="176">
        <v>0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spans="1:253" x14ac:dyDescent="0.25">
      <c r="A55" s="13" t="s">
        <v>22</v>
      </c>
      <c r="B55" s="13"/>
      <c r="C55" s="13"/>
      <c r="D55" s="173">
        <f t="shared" ref="D55:S55" si="12">+D35/D15</f>
        <v>6.1349</v>
      </c>
      <c r="E55" s="174">
        <f t="shared" si="12"/>
        <v>0.67066666666666663</v>
      </c>
      <c r="F55" s="173">
        <f t="shared" si="12"/>
        <v>0.6053667918307537</v>
      </c>
      <c r="G55" s="177">
        <f t="shared" si="12"/>
        <v>0.67900642562577929</v>
      </c>
      <c r="H55" s="175">
        <f t="shared" si="12"/>
        <v>1.382791395697849</v>
      </c>
      <c r="I55" s="175">
        <f t="shared" si="12"/>
        <v>1.6848453067645517</v>
      </c>
      <c r="J55" s="175">
        <f t="shared" si="12"/>
        <v>1.3161512027491409</v>
      </c>
      <c r="K55" s="175">
        <f t="shared" si="12"/>
        <v>1.4255319148936172</v>
      </c>
      <c r="L55" s="178">
        <f t="shared" si="12"/>
        <v>2</v>
      </c>
      <c r="M55" s="178">
        <f t="shared" si="12"/>
        <v>3.7</v>
      </c>
      <c r="N55" s="178">
        <f t="shared" si="12"/>
        <v>2.7</v>
      </c>
      <c r="O55" s="178">
        <f t="shared" si="12"/>
        <v>2</v>
      </c>
      <c r="P55" s="178">
        <f t="shared" si="12"/>
        <v>2.4</v>
      </c>
      <c r="Q55" s="178">
        <f t="shared" si="12"/>
        <v>1.5178571428571426</v>
      </c>
      <c r="R55" s="178">
        <f t="shared" si="12"/>
        <v>2</v>
      </c>
      <c r="S55" s="178">
        <f t="shared" si="12"/>
        <v>1.5</v>
      </c>
      <c r="T55" s="44">
        <f t="shared" si="11"/>
        <v>1.8857142857142859</v>
      </c>
      <c r="U55" s="44">
        <f t="shared" si="11"/>
        <v>2.25</v>
      </c>
      <c r="V55" s="44">
        <f t="shared" si="11"/>
        <v>2</v>
      </c>
      <c r="W55" s="44">
        <f t="shared" si="11"/>
        <v>2</v>
      </c>
      <c r="X55" s="44">
        <f t="shared" ref="X55:AA56" si="13">X35/X15</f>
        <v>1.36</v>
      </c>
      <c r="Y55" s="44">
        <f t="shared" si="13"/>
        <v>0.28571428571428575</v>
      </c>
      <c r="Z55" s="44">
        <f t="shared" si="13"/>
        <v>0.5</v>
      </c>
      <c r="AA55" s="176">
        <f t="shared" si="13"/>
        <v>0.5</v>
      </c>
      <c r="AB55" s="176"/>
      <c r="AC55" s="176"/>
      <c r="AD55" s="176"/>
      <c r="AE55" s="176">
        <f>AE35/AE15</f>
        <v>1.2</v>
      </c>
      <c r="AF55" s="176">
        <f t="shared" ref="AF55:AK57" si="14">AF35/AF15</f>
        <v>1.2</v>
      </c>
      <c r="AG55" s="176">
        <f t="shared" si="14"/>
        <v>1.1916666666666667</v>
      </c>
      <c r="AH55" s="176">
        <f t="shared" si="14"/>
        <v>1.2</v>
      </c>
      <c r="AI55" s="176">
        <f t="shared" si="14"/>
        <v>2.5</v>
      </c>
      <c r="AJ55" s="176">
        <f t="shared" si="14"/>
        <v>2.5</v>
      </c>
      <c r="AK55" s="195">
        <f t="shared" si="14"/>
        <v>2.2999999999999998</v>
      </c>
      <c r="AL55" s="195">
        <f t="shared" ref="AL55:AN55" si="15">AL35/AL15</f>
        <v>0</v>
      </c>
      <c r="AM55" s="195">
        <f t="shared" si="15"/>
        <v>0</v>
      </c>
      <c r="AN55" s="195">
        <f t="shared" si="15"/>
        <v>0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spans="1:253" x14ac:dyDescent="0.25">
      <c r="A56" s="13" t="s">
        <v>24</v>
      </c>
      <c r="B56" s="13"/>
      <c r="C56" s="13"/>
      <c r="D56" s="173">
        <f t="shared" ref="D56:S56" si="16">+D36/D16</f>
        <v>0.98732244897959187</v>
      </c>
      <c r="E56" s="174">
        <f t="shared" si="16"/>
        <v>0.54885185185185181</v>
      </c>
      <c r="F56" s="173">
        <f t="shared" si="16"/>
        <v>0.81908522065417944</v>
      </c>
      <c r="G56" s="177">
        <f t="shared" si="16"/>
        <v>0.91865956401828552</v>
      </c>
      <c r="H56" s="175">
        <f t="shared" si="16"/>
        <v>0.93999696606125804</v>
      </c>
      <c r="I56" s="175">
        <f t="shared" si="16"/>
        <v>1.2876041591042922</v>
      </c>
      <c r="J56" s="175">
        <f t="shared" si="16"/>
        <v>1.0056179181464568</v>
      </c>
      <c r="K56" s="175">
        <f t="shared" si="16"/>
        <v>1.1304298226054852</v>
      </c>
      <c r="L56" s="178">
        <f t="shared" si="16"/>
        <v>1.4627906976744185</v>
      </c>
      <c r="M56" s="178">
        <f t="shared" si="16"/>
        <v>1.46</v>
      </c>
      <c r="N56" s="178">
        <f t="shared" si="16"/>
        <v>1.3</v>
      </c>
      <c r="O56" s="178">
        <f t="shared" si="16"/>
        <v>1.4540983606557376</v>
      </c>
      <c r="P56" s="178">
        <f t="shared" si="16"/>
        <v>1.1396551724137931</v>
      </c>
      <c r="Q56" s="178">
        <f t="shared" si="16"/>
        <v>1.2988235294117647</v>
      </c>
      <c r="R56" s="178">
        <f t="shared" si="16"/>
        <v>1.4054054054054055</v>
      </c>
      <c r="S56" s="178">
        <f t="shared" si="16"/>
        <v>1.2142857142857142</v>
      </c>
      <c r="T56" s="44">
        <f t="shared" si="11"/>
        <v>1.1481481481481481</v>
      </c>
      <c r="U56" s="44">
        <f t="shared" si="11"/>
        <v>1.7</v>
      </c>
      <c r="V56" s="44">
        <f t="shared" si="11"/>
        <v>1.2964285714285715</v>
      </c>
      <c r="W56" s="44">
        <f t="shared" si="11"/>
        <v>1.3</v>
      </c>
      <c r="X56" s="44">
        <f t="shared" si="13"/>
        <v>1.4466666666666668</v>
      </c>
      <c r="Y56" s="44">
        <f t="shared" si="13"/>
        <v>1.3</v>
      </c>
      <c r="Z56" s="44">
        <f t="shared" si="13"/>
        <v>1.35</v>
      </c>
      <c r="AA56" s="176">
        <f t="shared" si="13"/>
        <v>1.6</v>
      </c>
      <c r="AB56" s="176">
        <f>AB36/AB16</f>
        <v>1.3</v>
      </c>
      <c r="AC56" s="176">
        <f>AC36/AC16</f>
        <v>1.1000000000000001</v>
      </c>
      <c r="AD56" s="176">
        <f>AD36/AD16</f>
        <v>1.45</v>
      </c>
      <c r="AE56" s="176">
        <f>AE36/AE16</f>
        <v>1.5605095541401275</v>
      </c>
      <c r="AF56" s="176">
        <f t="shared" si="14"/>
        <v>1.45</v>
      </c>
      <c r="AG56" s="176">
        <f t="shared" si="14"/>
        <v>1.7100000000000002</v>
      </c>
      <c r="AH56" s="176">
        <f t="shared" si="14"/>
        <v>1.5</v>
      </c>
      <c r="AI56" s="176">
        <f t="shared" si="14"/>
        <v>1.4000000000000001</v>
      </c>
      <c r="AJ56" s="176">
        <f t="shared" si="14"/>
        <v>1.4</v>
      </c>
      <c r="AK56" s="195">
        <f t="shared" si="14"/>
        <v>1.4</v>
      </c>
      <c r="AL56" s="195">
        <f t="shared" ref="AL56:AN56" si="17">AL36/AL16</f>
        <v>0</v>
      </c>
      <c r="AM56" s="195">
        <f t="shared" si="17"/>
        <v>0</v>
      </c>
      <c r="AN56" s="195">
        <f t="shared" si="17"/>
        <v>0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spans="1:253" x14ac:dyDescent="0.25">
      <c r="A57" s="13" t="s">
        <v>23</v>
      </c>
      <c r="B57" s="13"/>
      <c r="C57" s="13"/>
      <c r="D57" s="173">
        <v>0</v>
      </c>
      <c r="E57" s="174">
        <v>0</v>
      </c>
      <c r="F57" s="173">
        <v>0</v>
      </c>
      <c r="G57" s="177">
        <v>0</v>
      </c>
      <c r="H57" s="175">
        <v>0</v>
      </c>
      <c r="I57" s="175">
        <v>0</v>
      </c>
      <c r="J57" s="175">
        <v>0</v>
      </c>
      <c r="K57" s="175">
        <v>0</v>
      </c>
      <c r="L57" s="178">
        <v>0</v>
      </c>
      <c r="M57" s="178">
        <f t="shared" ref="M57:S57" si="18">+M37/M17</f>
        <v>1</v>
      </c>
      <c r="N57" s="178">
        <f t="shared" si="18"/>
        <v>0.74999999999999989</v>
      </c>
      <c r="O57" s="178">
        <f t="shared" si="18"/>
        <v>1</v>
      </c>
      <c r="P57" s="178">
        <f t="shared" si="18"/>
        <v>1.2</v>
      </c>
      <c r="Q57" s="178">
        <f t="shared" si="18"/>
        <v>1.0384615384615385</v>
      </c>
      <c r="R57" s="178">
        <f t="shared" si="18"/>
        <v>1.2</v>
      </c>
      <c r="S57" s="178">
        <f t="shared" si="18"/>
        <v>1.2</v>
      </c>
      <c r="T57" s="44">
        <f t="shared" si="11"/>
        <v>1.2</v>
      </c>
      <c r="U57" s="44">
        <f t="shared" si="11"/>
        <v>1.2</v>
      </c>
      <c r="V57" s="44">
        <f t="shared" si="11"/>
        <v>1.3</v>
      </c>
      <c r="W57" s="44">
        <f t="shared" si="11"/>
        <v>1.1000000000000001</v>
      </c>
      <c r="X57" s="44">
        <f>X37/X17</f>
        <v>1.0999999999999999</v>
      </c>
      <c r="Y57" s="44"/>
      <c r="Z57" s="44"/>
      <c r="AA57" s="176"/>
      <c r="AB57" s="176"/>
      <c r="AC57" s="176"/>
      <c r="AD57" s="176"/>
      <c r="AE57" s="176"/>
      <c r="AF57" s="176">
        <f t="shared" si="14"/>
        <v>2.6</v>
      </c>
      <c r="AG57" s="176">
        <f t="shared" si="14"/>
        <v>2.5</v>
      </c>
      <c r="AH57" s="176">
        <f t="shared" si="14"/>
        <v>1.5</v>
      </c>
      <c r="AI57" s="176">
        <f t="shared" si="14"/>
        <v>2.5</v>
      </c>
      <c r="AJ57" s="176">
        <f t="shared" si="14"/>
        <v>2</v>
      </c>
      <c r="AK57" s="195">
        <f t="shared" si="14"/>
        <v>2</v>
      </c>
      <c r="AL57" s="195">
        <f t="shared" ref="AL57:AN57" si="19">AL37/AL17</f>
        <v>0</v>
      </c>
      <c r="AM57" s="195">
        <f t="shared" si="19"/>
        <v>0</v>
      </c>
      <c r="AN57" s="195">
        <f t="shared" si="19"/>
        <v>0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spans="1:253" x14ac:dyDescent="0.25">
      <c r="A58" s="13" t="s">
        <v>7</v>
      </c>
      <c r="B58" s="13"/>
      <c r="C58" s="13"/>
      <c r="D58" s="173">
        <v>0</v>
      </c>
      <c r="E58" s="174">
        <v>0</v>
      </c>
      <c r="F58" s="173">
        <v>0</v>
      </c>
      <c r="G58" s="177">
        <v>0</v>
      </c>
      <c r="H58" s="175">
        <v>0</v>
      </c>
      <c r="I58" s="175">
        <v>0</v>
      </c>
      <c r="J58" s="175">
        <v>0</v>
      </c>
      <c r="K58" s="175">
        <v>0</v>
      </c>
      <c r="L58" s="178">
        <v>0</v>
      </c>
      <c r="M58" s="178">
        <v>0</v>
      </c>
      <c r="N58" s="178">
        <f t="shared" ref="N58:P62" si="20">+N38/N18</f>
        <v>2.1111111111111112</v>
      </c>
      <c r="O58" s="178">
        <f t="shared" si="20"/>
        <v>1.5</v>
      </c>
      <c r="P58" s="178">
        <f t="shared" si="20"/>
        <v>1</v>
      </c>
      <c r="Q58" s="176">
        <v>0</v>
      </c>
      <c r="R58" s="176">
        <v>0</v>
      </c>
      <c r="S58" s="176">
        <v>0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>
        <v>0</v>
      </c>
      <c r="AA58" s="176">
        <v>0</v>
      </c>
      <c r="AB58" s="176">
        <v>0</v>
      </c>
      <c r="AC58" s="176">
        <v>0</v>
      </c>
      <c r="AD58" s="176">
        <v>0</v>
      </c>
      <c r="AE58" s="176">
        <v>0</v>
      </c>
      <c r="AF58" s="176">
        <v>0</v>
      </c>
      <c r="AG58" s="176">
        <v>0</v>
      </c>
      <c r="AH58" s="176">
        <v>0</v>
      </c>
      <c r="AI58" s="176">
        <v>0</v>
      </c>
      <c r="AJ58" s="176">
        <v>0</v>
      </c>
      <c r="AK58" s="195">
        <v>0</v>
      </c>
      <c r="AL58" s="176">
        <v>0</v>
      </c>
      <c r="AM58" s="176">
        <v>0</v>
      </c>
      <c r="AN58" s="176">
        <v>0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x14ac:dyDescent="0.25">
      <c r="A59" s="13" t="s">
        <v>8</v>
      </c>
      <c r="B59" s="13"/>
      <c r="C59" s="13"/>
      <c r="D59" s="173">
        <f t="shared" ref="D59:M59" si="21">+D39/D19</f>
        <v>1.152074074074074</v>
      </c>
      <c r="E59" s="174">
        <f t="shared" si="21"/>
        <v>0.21570329670329672</v>
      </c>
      <c r="F59" s="173">
        <f t="shared" si="21"/>
        <v>0.96153365804920699</v>
      </c>
      <c r="G59" s="177">
        <f t="shared" si="21"/>
        <v>1.0783993199725372</v>
      </c>
      <c r="H59" s="175">
        <f t="shared" si="21"/>
        <v>1.0484440102868762</v>
      </c>
      <c r="I59" s="175">
        <f t="shared" si="21"/>
        <v>1.2182347856708391</v>
      </c>
      <c r="J59" s="175">
        <f t="shared" si="21"/>
        <v>0.95142413691849503</v>
      </c>
      <c r="K59" s="175">
        <f t="shared" si="21"/>
        <v>1.3003403832179601</v>
      </c>
      <c r="L59" s="178">
        <f t="shared" si="21"/>
        <v>1.3928571428571428</v>
      </c>
      <c r="M59" s="178">
        <f t="shared" si="21"/>
        <v>1.0999999999999999</v>
      </c>
      <c r="N59" s="178">
        <f t="shared" si="20"/>
        <v>1.1499999999999999</v>
      </c>
      <c r="O59" s="178">
        <f t="shared" si="20"/>
        <v>1.75</v>
      </c>
      <c r="P59" s="178">
        <f t="shared" si="20"/>
        <v>1.125</v>
      </c>
      <c r="Q59" s="178">
        <f t="shared" ref="Q59:S62" si="22">+Q39/Q19</f>
        <v>1.3529411764705883</v>
      </c>
      <c r="R59" s="178">
        <f t="shared" si="22"/>
        <v>1.5689655172413792</v>
      </c>
      <c r="S59" s="178">
        <f t="shared" si="22"/>
        <v>1.2495555555555555</v>
      </c>
      <c r="T59" s="44">
        <f t="shared" ref="T59:AK59" si="23">T39/T19</f>
        <v>1</v>
      </c>
      <c r="U59" s="44">
        <f t="shared" si="23"/>
        <v>1.5</v>
      </c>
      <c r="V59" s="44">
        <f t="shared" si="23"/>
        <v>1.3962962962962964</v>
      </c>
      <c r="W59" s="44">
        <f t="shared" si="23"/>
        <v>1.6</v>
      </c>
      <c r="X59" s="44">
        <f t="shared" si="23"/>
        <v>1.2</v>
      </c>
      <c r="Y59" s="44">
        <f t="shared" si="23"/>
        <v>1.35</v>
      </c>
      <c r="Z59" s="44">
        <f t="shared" si="23"/>
        <v>1.5000000000000002</v>
      </c>
      <c r="AA59" s="176">
        <f t="shared" si="23"/>
        <v>1.3</v>
      </c>
      <c r="AB59" s="176">
        <f t="shared" si="23"/>
        <v>1.3199999999999998</v>
      </c>
      <c r="AC59" s="176">
        <f t="shared" si="23"/>
        <v>1.1000000000000001</v>
      </c>
      <c r="AD59" s="176">
        <f t="shared" si="23"/>
        <v>1.0999999999999999</v>
      </c>
      <c r="AE59" s="176">
        <f t="shared" si="23"/>
        <v>0.94782608695652193</v>
      </c>
      <c r="AF59" s="176">
        <f t="shared" si="23"/>
        <v>1</v>
      </c>
      <c r="AG59" s="176">
        <f t="shared" si="23"/>
        <v>1.4000000000000001</v>
      </c>
      <c r="AH59" s="176">
        <f t="shared" si="23"/>
        <v>1.5</v>
      </c>
      <c r="AI59" s="176">
        <f t="shared" si="23"/>
        <v>1.5</v>
      </c>
      <c r="AJ59" s="176">
        <f t="shared" si="23"/>
        <v>1.45</v>
      </c>
      <c r="AK59" s="195">
        <f t="shared" si="23"/>
        <v>1.4000000000000001</v>
      </c>
      <c r="AL59" s="195">
        <f t="shared" ref="AL59:AN59" si="24">AL39/AL19</f>
        <v>0</v>
      </c>
      <c r="AM59" s="195">
        <f t="shared" si="24"/>
        <v>0</v>
      </c>
      <c r="AN59" s="195">
        <f t="shared" si="24"/>
        <v>0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x14ac:dyDescent="0.25">
      <c r="A60" s="13" t="s">
        <v>16</v>
      </c>
      <c r="B60" s="13"/>
      <c r="C60" s="13"/>
      <c r="D60" s="173">
        <f t="shared" ref="D60:M60" si="25">+D40/D20</f>
        <v>0.62229729729729721</v>
      </c>
      <c r="E60" s="174">
        <f t="shared" si="25"/>
        <v>0.13795348837209304</v>
      </c>
      <c r="F60" s="173">
        <f t="shared" si="25"/>
        <v>0.55198356146223448</v>
      </c>
      <c r="G60" s="177">
        <f t="shared" si="25"/>
        <v>0.61908728093007104</v>
      </c>
      <c r="H60" s="175">
        <f t="shared" si="25"/>
        <v>0.50672984301371993</v>
      </c>
      <c r="I60" s="175">
        <f t="shared" si="25"/>
        <v>0.94138228152171077</v>
      </c>
      <c r="J60" s="175">
        <f t="shared" si="25"/>
        <v>0.73521965238812093</v>
      </c>
      <c r="K60" s="175">
        <f t="shared" si="25"/>
        <v>0.70832857306066488</v>
      </c>
      <c r="L60" s="178">
        <f t="shared" si="25"/>
        <v>0.6071428571428571</v>
      </c>
      <c r="M60" s="178">
        <f t="shared" si="25"/>
        <v>1.2</v>
      </c>
      <c r="N60" s="178">
        <f t="shared" si="20"/>
        <v>0.9</v>
      </c>
      <c r="O60" s="178">
        <f t="shared" si="20"/>
        <v>1.25</v>
      </c>
      <c r="P60" s="178">
        <f t="shared" si="20"/>
        <v>0.6</v>
      </c>
      <c r="Q60" s="178">
        <f t="shared" si="22"/>
        <v>1.48</v>
      </c>
      <c r="R60" s="178">
        <f t="shared" si="22"/>
        <v>0.9</v>
      </c>
      <c r="S60" s="178">
        <f t="shared" si="22"/>
        <v>0.91063829787234041</v>
      </c>
      <c r="T60" s="44">
        <f t="shared" ref="T60:AK60" si="26">T40/T20</f>
        <v>0.41666666666666669</v>
      </c>
      <c r="U60" s="44">
        <f t="shared" si="26"/>
        <v>1.1000000000000001</v>
      </c>
      <c r="V60" s="44">
        <f t="shared" si="26"/>
        <v>1</v>
      </c>
      <c r="W60" s="44">
        <f t="shared" si="26"/>
        <v>0.9</v>
      </c>
      <c r="X60" s="44">
        <f t="shared" si="26"/>
        <v>1</v>
      </c>
      <c r="Y60" s="44">
        <f t="shared" si="26"/>
        <v>0.85</v>
      </c>
      <c r="Z60" s="44">
        <f t="shared" si="26"/>
        <v>0.85858585858585856</v>
      </c>
      <c r="AA60" s="176">
        <f t="shared" si="26"/>
        <v>0.84750000000000003</v>
      </c>
      <c r="AB60" s="176">
        <f t="shared" si="26"/>
        <v>0.75</v>
      </c>
      <c r="AC60" s="176">
        <f t="shared" si="26"/>
        <v>0.75</v>
      </c>
      <c r="AD60" s="176">
        <f t="shared" si="26"/>
        <v>0.95</v>
      </c>
      <c r="AE60" s="176">
        <f t="shared" si="26"/>
        <v>0.8</v>
      </c>
      <c r="AF60" s="176">
        <f t="shared" si="26"/>
        <v>1</v>
      </c>
      <c r="AG60" s="176">
        <f t="shared" si="26"/>
        <v>1</v>
      </c>
      <c r="AH60" s="176">
        <f t="shared" si="26"/>
        <v>1</v>
      </c>
      <c r="AI60" s="176">
        <f t="shared" si="26"/>
        <v>0.7</v>
      </c>
      <c r="AJ60" s="176">
        <f t="shared" si="26"/>
        <v>0.75</v>
      </c>
      <c r="AK60" s="195">
        <f t="shared" si="26"/>
        <v>0.7</v>
      </c>
      <c r="AL60" s="195">
        <f t="shared" ref="AL60:AN60" si="27">AL40/AL20</f>
        <v>0</v>
      </c>
      <c r="AM60" s="195">
        <f t="shared" si="27"/>
        <v>0</v>
      </c>
      <c r="AN60" s="195">
        <f t="shared" si="27"/>
        <v>0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x14ac:dyDescent="0.25">
      <c r="A61" s="13" t="s">
        <v>9</v>
      </c>
      <c r="B61" s="13"/>
      <c r="C61" s="13"/>
      <c r="D61" s="173">
        <f t="shared" ref="D61:M61" si="28">+D41/D21</f>
        <v>1.5282500000000001</v>
      </c>
      <c r="E61" s="174">
        <f t="shared" si="28"/>
        <v>0.3133783783783784</v>
      </c>
      <c r="F61" s="173">
        <f t="shared" si="28"/>
        <v>0.95263594852635958</v>
      </c>
      <c r="G61" s="177">
        <f t="shared" si="28"/>
        <v>1.0684604016343562</v>
      </c>
      <c r="H61" s="175">
        <f t="shared" si="28"/>
        <v>1.2873750934204333</v>
      </c>
      <c r="I61" s="175">
        <f t="shared" si="28"/>
        <v>1.5608846598945607</v>
      </c>
      <c r="J61" s="175">
        <f t="shared" si="28"/>
        <v>1.2190395956192082</v>
      </c>
      <c r="K61" s="175">
        <f t="shared" si="28"/>
        <v>1.2981955082435415</v>
      </c>
      <c r="L61" s="178">
        <f t="shared" si="28"/>
        <v>1.8333333333333333</v>
      </c>
      <c r="M61" s="178">
        <f t="shared" si="28"/>
        <v>1.5</v>
      </c>
      <c r="N61" s="178">
        <f t="shared" si="20"/>
        <v>1.5</v>
      </c>
      <c r="O61" s="178">
        <f t="shared" si="20"/>
        <v>1.5</v>
      </c>
      <c r="P61" s="178">
        <f t="shared" si="20"/>
        <v>1.1851851851851851</v>
      </c>
      <c r="Q61" s="178">
        <f t="shared" si="22"/>
        <v>1.3005780346820808</v>
      </c>
      <c r="R61" s="178">
        <f t="shared" si="22"/>
        <v>1.3900000000000001</v>
      </c>
      <c r="S61" s="178">
        <f t="shared" si="22"/>
        <v>1.3499999999999999</v>
      </c>
      <c r="T61" s="44">
        <f t="shared" ref="T61:AK61" si="29">T41/T21</f>
        <v>1.1000000000000001</v>
      </c>
      <c r="U61" s="44">
        <f t="shared" si="29"/>
        <v>1.45</v>
      </c>
      <c r="V61" s="44">
        <f t="shared" si="29"/>
        <v>1.4028571428571428</v>
      </c>
      <c r="W61" s="44">
        <f t="shared" si="29"/>
        <v>1.4000000000000001</v>
      </c>
      <c r="X61" s="44">
        <f t="shared" si="29"/>
        <v>1.2</v>
      </c>
      <c r="Y61" s="44">
        <f t="shared" si="29"/>
        <v>1.3</v>
      </c>
      <c r="Z61" s="44">
        <f t="shared" si="29"/>
        <v>1.0256410256410258</v>
      </c>
      <c r="AA61" s="176">
        <f t="shared" si="29"/>
        <v>1.3</v>
      </c>
      <c r="AB61" s="176">
        <f t="shared" si="29"/>
        <v>1.2</v>
      </c>
      <c r="AC61" s="176">
        <f t="shared" si="29"/>
        <v>1</v>
      </c>
      <c r="AD61" s="176">
        <f t="shared" si="29"/>
        <v>1</v>
      </c>
      <c r="AE61" s="176">
        <f t="shared" si="29"/>
        <v>1.0181818181818181</v>
      </c>
      <c r="AF61" s="176">
        <f t="shared" si="29"/>
        <v>1</v>
      </c>
      <c r="AG61" s="176">
        <f t="shared" si="29"/>
        <v>1.4</v>
      </c>
      <c r="AH61" s="176">
        <f t="shared" si="29"/>
        <v>1.2999999999999998</v>
      </c>
      <c r="AI61" s="176">
        <f t="shared" si="29"/>
        <v>1.25</v>
      </c>
      <c r="AJ61" s="176">
        <f t="shared" si="29"/>
        <v>1.2999999999999998</v>
      </c>
      <c r="AK61" s="195">
        <f t="shared" si="29"/>
        <v>1.2</v>
      </c>
      <c r="AL61" s="195">
        <f t="shared" ref="AL61:AN61" si="30">AL41/AL21</f>
        <v>0</v>
      </c>
      <c r="AM61" s="195">
        <f t="shared" si="30"/>
        <v>0</v>
      </c>
      <c r="AN61" s="195">
        <f t="shared" si="30"/>
        <v>0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x14ac:dyDescent="0.25">
      <c r="A62" s="13" t="s">
        <v>25</v>
      </c>
      <c r="B62" s="13"/>
      <c r="C62" s="13"/>
      <c r="D62" s="173">
        <f t="shared" ref="D62:M62" si="31">+D42/D22</f>
        <v>1.0637096774193548</v>
      </c>
      <c r="E62" s="174">
        <f t="shared" si="31"/>
        <v>0.34240707964601769</v>
      </c>
      <c r="F62" s="173">
        <f t="shared" si="31"/>
        <v>0.85470014716703457</v>
      </c>
      <c r="G62" s="177">
        <f t="shared" si="31"/>
        <v>0.95859498401201981</v>
      </c>
      <c r="H62" s="175">
        <f t="shared" si="31"/>
        <v>0.96161223109933613</v>
      </c>
      <c r="I62" s="175">
        <f t="shared" si="31"/>
        <v>1.2791122435516853</v>
      </c>
      <c r="J62" s="175">
        <f t="shared" si="31"/>
        <v>0.99898972982025847</v>
      </c>
      <c r="K62" s="175">
        <f t="shared" si="31"/>
        <v>1.1185449767350961</v>
      </c>
      <c r="L62" s="178">
        <f t="shared" si="31"/>
        <v>1.2006633499170813</v>
      </c>
      <c r="M62" s="178">
        <f t="shared" si="31"/>
        <v>1.25</v>
      </c>
      <c r="N62" s="178">
        <f t="shared" si="20"/>
        <v>1.2</v>
      </c>
      <c r="O62" s="178">
        <f t="shared" si="20"/>
        <v>1.3</v>
      </c>
      <c r="P62" s="178">
        <f t="shared" si="20"/>
        <v>1.0111111111111111</v>
      </c>
      <c r="Q62" s="178">
        <f t="shared" si="22"/>
        <v>1.1041666666666667</v>
      </c>
      <c r="R62" s="178">
        <f t="shared" si="22"/>
        <v>1.3482564102564103</v>
      </c>
      <c r="S62" s="178">
        <f t="shared" si="22"/>
        <v>1</v>
      </c>
      <c r="T62" s="44">
        <f t="shared" ref="T62:AK62" si="32">T42/T22</f>
        <v>0.84615384615384615</v>
      </c>
      <c r="U62" s="44">
        <f t="shared" si="32"/>
        <v>1.5</v>
      </c>
      <c r="V62" s="44">
        <f t="shared" si="32"/>
        <v>1.2956521739130435</v>
      </c>
      <c r="W62" s="44">
        <f t="shared" si="32"/>
        <v>1.2980370370370371</v>
      </c>
      <c r="X62" s="44">
        <f t="shared" si="32"/>
        <v>1.3491304347826087</v>
      </c>
      <c r="Y62" s="44">
        <f t="shared" si="32"/>
        <v>1.1499999999999999</v>
      </c>
      <c r="Z62" s="44">
        <f t="shared" si="32"/>
        <v>0.92</v>
      </c>
      <c r="AA62" s="176">
        <f t="shared" si="32"/>
        <v>1.3484162895927603</v>
      </c>
      <c r="AB62" s="176">
        <f t="shared" si="32"/>
        <v>1.1000000000000001</v>
      </c>
      <c r="AC62" s="176">
        <f t="shared" si="32"/>
        <v>1.05</v>
      </c>
      <c r="AD62" s="176">
        <f t="shared" si="32"/>
        <v>1.45</v>
      </c>
      <c r="AE62" s="176">
        <f t="shared" si="32"/>
        <v>1.4</v>
      </c>
      <c r="AF62" s="176">
        <f t="shared" si="32"/>
        <v>1.2331428571428573</v>
      </c>
      <c r="AG62" s="176">
        <f t="shared" si="32"/>
        <v>1.5999999999999999</v>
      </c>
      <c r="AH62" s="176">
        <f t="shared" si="32"/>
        <v>1.5</v>
      </c>
      <c r="AI62" s="176">
        <f t="shared" si="32"/>
        <v>1.3</v>
      </c>
      <c r="AJ62" s="176">
        <f t="shared" si="32"/>
        <v>1.45</v>
      </c>
      <c r="AK62" s="195">
        <f t="shared" si="32"/>
        <v>1.1499999999999999</v>
      </c>
      <c r="AL62" s="195">
        <f t="shared" ref="AL62:AN62" si="33">AL42/AL22</f>
        <v>0</v>
      </c>
      <c r="AM62" s="195">
        <f t="shared" si="33"/>
        <v>0</v>
      </c>
      <c r="AN62" s="195">
        <f t="shared" si="33"/>
        <v>0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spans="1:253" x14ac:dyDescent="0.25">
      <c r="A63" s="9"/>
      <c r="B63" s="9"/>
      <c r="C63" s="9"/>
      <c r="D63" s="44"/>
      <c r="E63" s="2"/>
      <c r="F63" s="44"/>
      <c r="G63" s="2"/>
      <c r="H63" s="175" t="s">
        <v>12</v>
      </c>
      <c r="I63" s="177" t="s">
        <v>12</v>
      </c>
      <c r="J63" s="177" t="s">
        <v>12</v>
      </c>
      <c r="K63" s="177" t="s">
        <v>12</v>
      </c>
      <c r="L63" s="179" t="s">
        <v>12</v>
      </c>
      <c r="M63" s="179" t="s">
        <v>12</v>
      </c>
      <c r="N63" s="179" t="s">
        <v>12</v>
      </c>
      <c r="O63" s="179" t="s">
        <v>12</v>
      </c>
      <c r="P63" s="179" t="s">
        <v>12</v>
      </c>
      <c r="Q63" s="179" t="s">
        <v>12</v>
      </c>
      <c r="R63" s="179" t="s">
        <v>12</v>
      </c>
      <c r="S63" s="179" t="s">
        <v>12</v>
      </c>
      <c r="T63" s="44"/>
      <c r="U63" s="44"/>
      <c r="V63" s="44"/>
      <c r="W63" s="44"/>
      <c r="X63" s="44"/>
      <c r="Y63" s="44"/>
      <c r="Z63" s="44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95"/>
      <c r="AL63" s="195"/>
      <c r="AM63" s="195"/>
      <c r="AN63" s="195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x14ac:dyDescent="0.25">
      <c r="A64" s="40" t="s">
        <v>26</v>
      </c>
      <c r="B64" s="24"/>
      <c r="C64" s="24"/>
      <c r="D64" s="180">
        <f t="shared" ref="D64:S64" si="34">+D44/D24</f>
        <v>1.0999947735191637</v>
      </c>
      <c r="E64" s="180">
        <f t="shared" si="34"/>
        <v>0.37342035398230095</v>
      </c>
      <c r="F64" s="180">
        <f t="shared" si="34"/>
        <v>0.82223261256575919</v>
      </c>
      <c r="G64" s="180">
        <f t="shared" si="34"/>
        <v>0.92218795327088143</v>
      </c>
      <c r="H64" s="180">
        <f t="shared" si="34"/>
        <v>0.92555257232265209</v>
      </c>
      <c r="I64" s="181">
        <f t="shared" si="34"/>
        <v>1.2417759181317136</v>
      </c>
      <c r="J64" s="181">
        <f t="shared" si="34"/>
        <v>0.96982758620689657</v>
      </c>
      <c r="K64" s="181">
        <f t="shared" si="34"/>
        <v>1.09993542074364</v>
      </c>
      <c r="L64" s="182">
        <f t="shared" si="34"/>
        <v>1.3393719806763285</v>
      </c>
      <c r="M64" s="182">
        <f t="shared" si="34"/>
        <v>1.3387788570707706</v>
      </c>
      <c r="N64" s="182">
        <f t="shared" si="34"/>
        <v>1.2235501586175832</v>
      </c>
      <c r="O64" s="182">
        <f t="shared" si="34"/>
        <v>1.3914248475678266</v>
      </c>
      <c r="P64" s="182">
        <f t="shared" si="34"/>
        <v>1.0596256904938577</v>
      </c>
      <c r="Q64" s="182">
        <f t="shared" si="34"/>
        <v>1.2226415094339622</v>
      </c>
      <c r="R64" s="182">
        <f t="shared" si="34"/>
        <v>1.3478260869565217</v>
      </c>
      <c r="S64" s="182">
        <f t="shared" si="34"/>
        <v>1.1005756857433118</v>
      </c>
      <c r="T64" s="62">
        <f t="shared" ref="T64:AK64" si="35">T44/T24</f>
        <v>0.94831673779042192</v>
      </c>
      <c r="U64" s="62">
        <f t="shared" si="35"/>
        <v>1.5452773347510191</v>
      </c>
      <c r="V64" s="62">
        <f t="shared" si="35"/>
        <v>1.2598301352626613</v>
      </c>
      <c r="W64" s="62">
        <f t="shared" si="35"/>
        <v>1.2320844857933113</v>
      </c>
      <c r="X64" s="62">
        <f t="shared" si="35"/>
        <v>1.3381048700793525</v>
      </c>
      <c r="Y64" s="62">
        <f t="shared" si="35"/>
        <v>1.1514282563141061</v>
      </c>
      <c r="Z64" s="62">
        <f t="shared" si="35"/>
        <v>1.1036259163859721</v>
      </c>
      <c r="AA64" s="183">
        <f t="shared" si="35"/>
        <v>1.3890975874446947</v>
      </c>
      <c r="AB64" s="183">
        <f t="shared" si="35"/>
        <v>1.1510416666666667</v>
      </c>
      <c r="AC64" s="183">
        <f t="shared" si="35"/>
        <v>1.0508002783576895</v>
      </c>
      <c r="AD64" s="183">
        <f t="shared" si="35"/>
        <v>1.3756901297679907</v>
      </c>
      <c r="AE64" s="183">
        <f t="shared" si="35"/>
        <v>1.4330839567747298</v>
      </c>
      <c r="AF64" s="183">
        <f t="shared" si="35"/>
        <v>1.3156107499757446</v>
      </c>
      <c r="AG64" s="183">
        <f t="shared" si="35"/>
        <v>1.5760543673795722</v>
      </c>
      <c r="AH64" s="183">
        <f t="shared" si="35"/>
        <v>1.4190037672666389</v>
      </c>
      <c r="AI64" s="183">
        <f t="shared" si="35"/>
        <v>1.2606977784404352</v>
      </c>
      <c r="AJ64" s="183">
        <f t="shared" si="35"/>
        <v>1.3030592046068021</v>
      </c>
      <c r="AK64" s="203">
        <f t="shared" si="35"/>
        <v>1.20179584120983</v>
      </c>
      <c r="AL64" s="203">
        <f t="shared" ref="AL64:AN64" si="36">AL44/AL24</f>
        <v>0</v>
      </c>
      <c r="AM64" s="203">
        <f t="shared" si="36"/>
        <v>0</v>
      </c>
      <c r="AN64" s="203">
        <f t="shared" si="36"/>
        <v>0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40" x14ac:dyDescent="0.25">
      <c r="A65" s="14"/>
      <c r="B65" s="14"/>
      <c r="C65" s="14"/>
      <c r="D65" s="45"/>
      <c r="E65" s="41"/>
      <c r="F65" s="45"/>
      <c r="G65" s="41"/>
      <c r="H65" s="15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84"/>
      <c r="U65" s="184"/>
      <c r="V65" s="184"/>
      <c r="W65" s="184"/>
      <c r="X65" s="184"/>
      <c r="Y65" s="184"/>
      <c r="Z65" s="184"/>
      <c r="AA65" s="185"/>
      <c r="AB65" s="185"/>
      <c r="AC65" s="185"/>
      <c r="AD65" s="185"/>
      <c r="AE65" s="185"/>
      <c r="AF65" s="184"/>
      <c r="AG65" s="184"/>
      <c r="AH65" s="184"/>
      <c r="AI65" s="184"/>
      <c r="AJ65" s="184"/>
      <c r="AK65" s="204"/>
      <c r="AL65" s="204"/>
      <c r="AM65" s="204"/>
      <c r="AN65" s="204"/>
    </row>
    <row r="66" spans="1:40" x14ac:dyDescent="0.25">
      <c r="AH66" s="2"/>
      <c r="AI66" s="2"/>
      <c r="AJ66" s="2"/>
    </row>
    <row r="67" spans="1:40" x14ac:dyDescent="0.25">
      <c r="AH67" s="2"/>
      <c r="AI67" s="2"/>
      <c r="AJ67" s="2"/>
    </row>
    <row r="68" spans="1:40" x14ac:dyDescent="0.25">
      <c r="A68" s="24" t="s">
        <v>63</v>
      </c>
      <c r="B68" s="24"/>
      <c r="C68" s="24"/>
      <c r="D68" s="24"/>
      <c r="E68" s="24"/>
      <c r="F68" s="24"/>
      <c r="G68" s="24"/>
    </row>
    <row r="69" spans="1:40" x14ac:dyDescent="0.25">
      <c r="A69" s="24" t="s">
        <v>30</v>
      </c>
      <c r="B69" s="24"/>
      <c r="C69" s="24"/>
      <c r="D69" s="24"/>
      <c r="E69" s="24"/>
      <c r="F69" s="24"/>
      <c r="G69" s="24"/>
    </row>
    <row r="70" spans="1:40" x14ac:dyDescent="0.25">
      <c r="A70" s="42" t="s">
        <v>5</v>
      </c>
      <c r="B70" s="66" t="s">
        <v>43</v>
      </c>
      <c r="C70" s="66" t="s">
        <v>44</v>
      </c>
      <c r="D70" s="43" t="s">
        <v>37</v>
      </c>
      <c r="E70" s="43" t="s">
        <v>38</v>
      </c>
      <c r="F70" s="43" t="s">
        <v>39</v>
      </c>
      <c r="G70" s="43" t="s">
        <v>40</v>
      </c>
      <c r="H70" s="4" t="s">
        <v>0</v>
      </c>
      <c r="I70" s="5" t="s">
        <v>1</v>
      </c>
      <c r="J70" s="5" t="s">
        <v>2</v>
      </c>
      <c r="K70" s="5" t="s">
        <v>3</v>
      </c>
      <c r="L70" s="6" t="s">
        <v>4</v>
      </c>
      <c r="M70" s="25" t="s">
        <v>13</v>
      </c>
      <c r="N70" s="26" t="s">
        <v>14</v>
      </c>
      <c r="O70" s="26" t="s">
        <v>15</v>
      </c>
      <c r="P70" s="26" t="s">
        <v>17</v>
      </c>
      <c r="Q70" s="26" t="s">
        <v>18</v>
      </c>
      <c r="R70" s="26" t="s">
        <v>35</v>
      </c>
      <c r="S70" s="26" t="s">
        <v>36</v>
      </c>
      <c r="T70" s="59" t="s">
        <v>41</v>
      </c>
      <c r="U70" s="59" t="s">
        <v>42</v>
      </c>
      <c r="V70" s="59" t="s">
        <v>45</v>
      </c>
      <c r="W70" s="59" t="s">
        <v>60</v>
      </c>
      <c r="X70" s="94" t="s">
        <v>61</v>
      </c>
      <c r="Y70" s="94" t="s">
        <v>62</v>
      </c>
      <c r="Z70" s="59" t="s">
        <v>76</v>
      </c>
      <c r="AA70" s="59" t="s">
        <v>77</v>
      </c>
      <c r="AB70" s="59" t="str">
        <f t="shared" ref="AB70:AG70" si="37">AB51</f>
        <v>2014/15</v>
      </c>
      <c r="AC70" s="59" t="str">
        <f t="shared" si="37"/>
        <v>2015/16</v>
      </c>
      <c r="AD70" s="59" t="str">
        <f t="shared" si="37"/>
        <v>2016/17</v>
      </c>
      <c r="AE70" s="59" t="str">
        <f t="shared" si="37"/>
        <v>2017/18</v>
      </c>
      <c r="AF70" s="59" t="str">
        <f t="shared" si="37"/>
        <v>2018/19</v>
      </c>
      <c r="AG70" s="59" t="str">
        <f t="shared" si="37"/>
        <v>2019/20</v>
      </c>
      <c r="AH70" s="132" t="s">
        <v>100</v>
      </c>
      <c r="AI70" s="132" t="s">
        <v>96</v>
      </c>
      <c r="AJ70" s="132" t="s">
        <v>101</v>
      </c>
      <c r="AK70" s="187" t="s">
        <v>102</v>
      </c>
      <c r="AL70" s="187" t="s">
        <v>103</v>
      </c>
      <c r="AM70" s="187" t="s">
        <v>104</v>
      </c>
      <c r="AN70" s="187" t="s">
        <v>105</v>
      </c>
    </row>
    <row r="71" spans="1:40" x14ac:dyDescent="0.25">
      <c r="A71" s="42" t="s">
        <v>20</v>
      </c>
      <c r="B71" s="20" t="s">
        <v>6</v>
      </c>
      <c r="C71" s="20" t="s">
        <v>6</v>
      </c>
      <c r="D71" s="8" t="s">
        <v>99</v>
      </c>
      <c r="E71" s="7" t="s">
        <v>6</v>
      </c>
      <c r="F71" s="7" t="s">
        <v>6</v>
      </c>
      <c r="G71" s="7" t="s">
        <v>6</v>
      </c>
      <c r="H71" s="7" t="s">
        <v>6</v>
      </c>
      <c r="I71" s="7" t="s">
        <v>6</v>
      </c>
      <c r="J71" s="7" t="s">
        <v>6</v>
      </c>
      <c r="K71" s="7" t="s">
        <v>6</v>
      </c>
      <c r="L71" s="8" t="s">
        <v>6</v>
      </c>
      <c r="M71" s="8" t="s">
        <v>6</v>
      </c>
      <c r="N71" s="8" t="s">
        <v>99</v>
      </c>
      <c r="O71" s="8" t="s">
        <v>99</v>
      </c>
      <c r="P71" s="8" t="s">
        <v>99</v>
      </c>
      <c r="Q71" s="8" t="s">
        <v>99</v>
      </c>
      <c r="R71" s="8" t="s">
        <v>99</v>
      </c>
      <c r="S71" s="8" t="s">
        <v>99</v>
      </c>
      <c r="T71" s="8" t="s">
        <v>99</v>
      </c>
      <c r="U71" s="8" t="s">
        <v>99</v>
      </c>
      <c r="V71" s="8" t="s">
        <v>99</v>
      </c>
      <c r="W71" s="8" t="s">
        <v>99</v>
      </c>
      <c r="X71" s="8" t="s">
        <v>99</v>
      </c>
      <c r="Y71" s="8" t="s">
        <v>99</v>
      </c>
      <c r="Z71" s="8" t="s">
        <v>99</v>
      </c>
      <c r="AA71" s="8" t="s">
        <v>99</v>
      </c>
      <c r="AB71" s="8" t="s">
        <v>99</v>
      </c>
      <c r="AC71" s="8" t="s">
        <v>99</v>
      </c>
      <c r="AD71" s="8" t="s">
        <v>99</v>
      </c>
      <c r="AE71" s="8" t="s">
        <v>99</v>
      </c>
      <c r="AF71" s="8" t="s">
        <v>99</v>
      </c>
      <c r="AG71" s="8" t="s">
        <v>99</v>
      </c>
      <c r="AH71" s="8" t="s">
        <v>99</v>
      </c>
      <c r="AI71" s="8" t="s">
        <v>99</v>
      </c>
      <c r="AJ71" s="8" t="s">
        <v>99</v>
      </c>
      <c r="AK71" s="193" t="s">
        <v>99</v>
      </c>
      <c r="AL71" s="193" t="s">
        <v>99</v>
      </c>
      <c r="AM71" s="193" t="s">
        <v>99</v>
      </c>
      <c r="AN71" s="193" t="s">
        <v>99</v>
      </c>
    </row>
    <row r="72" spans="1:40" x14ac:dyDescent="0.25">
      <c r="A72" s="40"/>
      <c r="B72" s="109"/>
      <c r="C72" s="57"/>
      <c r="D72" s="58"/>
      <c r="E72" s="58"/>
      <c r="F72" s="58"/>
      <c r="G72" s="58"/>
      <c r="H72" s="56"/>
      <c r="I72" s="56"/>
      <c r="J72" s="56"/>
      <c r="K72" s="56"/>
      <c r="L72" s="63"/>
      <c r="M72" s="63"/>
      <c r="N72" s="63"/>
      <c r="O72" s="63"/>
      <c r="P72" s="63"/>
      <c r="Q72" s="63"/>
      <c r="R72" s="63"/>
      <c r="S72" s="63"/>
      <c r="T72" s="57"/>
      <c r="U72" s="57"/>
      <c r="V72" s="57"/>
      <c r="W72" s="57"/>
      <c r="X72" s="109"/>
      <c r="Y72" s="109"/>
      <c r="Z72" s="57"/>
      <c r="AA72" s="112"/>
      <c r="AB72" s="112"/>
      <c r="AC72" s="112"/>
      <c r="AD72" s="112"/>
      <c r="AF72" s="60"/>
      <c r="AG72" s="60"/>
      <c r="AH72" s="60"/>
      <c r="AI72" s="60"/>
      <c r="AJ72" s="60"/>
      <c r="AK72" s="189"/>
      <c r="AL72" s="189"/>
      <c r="AM72" s="189"/>
      <c r="AN72" s="189"/>
    </row>
    <row r="73" spans="1:40" x14ac:dyDescent="0.25">
      <c r="A73" s="13" t="str">
        <f t="shared" ref="A73:A81" si="38">A14</f>
        <v xml:space="preserve"> Wes-Kaap/W. Cape</v>
      </c>
      <c r="B73" s="96">
        <f t="shared" ref="B73:B81" si="39">B14/$B$24</f>
        <v>0</v>
      </c>
      <c r="C73" s="96">
        <f t="shared" ref="C73:C81" si="40">C14/$C$24</f>
        <v>0</v>
      </c>
      <c r="D73" s="96">
        <f t="shared" ref="D73:D81" si="41">D14/$D$24</f>
        <v>0</v>
      </c>
      <c r="E73" s="96">
        <f t="shared" ref="E73:E81" si="42">E14/$E$24</f>
        <v>0</v>
      </c>
      <c r="F73" s="96">
        <f t="shared" ref="F73:F81" si="43">F14/$F$24</f>
        <v>0</v>
      </c>
      <c r="G73" s="96">
        <f t="shared" ref="G73:G81" si="44">G14/$G$24</f>
        <v>0</v>
      </c>
      <c r="H73" s="96">
        <f t="shared" ref="H73:H81" si="45">H14/$H$24</f>
        <v>0</v>
      </c>
      <c r="I73" s="96">
        <f t="shared" ref="I73:I81" si="46">I14/$I$24</f>
        <v>0</v>
      </c>
      <c r="J73" s="96">
        <f t="shared" ref="J73:J81" si="47">J14/$J$24</f>
        <v>0</v>
      </c>
      <c r="K73" s="96">
        <f t="shared" ref="K73:K81" si="48">K14/$K$24</f>
        <v>0</v>
      </c>
      <c r="L73" s="96">
        <f t="shared" ref="L73:L81" si="49">L14/$L$24</f>
        <v>0</v>
      </c>
      <c r="M73" s="96">
        <f t="shared" ref="M73:M81" si="50">M14/$M$24</f>
        <v>0</v>
      </c>
      <c r="N73" s="96">
        <f t="shared" ref="N73:N81" si="51">N14/$N$24</f>
        <v>0</v>
      </c>
      <c r="O73" s="96">
        <f t="shared" ref="O73:O81" si="52">O14/$O$24</f>
        <v>0</v>
      </c>
      <c r="P73" s="96">
        <f t="shared" ref="P73:P81" si="53">P14/$P$24</f>
        <v>5.7712919449253851E-4</v>
      </c>
      <c r="Q73" s="96">
        <f t="shared" ref="Q73:Q81" si="54">Q14/$Q$24</f>
        <v>7.1698113207547176E-4</v>
      </c>
      <c r="R73" s="96">
        <f t="shared" ref="R73:R81" si="55">R14/$R$24</f>
        <v>6.521739130434782E-4</v>
      </c>
      <c r="S73" s="96">
        <f t="shared" ref="S73:S81" si="56">S14/$S$24</f>
        <v>1.6931933626820184E-4</v>
      </c>
      <c r="T73" s="115">
        <f t="shared" ref="T73:T81" si="57">T14/$T$24</f>
        <v>1.5805278963173699E-3</v>
      </c>
      <c r="U73" s="115">
        <f t="shared" ref="U73:U81" si="58">U14/$U$24</f>
        <v>1.0632642211589581E-3</v>
      </c>
      <c r="V73" s="115">
        <f t="shared" ref="V73:V81" si="59">V14/$V$24</f>
        <v>1.100975149418056E-3</v>
      </c>
      <c r="W73" s="115">
        <f t="shared" ref="W73:W81" si="60">W14/$W$24</f>
        <v>5.0289162685441288E-4</v>
      </c>
      <c r="X73" s="115">
        <f t="shared" ref="X73:X81" si="61">X14/$X$24</f>
        <v>0</v>
      </c>
      <c r="Y73" s="116">
        <f t="shared" ref="Y73:Y81" si="62">Y14/$Y$24</f>
        <v>0</v>
      </c>
      <c r="Z73" s="115">
        <f t="shared" ref="Z73:Z81" si="63">Z14/$Z$24</f>
        <v>0</v>
      </c>
      <c r="AA73" s="115">
        <f t="shared" ref="AA73:AA81" si="64">AA14/$AA$24</f>
        <v>0</v>
      </c>
      <c r="AB73" s="115">
        <f t="shared" ref="AB73:AB81" si="65">AB14/$AB$24</f>
        <v>0</v>
      </c>
      <c r="AC73" s="115">
        <f t="shared" ref="AC73:AC81" si="66">AC14/$AC$24</f>
        <v>0</v>
      </c>
      <c r="AD73" s="115">
        <f t="shared" ref="AD73:AD81" si="67">AD14/$AD$24</f>
        <v>0</v>
      </c>
      <c r="AE73" s="116">
        <f t="shared" ref="AE73:AK81" si="68">AE14/AE$24</f>
        <v>1.6625103906899418E-4</v>
      </c>
      <c r="AF73" s="116">
        <f t="shared" si="68"/>
        <v>0</v>
      </c>
      <c r="AG73" s="115">
        <f t="shared" si="68"/>
        <v>0</v>
      </c>
      <c r="AH73" s="115">
        <f t="shared" si="68"/>
        <v>0</v>
      </c>
      <c r="AI73" s="115">
        <f t="shared" si="68"/>
        <v>0</v>
      </c>
      <c r="AJ73" s="115">
        <f t="shared" si="68"/>
        <v>0</v>
      </c>
      <c r="AK73" s="205">
        <f t="shared" si="68"/>
        <v>0</v>
      </c>
      <c r="AL73" s="205">
        <f t="shared" ref="AL73:AN73" si="69">AL14/AL$24</f>
        <v>0</v>
      </c>
      <c r="AM73" s="205">
        <f t="shared" si="69"/>
        <v>0</v>
      </c>
      <c r="AN73" s="205">
        <f t="shared" si="69"/>
        <v>0</v>
      </c>
    </row>
    <row r="74" spans="1:40" x14ac:dyDescent="0.25">
      <c r="A74" s="13" t="str">
        <f t="shared" si="38"/>
        <v xml:space="preserve"> Noord-Kaap/N. Cape</v>
      </c>
      <c r="B74" s="96">
        <f t="shared" si="39"/>
        <v>3.1941031941031942E-2</v>
      </c>
      <c r="C74" s="96">
        <f t="shared" si="40"/>
        <v>2.8957528957528959E-2</v>
      </c>
      <c r="D74" s="96">
        <f t="shared" si="41"/>
        <v>1.7421602787456445E-2</v>
      </c>
      <c r="E74" s="96">
        <f t="shared" si="42"/>
        <v>1.3274336283185841E-2</v>
      </c>
      <c r="F74" s="96">
        <f t="shared" si="43"/>
        <v>2.730132218510592E-2</v>
      </c>
      <c r="G74" s="96">
        <f t="shared" si="44"/>
        <v>2.7299670634068695E-2</v>
      </c>
      <c r="H74" s="96">
        <f t="shared" si="45"/>
        <v>1.8661802212903249E-2</v>
      </c>
      <c r="I74" s="96">
        <f t="shared" si="46"/>
        <v>3.1365079991644753E-3</v>
      </c>
      <c r="J74" s="96">
        <f t="shared" si="47"/>
        <v>3.1357758620689656E-3</v>
      </c>
      <c r="K74" s="96">
        <f t="shared" si="48"/>
        <v>9.1976516634050876E-5</v>
      </c>
      <c r="L74" s="96">
        <f t="shared" si="49"/>
        <v>6.0386473429951688E-4</v>
      </c>
      <c r="M74" s="96">
        <f t="shared" si="50"/>
        <v>6.3075564526302507E-4</v>
      </c>
      <c r="N74" s="96">
        <f t="shared" si="51"/>
        <v>4.7920719960896699E-4</v>
      </c>
      <c r="O74" s="96">
        <f t="shared" si="52"/>
        <v>3.7452622432622732E-4</v>
      </c>
      <c r="P74" s="96">
        <f t="shared" si="53"/>
        <v>4.9468216670789009E-4</v>
      </c>
      <c r="Q74" s="96">
        <f t="shared" si="54"/>
        <v>1.0566037735849057E-3</v>
      </c>
      <c r="R74" s="96">
        <f t="shared" si="55"/>
        <v>1.0869565217391304E-3</v>
      </c>
      <c r="S74" s="96">
        <f t="shared" si="56"/>
        <v>2.5397900440230271E-3</v>
      </c>
      <c r="T74" s="115">
        <f t="shared" si="57"/>
        <v>2.2127390548443179E-3</v>
      </c>
      <c r="U74" s="115">
        <f t="shared" si="58"/>
        <v>7.0884281410597209E-4</v>
      </c>
      <c r="V74" s="115">
        <f t="shared" si="59"/>
        <v>7.8641082101289718E-4</v>
      </c>
      <c r="W74" s="115">
        <f t="shared" si="60"/>
        <v>2.1372894141312546E-3</v>
      </c>
      <c r="X74" s="115">
        <f t="shared" si="61"/>
        <v>7.779679477205539E-4</v>
      </c>
      <c r="Y74" s="116">
        <f t="shared" si="62"/>
        <v>7.7203044005735074E-4</v>
      </c>
      <c r="Z74" s="115">
        <f t="shared" si="63"/>
        <v>3.9627501486031314E-4</v>
      </c>
      <c r="AA74" s="115">
        <f t="shared" si="64"/>
        <v>1.5026296018031554E-3</v>
      </c>
      <c r="AB74" s="115">
        <f t="shared" si="65"/>
        <v>8.6805555555555551E-4</v>
      </c>
      <c r="AC74" s="115">
        <f t="shared" si="66"/>
        <v>6.9589422407794019E-4</v>
      </c>
      <c r="AD74" s="115">
        <f t="shared" si="67"/>
        <v>3.9323633503735744E-4</v>
      </c>
      <c r="AE74" s="116">
        <f t="shared" si="68"/>
        <v>2.6600166251039069E-3</v>
      </c>
      <c r="AF74" s="116">
        <f t="shared" si="68"/>
        <v>1.8434073930338603E-3</v>
      </c>
      <c r="AG74" s="115">
        <f t="shared" si="68"/>
        <v>2.3985608634819106E-3</v>
      </c>
      <c r="AH74" s="115">
        <f t="shared" si="68"/>
        <v>2.3022185014650487E-3</v>
      </c>
      <c r="AI74" s="115">
        <f t="shared" si="68"/>
        <v>3.7274489339496047E-3</v>
      </c>
      <c r="AJ74" s="115">
        <f t="shared" si="68"/>
        <v>4.4988303041209278E-3</v>
      </c>
      <c r="AK74" s="205">
        <f t="shared" si="68"/>
        <v>3.780718336483932E-3</v>
      </c>
      <c r="AL74" s="205">
        <f t="shared" ref="AL74:AN74" si="70">AL15/AL$24</f>
        <v>3.780718336483932E-3</v>
      </c>
      <c r="AM74" s="205">
        <f t="shared" si="70"/>
        <v>3.780718336483932E-3</v>
      </c>
      <c r="AN74" s="205">
        <f t="shared" si="70"/>
        <v>3.780718336483932E-3</v>
      </c>
    </row>
    <row r="75" spans="1:40" x14ac:dyDescent="0.25">
      <c r="A75" s="13" t="str">
        <f t="shared" si="38"/>
        <v xml:space="preserve"> Vrystaat/Free State</v>
      </c>
      <c r="B75" s="96">
        <f t="shared" si="39"/>
        <v>0.43734643734643736</v>
      </c>
      <c r="C75" s="96">
        <f t="shared" si="40"/>
        <v>0.43436293436293438</v>
      </c>
      <c r="D75" s="96">
        <f t="shared" si="41"/>
        <v>0.42682926829268292</v>
      </c>
      <c r="E75" s="96">
        <f t="shared" si="42"/>
        <v>0.3584070796460177</v>
      </c>
      <c r="F75" s="96">
        <f t="shared" si="43"/>
        <v>0.48510291440801717</v>
      </c>
      <c r="G75" s="96">
        <f t="shared" si="44"/>
        <v>0.48510260612756784</v>
      </c>
      <c r="H75" s="96">
        <f t="shared" si="45"/>
        <v>0.40617006419137164</v>
      </c>
      <c r="I75" s="96">
        <f t="shared" si="46"/>
        <v>0.40779209244721637</v>
      </c>
      <c r="J75" s="96">
        <f t="shared" si="47"/>
        <v>0.40779310344827591</v>
      </c>
      <c r="K75" s="96">
        <f t="shared" si="48"/>
        <v>0.37739138943248535</v>
      </c>
      <c r="L75" s="96">
        <f t="shared" si="49"/>
        <v>0.51932367149758452</v>
      </c>
      <c r="M75" s="96">
        <f t="shared" si="50"/>
        <v>0.45414406458937806</v>
      </c>
      <c r="N75" s="96">
        <f t="shared" si="51"/>
        <v>0.37378161569499424</v>
      </c>
      <c r="O75" s="96">
        <f t="shared" si="52"/>
        <v>0.45692199367799735</v>
      </c>
      <c r="P75" s="96">
        <f t="shared" si="53"/>
        <v>0.47819276115096049</v>
      </c>
      <c r="Q75" s="96">
        <f t="shared" si="54"/>
        <v>0.40094339622641512</v>
      </c>
      <c r="R75" s="96">
        <f t="shared" si="55"/>
        <v>0.40217391304347827</v>
      </c>
      <c r="S75" s="96">
        <f t="shared" si="56"/>
        <v>0.35557060616322383</v>
      </c>
      <c r="T75" s="115">
        <f t="shared" si="57"/>
        <v>0.42674253200568985</v>
      </c>
      <c r="U75" s="115">
        <f t="shared" si="58"/>
        <v>0.47846889952153115</v>
      </c>
      <c r="V75" s="115">
        <f t="shared" si="59"/>
        <v>0.44039005976722245</v>
      </c>
      <c r="W75" s="115">
        <f t="shared" si="60"/>
        <v>0.4400301734976112</v>
      </c>
      <c r="X75" s="115">
        <f t="shared" si="61"/>
        <v>0.46678076863233231</v>
      </c>
      <c r="Y75" s="116">
        <f t="shared" si="62"/>
        <v>0.41910223888827614</v>
      </c>
      <c r="Z75" s="115">
        <f t="shared" si="63"/>
        <v>0.43590251634634442</v>
      </c>
      <c r="AA75" s="115">
        <f t="shared" si="64"/>
        <v>0.46748476500542613</v>
      </c>
      <c r="AB75" s="115">
        <f t="shared" si="65"/>
        <v>0.49479166666666669</v>
      </c>
      <c r="AC75" s="115">
        <f t="shared" si="66"/>
        <v>0.55671537926235215</v>
      </c>
      <c r="AD75" s="115">
        <f t="shared" si="67"/>
        <v>0.51907196224931185</v>
      </c>
      <c r="AE75" s="116">
        <f t="shared" si="68"/>
        <v>0.52202826267664171</v>
      </c>
      <c r="AF75" s="116">
        <f t="shared" si="68"/>
        <v>0.52391578538857086</v>
      </c>
      <c r="AG75" s="115">
        <f t="shared" si="68"/>
        <v>0.51968818708774733</v>
      </c>
      <c r="AH75" s="115">
        <f t="shared" si="68"/>
        <v>0.49183758894935126</v>
      </c>
      <c r="AI75" s="115">
        <f t="shared" si="68"/>
        <v>0.5322797077680036</v>
      </c>
      <c r="AJ75" s="115">
        <f t="shared" si="68"/>
        <v>0.52186431527802768</v>
      </c>
      <c r="AK75" s="205">
        <f t="shared" si="68"/>
        <v>0.48204158790170132</v>
      </c>
      <c r="AL75" s="205">
        <f t="shared" ref="AL75:AN75" si="71">AL16/AL$24</f>
        <v>0.48204158790170132</v>
      </c>
      <c r="AM75" s="205">
        <f t="shared" si="71"/>
        <v>0.48204158790170132</v>
      </c>
      <c r="AN75" s="205">
        <f t="shared" si="71"/>
        <v>0.48204158790170132</v>
      </c>
    </row>
    <row r="76" spans="1:40" x14ac:dyDescent="0.25">
      <c r="A76" s="13" t="str">
        <f t="shared" si="38"/>
        <v xml:space="preserve"> Oos-Kaap/E. Cape</v>
      </c>
      <c r="B76" s="96">
        <f t="shared" si="39"/>
        <v>0</v>
      </c>
      <c r="C76" s="96">
        <f t="shared" si="40"/>
        <v>0</v>
      </c>
      <c r="D76" s="96">
        <f t="shared" si="41"/>
        <v>0</v>
      </c>
      <c r="E76" s="96">
        <f t="shared" si="42"/>
        <v>0</v>
      </c>
      <c r="F76" s="96">
        <f t="shared" si="43"/>
        <v>0</v>
      </c>
      <c r="G76" s="96">
        <f t="shared" si="44"/>
        <v>0</v>
      </c>
      <c r="H76" s="96">
        <f t="shared" si="45"/>
        <v>0</v>
      </c>
      <c r="I76" s="96">
        <f t="shared" si="46"/>
        <v>0</v>
      </c>
      <c r="J76" s="96">
        <f t="shared" si="47"/>
        <v>0</v>
      </c>
      <c r="K76" s="96">
        <f t="shared" si="48"/>
        <v>0</v>
      </c>
      <c r="L76" s="96">
        <f t="shared" si="49"/>
        <v>0</v>
      </c>
      <c r="M76" s="96">
        <f t="shared" si="50"/>
        <v>2.5230225810521004E-4</v>
      </c>
      <c r="N76" s="96">
        <f t="shared" si="51"/>
        <v>3.8336575968717361E-4</v>
      </c>
      <c r="O76" s="96">
        <f t="shared" si="52"/>
        <v>2.9962097946098189E-4</v>
      </c>
      <c r="P76" s="96">
        <f t="shared" si="53"/>
        <v>3.2978811113859347E-4</v>
      </c>
      <c r="Q76" s="96">
        <f t="shared" si="54"/>
        <v>4.9056603773584906E-4</v>
      </c>
      <c r="R76" s="96">
        <f t="shared" si="55"/>
        <v>4.3478260869565219E-4</v>
      </c>
      <c r="S76" s="96">
        <f t="shared" si="56"/>
        <v>4.2329834067050457E-4</v>
      </c>
      <c r="T76" s="115">
        <f t="shared" si="57"/>
        <v>4.7415836889521095E-4</v>
      </c>
      <c r="U76" s="115">
        <f t="shared" si="58"/>
        <v>5.3163211057947904E-4</v>
      </c>
      <c r="V76" s="115">
        <f t="shared" si="59"/>
        <v>9.4369298521547657E-4</v>
      </c>
      <c r="W76" s="115">
        <f t="shared" si="60"/>
        <v>3.7716872014080961E-4</v>
      </c>
      <c r="X76" s="115">
        <f t="shared" si="61"/>
        <v>3.1118717908822156E-4</v>
      </c>
      <c r="Y76" s="116">
        <f t="shared" si="62"/>
        <v>0</v>
      </c>
      <c r="Z76" s="115">
        <f t="shared" si="63"/>
        <v>0</v>
      </c>
      <c r="AA76" s="115">
        <f t="shared" si="64"/>
        <v>9.1827364554637281E-4</v>
      </c>
      <c r="AB76" s="115">
        <f t="shared" si="65"/>
        <v>0</v>
      </c>
      <c r="AC76" s="115">
        <f t="shared" si="66"/>
        <v>0</v>
      </c>
      <c r="AD76" s="115">
        <f t="shared" si="67"/>
        <v>0</v>
      </c>
      <c r="AE76" s="116">
        <f t="shared" si="68"/>
        <v>0</v>
      </c>
      <c r="AF76" s="116">
        <f t="shared" si="68"/>
        <v>1.9404288347724848E-4</v>
      </c>
      <c r="AG76" s="115">
        <f t="shared" si="68"/>
        <v>5.9964021587047766E-4</v>
      </c>
      <c r="AH76" s="115">
        <f t="shared" si="68"/>
        <v>6.2787777312683132E-4</v>
      </c>
      <c r="AI76" s="115">
        <f t="shared" si="68"/>
        <v>4.4729387207395252E-4</v>
      </c>
      <c r="AJ76" s="115">
        <f t="shared" si="68"/>
        <v>1.2596724851538599E-3</v>
      </c>
      <c r="AK76" s="205">
        <f t="shared" si="68"/>
        <v>1.3232514177693761E-3</v>
      </c>
      <c r="AL76" s="205">
        <f t="shared" ref="AL76:AN76" si="72">AL17/AL$24</f>
        <v>1.3232514177693761E-3</v>
      </c>
      <c r="AM76" s="205">
        <f t="shared" si="72"/>
        <v>1.3232514177693761E-3</v>
      </c>
      <c r="AN76" s="205">
        <f t="shared" si="72"/>
        <v>1.3232514177693761E-3</v>
      </c>
    </row>
    <row r="77" spans="1:40" x14ac:dyDescent="0.25">
      <c r="A77" s="13" t="str">
        <f t="shared" si="38"/>
        <v xml:space="preserve"> Kwazulu-Natal</v>
      </c>
      <c r="B77" s="96">
        <f t="shared" si="39"/>
        <v>0</v>
      </c>
      <c r="C77" s="96">
        <f t="shared" si="40"/>
        <v>0</v>
      </c>
      <c r="D77" s="96">
        <f t="shared" si="41"/>
        <v>0</v>
      </c>
      <c r="E77" s="96">
        <f t="shared" si="42"/>
        <v>0</v>
      </c>
      <c r="F77" s="96">
        <f t="shared" si="43"/>
        <v>0</v>
      </c>
      <c r="G77" s="96">
        <f t="shared" si="44"/>
        <v>0</v>
      </c>
      <c r="H77" s="96">
        <f t="shared" si="45"/>
        <v>0</v>
      </c>
      <c r="I77" s="96">
        <f t="shared" si="46"/>
        <v>0</v>
      </c>
      <c r="J77" s="96">
        <f t="shared" si="47"/>
        <v>0</v>
      </c>
      <c r="K77" s="96">
        <f t="shared" si="48"/>
        <v>0</v>
      </c>
      <c r="L77" s="96">
        <f t="shared" si="49"/>
        <v>0</v>
      </c>
      <c r="M77" s="96">
        <f t="shared" si="50"/>
        <v>0</v>
      </c>
      <c r="N77" s="96">
        <f t="shared" si="51"/>
        <v>8.625729592961405E-5</v>
      </c>
      <c r="O77" s="96">
        <f t="shared" si="52"/>
        <v>8.9886293838294557E-5</v>
      </c>
      <c r="P77" s="96">
        <f t="shared" si="53"/>
        <v>1.6489405556929673E-4</v>
      </c>
      <c r="Q77" s="96">
        <f t="shared" si="54"/>
        <v>0</v>
      </c>
      <c r="R77" s="96">
        <f t="shared" si="55"/>
        <v>0</v>
      </c>
      <c r="S77" s="96">
        <f t="shared" si="56"/>
        <v>0</v>
      </c>
      <c r="T77" s="115">
        <f t="shared" si="57"/>
        <v>0</v>
      </c>
      <c r="U77" s="115">
        <f t="shared" si="58"/>
        <v>0</v>
      </c>
      <c r="V77" s="115">
        <f t="shared" si="59"/>
        <v>0</v>
      </c>
      <c r="W77" s="115">
        <f t="shared" si="60"/>
        <v>0</v>
      </c>
      <c r="X77" s="115">
        <f t="shared" si="61"/>
        <v>0</v>
      </c>
      <c r="Y77" s="116">
        <f t="shared" si="62"/>
        <v>0</v>
      </c>
      <c r="Z77" s="115">
        <f t="shared" si="63"/>
        <v>0</v>
      </c>
      <c r="AA77" s="115">
        <f t="shared" si="64"/>
        <v>0</v>
      </c>
      <c r="AB77" s="115">
        <f t="shared" si="65"/>
        <v>0</v>
      </c>
      <c r="AC77" s="115">
        <f t="shared" si="66"/>
        <v>0</v>
      </c>
      <c r="AD77" s="115">
        <f t="shared" si="67"/>
        <v>4.718836020448289E-4</v>
      </c>
      <c r="AE77" s="116">
        <f t="shared" si="68"/>
        <v>0</v>
      </c>
      <c r="AF77" s="116">
        <f t="shared" si="68"/>
        <v>0</v>
      </c>
      <c r="AG77" s="115">
        <f t="shared" si="68"/>
        <v>0</v>
      </c>
      <c r="AH77" s="115">
        <f t="shared" si="68"/>
        <v>0</v>
      </c>
      <c r="AI77" s="115">
        <f t="shared" si="68"/>
        <v>0</v>
      </c>
      <c r="AJ77" s="115">
        <f t="shared" si="68"/>
        <v>5.3985963649451135E-4</v>
      </c>
      <c r="AK77" s="205">
        <f t="shared" si="68"/>
        <v>5.6710775047258974E-4</v>
      </c>
      <c r="AL77" s="205">
        <f t="shared" ref="AL77:AN77" si="73">AL18/AL$24</f>
        <v>5.6710775047258974E-4</v>
      </c>
      <c r="AM77" s="205">
        <f t="shared" si="73"/>
        <v>5.6710775047258974E-4</v>
      </c>
      <c r="AN77" s="205">
        <f t="shared" si="73"/>
        <v>5.6710775047258974E-4</v>
      </c>
    </row>
    <row r="78" spans="1:40" x14ac:dyDescent="0.25">
      <c r="A78" s="13" t="str">
        <f t="shared" si="38"/>
        <v xml:space="preserve"> Mpumalanga</v>
      </c>
      <c r="B78" s="96">
        <f t="shared" si="39"/>
        <v>8.3538083538083535E-2</v>
      </c>
      <c r="C78" s="96">
        <f t="shared" si="40"/>
        <v>8.3011583011583012E-2</v>
      </c>
      <c r="D78" s="96">
        <f t="shared" si="41"/>
        <v>9.4076655052264813E-2</v>
      </c>
      <c r="E78" s="96">
        <f t="shared" si="42"/>
        <v>0.20132743362831859</v>
      </c>
      <c r="F78" s="96">
        <f t="shared" si="43"/>
        <v>8.0081211369591745E-2</v>
      </c>
      <c r="G78" s="96">
        <f t="shared" si="44"/>
        <v>8.008200112057727E-2</v>
      </c>
      <c r="H78" s="96">
        <f t="shared" si="45"/>
        <v>9.3656294227257617E-2</v>
      </c>
      <c r="I78" s="96">
        <f t="shared" si="46"/>
        <v>5.1376560235920667E-2</v>
      </c>
      <c r="J78" s="96">
        <f t="shared" si="47"/>
        <v>5.1377155172413792E-2</v>
      </c>
      <c r="K78" s="96">
        <f t="shared" si="48"/>
        <v>5.1168297455968688E-2</v>
      </c>
      <c r="L78" s="96">
        <f t="shared" si="49"/>
        <v>6.7632850241545889E-2</v>
      </c>
      <c r="M78" s="96">
        <f t="shared" si="50"/>
        <v>5.5506496783146203E-2</v>
      </c>
      <c r="N78" s="96">
        <f t="shared" si="51"/>
        <v>3.8336575968717361E-2</v>
      </c>
      <c r="O78" s="96">
        <f t="shared" si="52"/>
        <v>4.4943146919147282E-2</v>
      </c>
      <c r="P78" s="96">
        <f t="shared" si="53"/>
        <v>6.5957622227718685E-2</v>
      </c>
      <c r="Q78" s="96">
        <f t="shared" si="54"/>
        <v>6.4150943396226415E-2</v>
      </c>
      <c r="R78" s="96">
        <f t="shared" si="55"/>
        <v>6.3043478260869562E-2</v>
      </c>
      <c r="S78" s="96">
        <f t="shared" si="56"/>
        <v>9.5242126650863526E-2</v>
      </c>
      <c r="T78" s="115">
        <f t="shared" si="57"/>
        <v>4.1093725304251615E-2</v>
      </c>
      <c r="U78" s="115">
        <f t="shared" si="58"/>
        <v>3.0125819599503813E-2</v>
      </c>
      <c r="V78" s="115">
        <f t="shared" si="59"/>
        <v>4.2466184334696448E-2</v>
      </c>
      <c r="W78" s="115">
        <f t="shared" si="60"/>
        <v>2.0115665074176513E-2</v>
      </c>
      <c r="X78" s="115">
        <f t="shared" si="61"/>
        <v>1.5559358954411077E-2</v>
      </c>
      <c r="Y78" s="116">
        <f t="shared" si="62"/>
        <v>2.2058012573067165E-2</v>
      </c>
      <c r="Z78" s="115">
        <f t="shared" si="63"/>
        <v>1.3077075490390331E-2</v>
      </c>
      <c r="AA78" s="115">
        <f t="shared" si="64"/>
        <v>5.8435595625678264E-3</v>
      </c>
      <c r="AB78" s="115">
        <f t="shared" si="65"/>
        <v>4.340277777777778E-3</v>
      </c>
      <c r="AC78" s="115">
        <f t="shared" si="66"/>
        <v>5.5671537926235215E-3</v>
      </c>
      <c r="AD78" s="115">
        <f t="shared" si="67"/>
        <v>3.460479748328746E-3</v>
      </c>
      <c r="AE78" s="116">
        <f t="shared" si="68"/>
        <v>3.8237738985868659E-3</v>
      </c>
      <c r="AF78" s="116">
        <f t="shared" si="68"/>
        <v>8.7319297564761814E-3</v>
      </c>
      <c r="AG78" s="115">
        <f t="shared" si="68"/>
        <v>5.5966420147911247E-3</v>
      </c>
      <c r="AH78" s="115">
        <f t="shared" si="68"/>
        <v>7.3252406864796997E-3</v>
      </c>
      <c r="AI78" s="115">
        <f t="shared" si="68"/>
        <v>5.2184285075294462E-3</v>
      </c>
      <c r="AJ78" s="115">
        <f t="shared" si="68"/>
        <v>8.9976606082418555E-3</v>
      </c>
      <c r="AK78" s="205">
        <f t="shared" si="68"/>
        <v>6.6162570888468808E-3</v>
      </c>
      <c r="AL78" s="205">
        <f t="shared" ref="AL78:AN78" si="74">AL19/AL$24</f>
        <v>6.6162570888468808E-3</v>
      </c>
      <c r="AM78" s="205">
        <f t="shared" si="74"/>
        <v>6.6162570888468808E-3</v>
      </c>
      <c r="AN78" s="205">
        <f t="shared" si="74"/>
        <v>6.6162570888468808E-3</v>
      </c>
    </row>
    <row r="79" spans="1:40" x14ac:dyDescent="0.25">
      <c r="A79" s="13" t="str">
        <f t="shared" si="38"/>
        <v xml:space="preserve"> Limpopo</v>
      </c>
      <c r="B79" s="96">
        <f t="shared" si="39"/>
        <v>0.14004914004914004</v>
      </c>
      <c r="C79" s="96">
        <f t="shared" si="40"/>
        <v>0.11003861003861004</v>
      </c>
      <c r="D79" s="96">
        <f t="shared" si="41"/>
        <v>0.1289198606271777</v>
      </c>
      <c r="E79" s="96">
        <f t="shared" si="42"/>
        <v>9.5132743362831854E-2</v>
      </c>
      <c r="F79" s="96">
        <f t="shared" si="43"/>
        <v>7.5443062028684019E-2</v>
      </c>
      <c r="G79" s="96">
        <f t="shared" si="44"/>
        <v>7.5442601833767095E-2</v>
      </c>
      <c r="H79" s="96">
        <f t="shared" si="45"/>
        <v>0.143435414667299</v>
      </c>
      <c r="I79" s="96">
        <f t="shared" si="46"/>
        <v>0.12598334542212924</v>
      </c>
      <c r="J79" s="96">
        <f t="shared" si="47"/>
        <v>0.12598275862068967</v>
      </c>
      <c r="K79" s="96">
        <f t="shared" si="48"/>
        <v>8.5645792563600789E-2</v>
      </c>
      <c r="L79" s="96">
        <f t="shared" si="49"/>
        <v>3.3816425120772944E-2</v>
      </c>
      <c r="M79" s="96">
        <f t="shared" si="50"/>
        <v>7.0644632269458801E-2</v>
      </c>
      <c r="N79" s="96">
        <f t="shared" si="51"/>
        <v>5.558803515464017E-2</v>
      </c>
      <c r="O79" s="96">
        <f t="shared" si="52"/>
        <v>5.9924195892196372E-2</v>
      </c>
      <c r="P79" s="96">
        <f t="shared" si="53"/>
        <v>6.1010800560639782E-2</v>
      </c>
      <c r="Q79" s="96">
        <f t="shared" si="54"/>
        <v>4.716981132075472E-2</v>
      </c>
      <c r="R79" s="96">
        <f t="shared" si="55"/>
        <v>8.6956521739130432E-2</v>
      </c>
      <c r="S79" s="96">
        <f t="shared" si="56"/>
        <v>9.9475110057568567E-2</v>
      </c>
      <c r="T79" s="115">
        <f t="shared" si="57"/>
        <v>9.4831673779042197E-2</v>
      </c>
      <c r="U79" s="115">
        <f t="shared" si="58"/>
        <v>0.12404749246854511</v>
      </c>
      <c r="V79" s="115">
        <f t="shared" si="59"/>
        <v>0.1415539477823215</v>
      </c>
      <c r="W79" s="115">
        <f t="shared" si="60"/>
        <v>0.1885843600704048</v>
      </c>
      <c r="X79" s="115">
        <f t="shared" si="61"/>
        <v>0.15248171775322855</v>
      </c>
      <c r="Y79" s="116">
        <f t="shared" si="62"/>
        <v>0.22058012573067165</v>
      </c>
      <c r="Z79" s="115">
        <f t="shared" si="63"/>
        <v>0.196156132355855</v>
      </c>
      <c r="AA79" s="115">
        <f t="shared" si="64"/>
        <v>0.15026296018031554</v>
      </c>
      <c r="AB79" s="115">
        <f t="shared" si="65"/>
        <v>0.1423611111111111</v>
      </c>
      <c r="AC79" s="115">
        <f t="shared" si="66"/>
        <v>9.0466249130132223E-2</v>
      </c>
      <c r="AD79" s="115">
        <f t="shared" si="67"/>
        <v>0.14156508061344869</v>
      </c>
      <c r="AE79" s="116">
        <f t="shared" si="68"/>
        <v>7.4812967581047385E-2</v>
      </c>
      <c r="AF79" s="116">
        <f t="shared" si="68"/>
        <v>0.11836615892112157</v>
      </c>
      <c r="AG79" s="115">
        <f t="shared" si="68"/>
        <v>0.12992204677193683</v>
      </c>
      <c r="AH79" s="115">
        <f t="shared" si="68"/>
        <v>0.16010883214734201</v>
      </c>
      <c r="AI79" s="115">
        <f t="shared" si="68"/>
        <v>0.1640077530937826</v>
      </c>
      <c r="AJ79" s="115">
        <f t="shared" si="68"/>
        <v>0.17995321216483712</v>
      </c>
      <c r="AK79" s="205">
        <f t="shared" si="68"/>
        <v>0.17013232514177692</v>
      </c>
      <c r="AL79" s="205">
        <f t="shared" ref="AL79:AN79" si="75">AL20/AL$24</f>
        <v>0.17013232514177692</v>
      </c>
      <c r="AM79" s="205">
        <f t="shared" si="75"/>
        <v>0.17013232514177692</v>
      </c>
      <c r="AN79" s="205">
        <f t="shared" si="75"/>
        <v>0.17013232514177692</v>
      </c>
    </row>
    <row r="80" spans="1:40" x14ac:dyDescent="0.25">
      <c r="A80" s="13" t="str">
        <f t="shared" si="38"/>
        <v xml:space="preserve"> Gauteng</v>
      </c>
      <c r="B80" s="96">
        <f t="shared" si="39"/>
        <v>3.6855036855036855E-2</v>
      </c>
      <c r="C80" s="96">
        <f t="shared" si="40"/>
        <v>4.8262548262548263E-2</v>
      </c>
      <c r="D80" s="96">
        <f t="shared" si="41"/>
        <v>6.2717770034843204E-2</v>
      </c>
      <c r="E80" s="96">
        <f t="shared" si="42"/>
        <v>8.185840707964602E-2</v>
      </c>
      <c r="F80" s="96">
        <f t="shared" si="43"/>
        <v>6.0233432680575287E-2</v>
      </c>
      <c r="G80" s="96">
        <f t="shared" si="44"/>
        <v>6.0233645593879774E-2</v>
      </c>
      <c r="H80" s="96">
        <f t="shared" si="45"/>
        <v>6.7453219464287714E-2</v>
      </c>
      <c r="I80" s="96">
        <f t="shared" si="46"/>
        <v>1.2791097383063516E-2</v>
      </c>
      <c r="J80" s="96">
        <f t="shared" si="47"/>
        <v>1.2790948275862067E-2</v>
      </c>
      <c r="K80" s="96">
        <f t="shared" si="48"/>
        <v>1.5074363992172211E-2</v>
      </c>
      <c r="L80" s="96">
        <f t="shared" si="49"/>
        <v>1.4492753623188406E-2</v>
      </c>
      <c r="M80" s="96">
        <f t="shared" si="50"/>
        <v>1.5138135486312602E-2</v>
      </c>
      <c r="N80" s="96">
        <f t="shared" si="51"/>
        <v>1.380116734873825E-2</v>
      </c>
      <c r="O80" s="96">
        <f t="shared" si="52"/>
        <v>1.7977258767658912E-2</v>
      </c>
      <c r="P80" s="96">
        <f t="shared" si="53"/>
        <v>2.2260697501855057E-2</v>
      </c>
      <c r="Q80" s="96">
        <f t="shared" si="54"/>
        <v>3.2641509433962268E-2</v>
      </c>
      <c r="R80" s="96">
        <f t="shared" si="55"/>
        <v>2.1739130434782608E-2</v>
      </c>
      <c r="S80" s="96">
        <f t="shared" si="56"/>
        <v>2.328140873687775E-2</v>
      </c>
      <c r="T80" s="115">
        <f t="shared" si="57"/>
        <v>2.212739054844318E-2</v>
      </c>
      <c r="U80" s="115">
        <f t="shared" si="58"/>
        <v>1.063264221158958E-2</v>
      </c>
      <c r="V80" s="115">
        <f t="shared" si="59"/>
        <v>1.1009751494180561E-2</v>
      </c>
      <c r="W80" s="115">
        <f t="shared" si="60"/>
        <v>8.8006034699522236E-3</v>
      </c>
      <c r="X80" s="115">
        <f t="shared" si="61"/>
        <v>6.2237435817644312E-3</v>
      </c>
      <c r="Y80" s="116">
        <f t="shared" si="62"/>
        <v>6.6174037719201493E-3</v>
      </c>
      <c r="Z80" s="115">
        <f t="shared" si="63"/>
        <v>7.7273627897761054E-3</v>
      </c>
      <c r="AA80" s="115">
        <f t="shared" si="64"/>
        <v>5.0087653393438517E-3</v>
      </c>
      <c r="AB80" s="115">
        <f t="shared" si="65"/>
        <v>1.0416666666666666E-2</v>
      </c>
      <c r="AC80" s="115">
        <f t="shared" si="66"/>
        <v>5.5671537926235215E-3</v>
      </c>
      <c r="AD80" s="115">
        <f t="shared" si="67"/>
        <v>4.7188360204482895E-3</v>
      </c>
      <c r="AE80" s="116">
        <f t="shared" si="68"/>
        <v>9.14380714879468E-3</v>
      </c>
      <c r="AF80" s="116">
        <f t="shared" si="68"/>
        <v>7.3736295721354411E-3</v>
      </c>
      <c r="AG80" s="115">
        <f t="shared" si="68"/>
        <v>7.9952028782730358E-3</v>
      </c>
      <c r="AH80" s="115">
        <f t="shared" si="68"/>
        <v>9.2088740058601948E-3</v>
      </c>
      <c r="AI80" s="115">
        <f t="shared" si="68"/>
        <v>3.5783509765916202E-3</v>
      </c>
      <c r="AJ80" s="115">
        <f t="shared" si="68"/>
        <v>3.9589706676264168E-3</v>
      </c>
      <c r="AK80" s="205">
        <f t="shared" si="68"/>
        <v>4.725897920604915E-3</v>
      </c>
      <c r="AL80" s="205">
        <f t="shared" ref="AL80:AN80" si="76">AL21/AL$24</f>
        <v>4.725897920604915E-3</v>
      </c>
      <c r="AM80" s="205">
        <f t="shared" si="76"/>
        <v>4.725897920604915E-3</v>
      </c>
      <c r="AN80" s="205">
        <f t="shared" si="76"/>
        <v>4.725897920604915E-3</v>
      </c>
    </row>
    <row r="81" spans="1:40" ht="13.95" customHeight="1" x14ac:dyDescent="0.25">
      <c r="A81" s="13" t="str">
        <f t="shared" si="38"/>
        <v xml:space="preserve"> Noordwes/North West</v>
      </c>
      <c r="B81" s="96">
        <f t="shared" si="39"/>
        <v>0.27027027027027029</v>
      </c>
      <c r="C81" s="96">
        <f t="shared" si="40"/>
        <v>0.29536679536679539</v>
      </c>
      <c r="D81" s="96">
        <f t="shared" si="41"/>
        <v>0.27003484320557491</v>
      </c>
      <c r="E81" s="96">
        <f t="shared" si="42"/>
        <v>0.25</v>
      </c>
      <c r="F81" s="96">
        <f t="shared" si="43"/>
        <v>0.27183805732802596</v>
      </c>
      <c r="G81" s="96">
        <f t="shared" si="44"/>
        <v>0.27183947469013953</v>
      </c>
      <c r="H81" s="96">
        <f t="shared" si="45"/>
        <v>0.27062320523688072</v>
      </c>
      <c r="I81" s="96">
        <f t="shared" si="46"/>
        <v>0.39892039651250577</v>
      </c>
      <c r="J81" s="96">
        <f t="shared" si="47"/>
        <v>0.39892025862068964</v>
      </c>
      <c r="K81" s="96">
        <f t="shared" si="48"/>
        <v>0.47062818003913898</v>
      </c>
      <c r="L81" s="96">
        <f t="shared" si="49"/>
        <v>0.3641304347826087</v>
      </c>
      <c r="M81" s="96">
        <f t="shared" si="50"/>
        <v>0.40368361296833605</v>
      </c>
      <c r="N81" s="96">
        <f t="shared" si="51"/>
        <v>0.51754377557768438</v>
      </c>
      <c r="O81" s="96">
        <f t="shared" si="52"/>
        <v>0.41946937124537459</v>
      </c>
      <c r="P81" s="96">
        <f t="shared" si="53"/>
        <v>0.37101162503091761</v>
      </c>
      <c r="Q81" s="96">
        <f t="shared" si="54"/>
        <v>0.45283018867924529</v>
      </c>
      <c r="R81" s="96">
        <f t="shared" si="55"/>
        <v>0.42391304347826086</v>
      </c>
      <c r="S81" s="96">
        <f t="shared" si="56"/>
        <v>0.42329834067050454</v>
      </c>
      <c r="T81" s="115">
        <f t="shared" si="57"/>
        <v>0.41093725304251616</v>
      </c>
      <c r="U81" s="115">
        <f t="shared" si="58"/>
        <v>0.35442140705298603</v>
      </c>
      <c r="V81" s="115">
        <f t="shared" si="59"/>
        <v>0.36174897766593272</v>
      </c>
      <c r="W81" s="115">
        <f t="shared" si="60"/>
        <v>0.33945184812672863</v>
      </c>
      <c r="X81" s="115">
        <f t="shared" si="61"/>
        <v>0.3578652559514548</v>
      </c>
      <c r="Y81" s="116">
        <f t="shared" si="62"/>
        <v>0.33087018859600748</v>
      </c>
      <c r="Z81" s="115">
        <f t="shared" si="63"/>
        <v>0.34674063800277399</v>
      </c>
      <c r="AA81" s="115">
        <f t="shared" si="64"/>
        <v>0.36897904666499703</v>
      </c>
      <c r="AB81" s="115">
        <f t="shared" si="65"/>
        <v>0.34722222222222221</v>
      </c>
      <c r="AC81" s="115">
        <f t="shared" si="66"/>
        <v>0.34098816979819069</v>
      </c>
      <c r="AD81" s="115">
        <f t="shared" si="67"/>
        <v>0.33031852143138024</v>
      </c>
      <c r="AE81" s="116">
        <f t="shared" si="68"/>
        <v>0.38736492103075643</v>
      </c>
      <c r="AF81" s="116">
        <f t="shared" si="68"/>
        <v>0.3395750460851848</v>
      </c>
      <c r="AG81" s="115">
        <f t="shared" si="68"/>
        <v>0.33379972016789927</v>
      </c>
      <c r="AH81" s="115">
        <f t="shared" si="68"/>
        <v>0.32858936793637511</v>
      </c>
      <c r="AI81" s="115">
        <f t="shared" si="68"/>
        <v>0.29074101684806919</v>
      </c>
      <c r="AJ81" s="115">
        <f t="shared" si="68"/>
        <v>0.27892747885549757</v>
      </c>
      <c r="AK81" s="205">
        <f t="shared" si="68"/>
        <v>0.33081285444234404</v>
      </c>
      <c r="AL81" s="205">
        <f t="shared" ref="AL81:AN81" si="77">AL22/AL$24</f>
        <v>0.33081285444234404</v>
      </c>
      <c r="AM81" s="205">
        <f t="shared" si="77"/>
        <v>0.33081285444234404</v>
      </c>
      <c r="AN81" s="205">
        <f t="shared" si="77"/>
        <v>0.33081285444234404</v>
      </c>
    </row>
    <row r="82" spans="1:40" x14ac:dyDescent="0.25">
      <c r="A82" s="9"/>
      <c r="B82" s="9"/>
      <c r="C82" s="44"/>
      <c r="D82" s="67"/>
      <c r="E82" s="51"/>
      <c r="F82" s="50"/>
      <c r="G82" s="51"/>
      <c r="H82" s="30"/>
      <c r="I82" s="31"/>
      <c r="J82" s="31"/>
      <c r="K82" s="31"/>
      <c r="L82" s="32"/>
      <c r="M82" s="37"/>
      <c r="N82" s="37"/>
      <c r="O82" s="37"/>
      <c r="P82" s="37"/>
      <c r="Q82" s="37"/>
      <c r="R82" s="37"/>
      <c r="S82" s="37"/>
      <c r="T82" s="117"/>
      <c r="U82" s="117"/>
      <c r="V82" s="117"/>
      <c r="W82" s="117"/>
      <c r="X82" s="118"/>
      <c r="Y82" s="118"/>
      <c r="Z82" s="117"/>
      <c r="AA82" s="117"/>
      <c r="AB82" s="117"/>
      <c r="AC82" s="117"/>
      <c r="AD82" s="117"/>
      <c r="AE82" s="118"/>
      <c r="AF82" s="117"/>
      <c r="AG82" s="117"/>
      <c r="AH82" s="117"/>
      <c r="AI82" s="117"/>
      <c r="AJ82" s="117"/>
      <c r="AK82" s="206"/>
      <c r="AL82" s="206"/>
      <c r="AM82" s="206"/>
      <c r="AN82" s="206"/>
    </row>
    <row r="83" spans="1:40" x14ac:dyDescent="0.25">
      <c r="A83" s="40" t="s">
        <v>26</v>
      </c>
      <c r="B83" s="34">
        <f>SUM(B73:B81)</f>
        <v>1</v>
      </c>
      <c r="C83" s="34">
        <f t="shared" ref="C83:Y83" si="78">SUM(C73:C81)</f>
        <v>1</v>
      </c>
      <c r="D83" s="34">
        <f t="shared" si="78"/>
        <v>1</v>
      </c>
      <c r="E83" s="34">
        <f t="shared" si="78"/>
        <v>1</v>
      </c>
      <c r="F83" s="34">
        <f t="shared" si="78"/>
        <v>1</v>
      </c>
      <c r="G83" s="34">
        <f t="shared" si="78"/>
        <v>1.0000000000000002</v>
      </c>
      <c r="H83" s="34">
        <f t="shared" si="78"/>
        <v>1</v>
      </c>
      <c r="I83" s="34">
        <f t="shared" si="78"/>
        <v>1</v>
      </c>
      <c r="J83" s="34">
        <f t="shared" si="78"/>
        <v>1</v>
      </c>
      <c r="K83" s="34">
        <f t="shared" si="78"/>
        <v>1</v>
      </c>
      <c r="L83" s="34">
        <f t="shared" si="78"/>
        <v>1</v>
      </c>
      <c r="M83" s="34">
        <f t="shared" si="78"/>
        <v>1</v>
      </c>
      <c r="N83" s="34">
        <f t="shared" si="78"/>
        <v>1.0000000000000002</v>
      </c>
      <c r="O83" s="34">
        <f t="shared" si="78"/>
        <v>0.99999999999999978</v>
      </c>
      <c r="P83" s="34">
        <f t="shared" si="78"/>
        <v>1</v>
      </c>
      <c r="Q83" s="34">
        <f t="shared" si="78"/>
        <v>1</v>
      </c>
      <c r="R83" s="34">
        <f t="shared" si="78"/>
        <v>1</v>
      </c>
      <c r="S83" s="34">
        <f t="shared" si="78"/>
        <v>1</v>
      </c>
      <c r="T83" s="119">
        <f t="shared" si="78"/>
        <v>0.99999999999999978</v>
      </c>
      <c r="U83" s="119">
        <f t="shared" si="78"/>
        <v>1</v>
      </c>
      <c r="V83" s="119">
        <f t="shared" si="78"/>
        <v>1.0000000000000002</v>
      </c>
      <c r="W83" s="119">
        <f t="shared" si="78"/>
        <v>1</v>
      </c>
      <c r="X83" s="119">
        <f t="shared" si="78"/>
        <v>1</v>
      </c>
      <c r="Y83" s="120">
        <f t="shared" si="78"/>
        <v>0.99999999999999989</v>
      </c>
      <c r="Z83" s="121">
        <f t="shared" ref="Z83:AF83" si="79">SUM(Z73:Z81)</f>
        <v>1.0000000000000002</v>
      </c>
      <c r="AA83" s="121">
        <f t="shared" si="79"/>
        <v>0.99999999999999989</v>
      </c>
      <c r="AB83" s="121">
        <f t="shared" si="79"/>
        <v>1</v>
      </c>
      <c r="AC83" s="121">
        <f t="shared" si="79"/>
        <v>1</v>
      </c>
      <c r="AD83" s="121">
        <f t="shared" si="79"/>
        <v>1.0000000000000002</v>
      </c>
      <c r="AE83" s="137">
        <f t="shared" si="79"/>
        <v>1</v>
      </c>
      <c r="AF83" s="137">
        <f t="shared" si="79"/>
        <v>1</v>
      </c>
      <c r="AG83" s="139">
        <f>SUM(AG73:AG81)</f>
        <v>1</v>
      </c>
      <c r="AH83" s="139">
        <f>SUM(AH73:AH81)</f>
        <v>1.0000000000000002</v>
      </c>
      <c r="AI83" s="139">
        <f>SUM(AI73:AI81)</f>
        <v>1</v>
      </c>
      <c r="AJ83" s="139">
        <f>SUM(AJ73:AJ81)</f>
        <v>1</v>
      </c>
      <c r="AK83" s="207">
        <f>SUM(AK73:AK81)</f>
        <v>1</v>
      </c>
      <c r="AL83" s="207">
        <f t="shared" ref="AL83:AN83" si="80">SUM(AL73:AL81)</f>
        <v>1</v>
      </c>
      <c r="AM83" s="207">
        <f t="shared" si="80"/>
        <v>1</v>
      </c>
      <c r="AN83" s="207">
        <f t="shared" si="80"/>
        <v>1</v>
      </c>
    </row>
    <row r="84" spans="1:40" x14ac:dyDescent="0.25">
      <c r="A84" s="14"/>
      <c r="B84" s="14"/>
      <c r="C84" s="45"/>
      <c r="D84" s="17"/>
      <c r="E84" s="41"/>
      <c r="F84" s="45"/>
      <c r="G84" s="41"/>
      <c r="H84" s="15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22"/>
      <c r="U84" s="122"/>
      <c r="V84" s="122"/>
      <c r="W84" s="122"/>
      <c r="X84" s="123"/>
      <c r="Y84" s="123"/>
      <c r="Z84" s="122"/>
      <c r="AA84" s="124"/>
      <c r="AB84" s="124"/>
      <c r="AC84" s="124"/>
      <c r="AD84" s="124"/>
      <c r="AE84" s="138"/>
      <c r="AF84" s="140"/>
      <c r="AG84" s="140"/>
      <c r="AH84" s="140"/>
      <c r="AI84" s="140"/>
      <c r="AJ84" s="140"/>
      <c r="AK84" s="204"/>
      <c r="AL84" s="204"/>
      <c r="AM84" s="204"/>
      <c r="AN84" s="204"/>
    </row>
    <row r="87" spans="1:40" x14ac:dyDescent="0.25">
      <c r="A87" s="74" t="s">
        <v>97</v>
      </c>
      <c r="B87" s="24"/>
      <c r="C87" s="24"/>
      <c r="D87" s="24"/>
      <c r="E87" s="24"/>
      <c r="F87" s="24"/>
      <c r="G87" s="24"/>
    </row>
    <row r="88" spans="1:40" x14ac:dyDescent="0.25">
      <c r="A88" s="148" t="s">
        <v>98</v>
      </c>
      <c r="B88" s="24"/>
      <c r="C88" s="24"/>
      <c r="D88" s="24"/>
      <c r="E88" s="24"/>
      <c r="F88" s="24"/>
      <c r="G88" s="24"/>
    </row>
    <row r="89" spans="1:40" x14ac:dyDescent="0.25">
      <c r="A89" s="42" t="s">
        <v>5</v>
      </c>
      <c r="B89" s="66" t="s">
        <v>43</v>
      </c>
      <c r="C89" s="66" t="s">
        <v>44</v>
      </c>
      <c r="D89" s="43" t="s">
        <v>37</v>
      </c>
      <c r="E89" s="43" t="s">
        <v>38</v>
      </c>
      <c r="F89" s="43" t="s">
        <v>39</v>
      </c>
      <c r="G89" s="43" t="s">
        <v>40</v>
      </c>
      <c r="H89" s="4" t="s">
        <v>0</v>
      </c>
      <c r="I89" s="5" t="s">
        <v>1</v>
      </c>
      <c r="J89" s="5" t="s">
        <v>2</v>
      </c>
      <c r="K89" s="5" t="s">
        <v>3</v>
      </c>
      <c r="L89" s="6" t="s">
        <v>4</v>
      </c>
      <c r="M89" s="25" t="s">
        <v>13</v>
      </c>
      <c r="N89" s="26" t="s">
        <v>14</v>
      </c>
      <c r="O89" s="26" t="s">
        <v>15</v>
      </c>
      <c r="P89" s="26" t="s">
        <v>17</v>
      </c>
      <c r="Q89" s="26" t="s">
        <v>18</v>
      </c>
      <c r="R89" s="26" t="s">
        <v>35</v>
      </c>
      <c r="S89" s="26" t="s">
        <v>36</v>
      </c>
      <c r="T89" s="59" t="s">
        <v>41</v>
      </c>
      <c r="U89" s="59" t="s">
        <v>42</v>
      </c>
      <c r="V89" s="59" t="s">
        <v>45</v>
      </c>
      <c r="W89" s="59" t="s">
        <v>60</v>
      </c>
      <c r="X89" s="94" t="s">
        <v>61</v>
      </c>
      <c r="Y89" s="94" t="s">
        <v>62</v>
      </c>
      <c r="Z89" s="59" t="s">
        <v>76</v>
      </c>
      <c r="AA89" s="59" t="s">
        <v>77</v>
      </c>
      <c r="AB89" s="59" t="str">
        <f t="shared" ref="AB89:AG89" si="81">AB70</f>
        <v>2014/15</v>
      </c>
      <c r="AC89" s="59" t="str">
        <f t="shared" si="81"/>
        <v>2015/16</v>
      </c>
      <c r="AD89" s="59" t="str">
        <f t="shared" si="81"/>
        <v>2016/17</v>
      </c>
      <c r="AE89" s="59" t="str">
        <f t="shared" si="81"/>
        <v>2017/18</v>
      </c>
      <c r="AF89" s="59" t="str">
        <f t="shared" si="81"/>
        <v>2018/19</v>
      </c>
      <c r="AG89" s="59" t="str">
        <f t="shared" si="81"/>
        <v>2019/20</v>
      </c>
      <c r="AH89" s="132" t="s">
        <v>100</v>
      </c>
      <c r="AI89" s="132" t="s">
        <v>96</v>
      </c>
      <c r="AJ89" s="132" t="s">
        <v>101</v>
      </c>
      <c r="AK89" s="187" t="s">
        <v>102</v>
      </c>
      <c r="AL89" s="187" t="s">
        <v>103</v>
      </c>
      <c r="AM89" s="187" t="s">
        <v>104</v>
      </c>
      <c r="AN89" s="187" t="s">
        <v>105</v>
      </c>
    </row>
    <row r="90" spans="1:40" x14ac:dyDescent="0.25">
      <c r="A90" s="42" t="s">
        <v>20</v>
      </c>
      <c r="B90" s="20" t="s">
        <v>6</v>
      </c>
      <c r="C90" s="20" t="s">
        <v>6</v>
      </c>
      <c r="D90" s="7" t="s">
        <v>6</v>
      </c>
      <c r="E90" s="7" t="s">
        <v>6</v>
      </c>
      <c r="F90" s="7" t="s">
        <v>6</v>
      </c>
      <c r="G90" s="7" t="s">
        <v>6</v>
      </c>
      <c r="H90" s="7" t="s">
        <v>6</v>
      </c>
      <c r="I90" s="7" t="s">
        <v>6</v>
      </c>
      <c r="J90" s="7" t="s">
        <v>6</v>
      </c>
      <c r="K90" s="7" t="s">
        <v>6</v>
      </c>
      <c r="L90" s="8" t="s">
        <v>6</v>
      </c>
      <c r="M90" s="8" t="s">
        <v>6</v>
      </c>
      <c r="N90" s="150" t="s">
        <v>99</v>
      </c>
      <c r="O90" s="150" t="s">
        <v>99</v>
      </c>
      <c r="P90" s="150" t="s">
        <v>99</v>
      </c>
      <c r="Q90" s="150" t="s">
        <v>99</v>
      </c>
      <c r="R90" s="150" t="s">
        <v>99</v>
      </c>
      <c r="S90" s="150" t="s">
        <v>99</v>
      </c>
      <c r="T90" s="150" t="s">
        <v>99</v>
      </c>
      <c r="U90" s="150" t="s">
        <v>99</v>
      </c>
      <c r="V90" s="150" t="s">
        <v>99</v>
      </c>
      <c r="W90" s="150" t="s">
        <v>99</v>
      </c>
      <c r="X90" s="150" t="s">
        <v>99</v>
      </c>
      <c r="Y90" s="150" t="s">
        <v>99</v>
      </c>
      <c r="Z90" s="150" t="s">
        <v>99</v>
      </c>
      <c r="AA90" s="150" t="s">
        <v>99</v>
      </c>
      <c r="AB90" s="150" t="s">
        <v>99</v>
      </c>
      <c r="AC90" s="150" t="s">
        <v>99</v>
      </c>
      <c r="AD90" s="150" t="s">
        <v>99</v>
      </c>
      <c r="AE90" s="150" t="s">
        <v>99</v>
      </c>
      <c r="AF90" s="150" t="s">
        <v>99</v>
      </c>
      <c r="AG90" s="150" t="s">
        <v>99</v>
      </c>
      <c r="AH90" s="150" t="s">
        <v>99</v>
      </c>
      <c r="AI90" s="150" t="s">
        <v>99</v>
      </c>
      <c r="AJ90" s="150" t="s">
        <v>99</v>
      </c>
      <c r="AK90" s="208" t="s">
        <v>99</v>
      </c>
      <c r="AL90" s="208" t="s">
        <v>99</v>
      </c>
      <c r="AM90" s="208" t="s">
        <v>99</v>
      </c>
      <c r="AN90" s="208" t="s">
        <v>99</v>
      </c>
    </row>
    <row r="91" spans="1:40" x14ac:dyDescent="0.25">
      <c r="A91" s="40"/>
      <c r="B91" s="109"/>
      <c r="C91" s="57"/>
      <c r="D91" s="58"/>
      <c r="E91" s="58"/>
      <c r="F91" s="58"/>
      <c r="G91" s="58"/>
      <c r="H91" s="56"/>
      <c r="I91" s="56"/>
      <c r="J91" s="56"/>
      <c r="K91" s="56"/>
      <c r="L91" s="63"/>
      <c r="M91" s="63"/>
      <c r="N91" s="63"/>
      <c r="O91" s="63"/>
      <c r="P91" s="63"/>
      <c r="Q91" s="63"/>
      <c r="R91" s="63"/>
      <c r="S91" s="63"/>
      <c r="T91" s="57"/>
      <c r="U91" s="57"/>
      <c r="V91" s="57"/>
      <c r="W91" s="57"/>
      <c r="X91" s="109"/>
      <c r="Y91" s="109"/>
      <c r="Z91" s="57"/>
      <c r="AA91" s="112"/>
      <c r="AB91" s="112"/>
      <c r="AC91" s="112"/>
      <c r="AD91" s="112"/>
      <c r="AF91" s="60"/>
      <c r="AG91" s="60"/>
      <c r="AH91" s="60"/>
      <c r="AI91" s="60"/>
      <c r="AJ91" s="60"/>
      <c r="AK91" s="189"/>
      <c r="AL91" s="189"/>
      <c r="AM91" s="189"/>
      <c r="AN91" s="189"/>
    </row>
    <row r="92" spans="1:40" x14ac:dyDescent="0.25">
      <c r="A92" s="13" t="s">
        <v>21</v>
      </c>
      <c r="B92" s="96">
        <f t="shared" ref="B92:B100" si="82">B33/$B$24</f>
        <v>0</v>
      </c>
      <c r="C92" s="96">
        <f t="shared" ref="C92:C100" si="83">C33/$C$24</f>
        <v>0</v>
      </c>
      <c r="D92" s="115">
        <f t="shared" ref="D92:D100" si="84">D34/$D$44</f>
        <v>0</v>
      </c>
      <c r="E92" s="115">
        <f t="shared" ref="E92:E100" si="85">E34/$E$44</f>
        <v>0</v>
      </c>
      <c r="F92" s="115">
        <f t="shared" ref="F92:F100" si="86">F34/$F$44</f>
        <v>0</v>
      </c>
      <c r="G92" s="115">
        <f t="shared" ref="G92:G100" si="87">G34/$G$44</f>
        <v>0</v>
      </c>
      <c r="H92" s="115">
        <f t="shared" ref="H92:H100" si="88">H34/$H$44</f>
        <v>0</v>
      </c>
      <c r="I92" s="115">
        <f t="shared" ref="I92:I100" si="89">I34/$I$44</f>
        <v>0</v>
      </c>
      <c r="J92" s="115">
        <f t="shared" ref="J92:J100" si="90">J34/$J$44</f>
        <v>0</v>
      </c>
      <c r="K92" s="115">
        <f t="shared" ref="K92:K100" si="91">K34/$K$44</f>
        <v>0</v>
      </c>
      <c r="L92" s="115">
        <f t="shared" ref="L92:AK92" si="92">L34/L$44</f>
        <v>0</v>
      </c>
      <c r="M92" s="115">
        <f t="shared" si="92"/>
        <v>0</v>
      </c>
      <c r="N92" s="115">
        <f t="shared" si="92"/>
        <v>0</v>
      </c>
      <c r="O92" s="115">
        <f t="shared" si="92"/>
        <v>0</v>
      </c>
      <c r="P92" s="115">
        <f t="shared" si="92"/>
        <v>5.4465383358491147E-4</v>
      </c>
      <c r="Q92" s="115">
        <f t="shared" si="92"/>
        <v>5.8641975308641975E-4</v>
      </c>
      <c r="R92" s="115">
        <f t="shared" si="92"/>
        <v>7.2580645161290328E-4</v>
      </c>
      <c r="S92" s="115">
        <f t="shared" si="92"/>
        <v>1.5384615384615385E-4</v>
      </c>
      <c r="T92" s="115">
        <f t="shared" si="92"/>
        <v>1E-3</v>
      </c>
      <c r="U92" s="115">
        <f t="shared" si="92"/>
        <v>6.1926605504587155E-4</v>
      </c>
      <c r="V92" s="115">
        <f t="shared" si="92"/>
        <v>8.7390761548064913E-4</v>
      </c>
      <c r="W92" s="115">
        <f t="shared" si="92"/>
        <v>4.0816326530612246E-4</v>
      </c>
      <c r="X92" s="115">
        <f t="shared" si="92"/>
        <v>0</v>
      </c>
      <c r="Y92" s="115">
        <f t="shared" si="92"/>
        <v>0</v>
      </c>
      <c r="Z92" s="115">
        <f t="shared" si="92"/>
        <v>0</v>
      </c>
      <c r="AA92" s="115">
        <f t="shared" si="92"/>
        <v>0</v>
      </c>
      <c r="AB92" s="115">
        <f t="shared" si="92"/>
        <v>0</v>
      </c>
      <c r="AC92" s="115">
        <f t="shared" si="92"/>
        <v>0</v>
      </c>
      <c r="AD92" s="115">
        <f t="shared" si="92"/>
        <v>0</v>
      </c>
      <c r="AE92" s="115">
        <f t="shared" si="92"/>
        <v>1.160092807424594E-4</v>
      </c>
      <c r="AF92" s="115">
        <f t="shared" si="92"/>
        <v>0</v>
      </c>
      <c r="AG92" s="115">
        <f t="shared" si="92"/>
        <v>0</v>
      </c>
      <c r="AH92" s="115">
        <f t="shared" si="92"/>
        <v>0</v>
      </c>
      <c r="AI92" s="115">
        <f t="shared" si="92"/>
        <v>0</v>
      </c>
      <c r="AJ92" s="115">
        <f t="shared" si="92"/>
        <v>0</v>
      </c>
      <c r="AK92" s="205">
        <f t="shared" si="92"/>
        <v>0</v>
      </c>
      <c r="AL92" s="205" t="e">
        <f t="shared" ref="AL92:AN92" si="93">AL34/AL$44</f>
        <v>#DIV/0!</v>
      </c>
      <c r="AM92" s="205" t="e">
        <f t="shared" si="93"/>
        <v>#DIV/0!</v>
      </c>
      <c r="AN92" s="205" t="e">
        <f t="shared" si="93"/>
        <v>#DIV/0!</v>
      </c>
    </row>
    <row r="93" spans="1:40" x14ac:dyDescent="0.25">
      <c r="A93" s="13" t="s">
        <v>22</v>
      </c>
      <c r="B93" s="96">
        <f t="shared" si="82"/>
        <v>0</v>
      </c>
      <c r="C93" s="96">
        <f t="shared" si="83"/>
        <v>0</v>
      </c>
      <c r="D93" s="115">
        <f t="shared" si="84"/>
        <v>9.7163907969154112E-2</v>
      </c>
      <c r="E93" s="115">
        <f t="shared" si="85"/>
        <v>2.3840839880084837E-2</v>
      </c>
      <c r="F93" s="115">
        <f t="shared" si="86"/>
        <v>2.010053307465174E-2</v>
      </c>
      <c r="G93" s="115">
        <f t="shared" si="87"/>
        <v>2.0100730780805504E-2</v>
      </c>
      <c r="H93" s="115">
        <f t="shared" si="88"/>
        <v>2.7881052141057426E-2</v>
      </c>
      <c r="I93" s="115">
        <f t="shared" si="89"/>
        <v>4.2556235024854274E-3</v>
      </c>
      <c r="J93" s="115">
        <f t="shared" si="90"/>
        <v>4.2555555555555558E-3</v>
      </c>
      <c r="K93" s="115">
        <f t="shared" si="91"/>
        <v>1.19202870832125E-4</v>
      </c>
      <c r="L93" s="115">
        <f t="shared" ref="L93:AK93" si="94">L35/L$44</f>
        <v>9.0171325518485117E-4</v>
      </c>
      <c r="M93" s="115">
        <f t="shared" si="94"/>
        <v>1.7432273262661957E-3</v>
      </c>
      <c r="N93" s="115">
        <f t="shared" si="94"/>
        <v>1.0574633412708358E-3</v>
      </c>
      <c r="O93" s="115">
        <f t="shared" si="94"/>
        <v>5.383348227263429E-4</v>
      </c>
      <c r="P93" s="115">
        <f t="shared" si="94"/>
        <v>1.1204307433746751E-3</v>
      </c>
      <c r="Q93" s="115">
        <f t="shared" si="94"/>
        <v>1.3117283950617284E-3</v>
      </c>
      <c r="R93" s="115">
        <f t="shared" si="94"/>
        <v>1.6129032258064516E-3</v>
      </c>
      <c r="S93" s="115">
        <f t="shared" si="94"/>
        <v>3.4615384615384616E-3</v>
      </c>
      <c r="T93" s="115">
        <f t="shared" si="94"/>
        <v>4.4000000000000003E-3</v>
      </c>
      <c r="U93" s="115">
        <f t="shared" si="94"/>
        <v>1.0321100917431193E-3</v>
      </c>
      <c r="V93" s="115">
        <f t="shared" si="94"/>
        <v>1.2484394506866417E-3</v>
      </c>
      <c r="W93" s="115">
        <f t="shared" si="94"/>
        <v>3.4693877551020408E-3</v>
      </c>
      <c r="X93" s="115">
        <f t="shared" si="94"/>
        <v>7.9069767441860466E-4</v>
      </c>
      <c r="Y93" s="115">
        <f t="shared" si="94"/>
        <v>1.9157088122605365E-4</v>
      </c>
      <c r="Z93" s="115">
        <f t="shared" si="94"/>
        <v>1.7953321364452425E-4</v>
      </c>
      <c r="AA93" s="115">
        <f t="shared" si="94"/>
        <v>5.4086538461538465E-4</v>
      </c>
      <c r="AB93" s="115">
        <f t="shared" si="94"/>
        <v>7.5414781297134241E-4</v>
      </c>
      <c r="AC93" s="115">
        <f t="shared" si="94"/>
        <v>7.9470198675496689E-4</v>
      </c>
      <c r="AD93" s="115">
        <f t="shared" si="94"/>
        <v>4.2876988777662805E-4</v>
      </c>
      <c r="AE93" s="115">
        <f t="shared" si="94"/>
        <v>2.2273781902552203E-3</v>
      </c>
      <c r="AF93" s="115">
        <f t="shared" si="94"/>
        <v>1.6814159292035398E-3</v>
      </c>
      <c r="AG93" s="115">
        <f t="shared" si="94"/>
        <v>1.813570069752695E-3</v>
      </c>
      <c r="AH93" s="115">
        <f t="shared" si="94"/>
        <v>1.9469026548672567E-3</v>
      </c>
      <c r="AI93" s="115">
        <f t="shared" si="94"/>
        <v>7.3916385784400691E-3</v>
      </c>
      <c r="AJ93" s="115">
        <f t="shared" si="94"/>
        <v>8.6312853019568855E-3</v>
      </c>
      <c r="AK93" s="205">
        <f t="shared" si="94"/>
        <v>7.2355485646873764E-3</v>
      </c>
      <c r="AL93" s="205" t="e">
        <f t="shared" ref="AL93:AN93" si="95">AL35/AL$44</f>
        <v>#DIV/0!</v>
      </c>
      <c r="AM93" s="205" t="e">
        <f t="shared" si="95"/>
        <v>#DIV/0!</v>
      </c>
      <c r="AN93" s="205" t="e">
        <f t="shared" si="95"/>
        <v>#DIV/0!</v>
      </c>
    </row>
    <row r="94" spans="1:40" x14ac:dyDescent="0.25">
      <c r="A94" s="13" t="s">
        <v>24</v>
      </c>
      <c r="B94" s="96">
        <f t="shared" si="82"/>
        <v>0</v>
      </c>
      <c r="C94" s="96">
        <f t="shared" si="83"/>
        <v>0</v>
      </c>
      <c r="D94" s="115">
        <f t="shared" si="84"/>
        <v>0.38310920070890425</v>
      </c>
      <c r="E94" s="115">
        <f t="shared" si="85"/>
        <v>0.52678539689310722</v>
      </c>
      <c r="F94" s="115">
        <f t="shared" si="86"/>
        <v>0.48324600802196765</v>
      </c>
      <c r="G94" s="115">
        <f t="shared" si="87"/>
        <v>0.48324655192972693</v>
      </c>
      <c r="H94" s="115">
        <f t="shared" si="88"/>
        <v>0.41250885088750949</v>
      </c>
      <c r="I94" s="115">
        <f t="shared" si="89"/>
        <v>0.42284182405056414</v>
      </c>
      <c r="J94" s="115">
        <f t="shared" si="90"/>
        <v>0.42284222222222223</v>
      </c>
      <c r="K94" s="115">
        <f t="shared" si="91"/>
        <v>0.38785411703586936</v>
      </c>
      <c r="L94" s="115">
        <f t="shared" ref="L94:AK94" si="96">L36/L$44</f>
        <v>0.56717763751127137</v>
      </c>
      <c r="M94" s="115">
        <f t="shared" si="96"/>
        <v>0.49526501766784453</v>
      </c>
      <c r="N94" s="115">
        <f t="shared" si="96"/>
        <v>0.39713623261060282</v>
      </c>
      <c r="O94" s="115">
        <f t="shared" si="96"/>
        <v>0.47750298775826616</v>
      </c>
      <c r="P94" s="115">
        <f t="shared" si="96"/>
        <v>0.5143088342851807</v>
      </c>
      <c r="Q94" s="115">
        <f t="shared" si="96"/>
        <v>0.42592592592592593</v>
      </c>
      <c r="R94" s="115">
        <f t="shared" si="96"/>
        <v>0.41935483870967744</v>
      </c>
      <c r="S94" s="115">
        <f t="shared" si="96"/>
        <v>0.3923076923076923</v>
      </c>
      <c r="T94" s="115">
        <f t="shared" si="96"/>
        <v>0.51666666666666672</v>
      </c>
      <c r="U94" s="115">
        <f t="shared" si="96"/>
        <v>0.52637614678899081</v>
      </c>
      <c r="V94" s="115">
        <f t="shared" si="96"/>
        <v>0.45318352059925093</v>
      </c>
      <c r="W94" s="115">
        <f t="shared" si="96"/>
        <v>0.4642857142857143</v>
      </c>
      <c r="X94" s="115">
        <f t="shared" si="96"/>
        <v>0.50465116279069766</v>
      </c>
      <c r="Y94" s="115">
        <f t="shared" si="96"/>
        <v>0.47318007662835249</v>
      </c>
      <c r="Z94" s="115">
        <f t="shared" si="96"/>
        <v>0.53321364452423703</v>
      </c>
      <c r="AA94" s="115">
        <f t="shared" si="96"/>
        <v>0.53846153846153844</v>
      </c>
      <c r="AB94" s="115">
        <f t="shared" si="96"/>
        <v>0.55882352941176472</v>
      </c>
      <c r="AC94" s="115">
        <f t="shared" si="96"/>
        <v>0.58278145695364236</v>
      </c>
      <c r="AD94" s="115">
        <f t="shared" si="96"/>
        <v>0.54711037680297736</v>
      </c>
      <c r="AE94" s="115">
        <f t="shared" si="96"/>
        <v>0.56844547563805103</v>
      </c>
      <c r="AF94" s="115">
        <f t="shared" si="96"/>
        <v>0.57743362831858402</v>
      </c>
      <c r="AG94" s="115">
        <f t="shared" si="96"/>
        <v>0.56385542168674707</v>
      </c>
      <c r="AH94" s="115">
        <f t="shared" si="96"/>
        <v>0.51991150442477874</v>
      </c>
      <c r="AI94" s="115">
        <f t="shared" si="96"/>
        <v>0.59109455384069542</v>
      </c>
      <c r="AJ94" s="115">
        <f t="shared" si="96"/>
        <v>0.56068829321511926</v>
      </c>
      <c r="AK94" s="205">
        <f t="shared" si="96"/>
        <v>0.56154148643334645</v>
      </c>
      <c r="AL94" s="205" t="e">
        <f t="shared" ref="AL94:AN94" si="97">AL36/AL$44</f>
        <v>#DIV/0!</v>
      </c>
      <c r="AM94" s="205" t="e">
        <f t="shared" si="97"/>
        <v>#DIV/0!</v>
      </c>
      <c r="AN94" s="205" t="e">
        <f t="shared" si="97"/>
        <v>#DIV/0!</v>
      </c>
    </row>
    <row r="95" spans="1:40" x14ac:dyDescent="0.25">
      <c r="A95" s="13" t="s">
        <v>23</v>
      </c>
      <c r="B95" s="96">
        <f t="shared" si="82"/>
        <v>0</v>
      </c>
      <c r="C95" s="96">
        <f t="shared" si="83"/>
        <v>0</v>
      </c>
      <c r="D95" s="115">
        <f t="shared" si="84"/>
        <v>0</v>
      </c>
      <c r="E95" s="115">
        <f t="shared" si="85"/>
        <v>0</v>
      </c>
      <c r="F95" s="115">
        <f t="shared" si="86"/>
        <v>0</v>
      </c>
      <c r="G95" s="115">
        <f t="shared" si="87"/>
        <v>0</v>
      </c>
      <c r="H95" s="115">
        <f t="shared" si="88"/>
        <v>0</v>
      </c>
      <c r="I95" s="115">
        <f t="shared" si="89"/>
        <v>0</v>
      </c>
      <c r="J95" s="115">
        <f t="shared" si="90"/>
        <v>0</v>
      </c>
      <c r="K95" s="115">
        <f t="shared" si="91"/>
        <v>0</v>
      </c>
      <c r="L95" s="115">
        <f t="shared" ref="L95:AK95" si="98">L37/L$44</f>
        <v>0</v>
      </c>
      <c r="M95" s="115">
        <f t="shared" si="98"/>
        <v>1.8845700824499413E-4</v>
      </c>
      <c r="N95" s="115">
        <f t="shared" si="98"/>
        <v>2.3499185361574128E-4</v>
      </c>
      <c r="O95" s="115">
        <f t="shared" si="98"/>
        <v>2.1533392909053718E-4</v>
      </c>
      <c r="P95" s="115">
        <f t="shared" si="98"/>
        <v>3.7347691445822504E-4</v>
      </c>
      <c r="Q95" s="115">
        <f t="shared" si="98"/>
        <v>4.1666666666666669E-4</v>
      </c>
      <c r="R95" s="115">
        <f t="shared" si="98"/>
        <v>3.8709677419354838E-4</v>
      </c>
      <c r="S95" s="115">
        <f t="shared" si="98"/>
        <v>4.6153846153846153E-4</v>
      </c>
      <c r="T95" s="115">
        <f t="shared" si="98"/>
        <v>5.9999999999999995E-4</v>
      </c>
      <c r="U95" s="115">
        <f t="shared" si="98"/>
        <v>4.1284403669724766E-4</v>
      </c>
      <c r="V95" s="115">
        <f t="shared" si="98"/>
        <v>9.7378277153558051E-4</v>
      </c>
      <c r="W95" s="115">
        <f t="shared" si="98"/>
        <v>3.3673469387755106E-4</v>
      </c>
      <c r="X95" s="115">
        <f t="shared" si="98"/>
        <v>2.558139534883721E-4</v>
      </c>
      <c r="Y95" s="115">
        <f t="shared" si="98"/>
        <v>0</v>
      </c>
      <c r="Z95" s="115">
        <f t="shared" si="98"/>
        <v>0</v>
      </c>
      <c r="AA95" s="115">
        <f t="shared" si="98"/>
        <v>9.9158653846153841E-4</v>
      </c>
      <c r="AB95" s="115">
        <f t="shared" si="98"/>
        <v>0</v>
      </c>
      <c r="AC95" s="115">
        <f t="shared" si="98"/>
        <v>0</v>
      </c>
      <c r="AD95" s="115">
        <f t="shared" si="98"/>
        <v>0</v>
      </c>
      <c r="AE95" s="115">
        <f t="shared" si="98"/>
        <v>0</v>
      </c>
      <c r="AF95" s="115">
        <f t="shared" si="98"/>
        <v>3.834808259587021E-4</v>
      </c>
      <c r="AG95" s="115">
        <f t="shared" si="98"/>
        <v>9.5117311350665821E-4</v>
      </c>
      <c r="AH95" s="115">
        <f t="shared" si="98"/>
        <v>6.6371681415929203E-4</v>
      </c>
      <c r="AI95" s="115">
        <f t="shared" si="98"/>
        <v>8.8699662941280825E-4</v>
      </c>
      <c r="AJ95" s="115">
        <f t="shared" si="98"/>
        <v>1.9334079076383421E-3</v>
      </c>
      <c r="AK95" s="205">
        <f t="shared" si="98"/>
        <v>2.2021234762092017E-3</v>
      </c>
      <c r="AL95" s="205" t="e">
        <f t="shared" ref="AL95:AN95" si="99">AL37/AL$44</f>
        <v>#DIV/0!</v>
      </c>
      <c r="AM95" s="205" t="e">
        <f t="shared" si="99"/>
        <v>#DIV/0!</v>
      </c>
      <c r="AN95" s="205" t="e">
        <f t="shared" si="99"/>
        <v>#DIV/0!</v>
      </c>
    </row>
    <row r="96" spans="1:40" x14ac:dyDescent="0.25">
      <c r="A96" s="13" t="s">
        <v>7</v>
      </c>
      <c r="B96" s="96">
        <f t="shared" si="82"/>
        <v>0</v>
      </c>
      <c r="C96" s="96">
        <f t="shared" si="83"/>
        <v>0</v>
      </c>
      <c r="D96" s="115">
        <f t="shared" si="84"/>
        <v>0</v>
      </c>
      <c r="E96" s="115">
        <f t="shared" si="85"/>
        <v>0</v>
      </c>
      <c r="F96" s="115">
        <f t="shared" si="86"/>
        <v>0</v>
      </c>
      <c r="G96" s="115">
        <f t="shared" si="87"/>
        <v>0</v>
      </c>
      <c r="H96" s="115">
        <f t="shared" si="88"/>
        <v>0</v>
      </c>
      <c r="I96" s="115">
        <f t="shared" si="89"/>
        <v>0</v>
      </c>
      <c r="J96" s="115">
        <f t="shared" si="90"/>
        <v>0</v>
      </c>
      <c r="K96" s="115">
        <f t="shared" si="91"/>
        <v>0</v>
      </c>
      <c r="L96" s="115">
        <f t="shared" ref="L96:AK96" si="100">L38/L$44</f>
        <v>0</v>
      </c>
      <c r="M96" s="115">
        <f t="shared" si="100"/>
        <v>0</v>
      </c>
      <c r="N96" s="115">
        <f t="shared" si="100"/>
        <v>1.4882817395663617E-4</v>
      </c>
      <c r="O96" s="115">
        <f t="shared" si="100"/>
        <v>9.6900268090741715E-5</v>
      </c>
      <c r="P96" s="115">
        <f t="shared" si="100"/>
        <v>1.5561538102426044E-4</v>
      </c>
      <c r="Q96" s="115">
        <f t="shared" si="100"/>
        <v>0</v>
      </c>
      <c r="R96" s="115">
        <f t="shared" si="100"/>
        <v>0</v>
      </c>
      <c r="S96" s="115">
        <f t="shared" si="100"/>
        <v>0</v>
      </c>
      <c r="T96" s="115">
        <f t="shared" si="100"/>
        <v>0</v>
      </c>
      <c r="U96" s="115">
        <f t="shared" si="100"/>
        <v>0</v>
      </c>
      <c r="V96" s="115">
        <f t="shared" si="100"/>
        <v>0</v>
      </c>
      <c r="W96" s="115">
        <f t="shared" si="100"/>
        <v>0</v>
      </c>
      <c r="X96" s="115">
        <f t="shared" si="100"/>
        <v>0</v>
      </c>
      <c r="Y96" s="115">
        <f t="shared" si="100"/>
        <v>0</v>
      </c>
      <c r="Z96" s="115">
        <f t="shared" si="100"/>
        <v>0</v>
      </c>
      <c r="AA96" s="115">
        <f t="shared" si="100"/>
        <v>0</v>
      </c>
      <c r="AB96" s="115">
        <f t="shared" si="100"/>
        <v>0</v>
      </c>
      <c r="AC96" s="115">
        <f t="shared" si="100"/>
        <v>0</v>
      </c>
      <c r="AD96" s="115">
        <f t="shared" si="100"/>
        <v>3.4301591022130242E-4</v>
      </c>
      <c r="AE96" s="115">
        <f t="shared" si="100"/>
        <v>0</v>
      </c>
      <c r="AF96" s="115">
        <f t="shared" si="100"/>
        <v>0</v>
      </c>
      <c r="AG96" s="115">
        <f t="shared" si="100"/>
        <v>0</v>
      </c>
      <c r="AH96" s="115">
        <f t="shared" si="100"/>
        <v>0</v>
      </c>
      <c r="AI96" s="115">
        <f t="shared" si="100"/>
        <v>0</v>
      </c>
      <c r="AJ96" s="115">
        <f t="shared" si="100"/>
        <v>8.2860338898786093E-4</v>
      </c>
      <c r="AK96" s="205">
        <f t="shared" si="100"/>
        <v>9.437672040896578E-4</v>
      </c>
      <c r="AL96" s="205" t="e">
        <f t="shared" ref="AL96:AN96" si="101">AL38/AL$44</f>
        <v>#DIV/0!</v>
      </c>
      <c r="AM96" s="205" t="e">
        <f t="shared" si="101"/>
        <v>#DIV/0!</v>
      </c>
      <c r="AN96" s="205" t="e">
        <f t="shared" si="101"/>
        <v>#DIV/0!</v>
      </c>
    </row>
    <row r="97" spans="1:40" x14ac:dyDescent="0.25">
      <c r="A97" s="13" t="s">
        <v>8</v>
      </c>
      <c r="B97" s="96">
        <f t="shared" si="82"/>
        <v>0</v>
      </c>
      <c r="C97" s="96">
        <f t="shared" si="83"/>
        <v>0</v>
      </c>
      <c r="D97" s="115">
        <f t="shared" si="84"/>
        <v>9.8530718391123193E-2</v>
      </c>
      <c r="E97" s="115">
        <f t="shared" si="85"/>
        <v>0.11629519035938998</v>
      </c>
      <c r="F97" s="115">
        <f t="shared" si="86"/>
        <v>9.3648414004080929E-2</v>
      </c>
      <c r="G97" s="115">
        <f t="shared" si="87"/>
        <v>9.3647260565659543E-2</v>
      </c>
      <c r="H97" s="115">
        <f t="shared" si="88"/>
        <v>0.10609162963246879</v>
      </c>
      <c r="I97" s="115">
        <f t="shared" si="89"/>
        <v>5.040258224823544E-2</v>
      </c>
      <c r="J97" s="115">
        <f t="shared" si="90"/>
        <v>5.0402222222222223E-2</v>
      </c>
      <c r="K97" s="115">
        <f t="shared" si="91"/>
        <v>6.04910090789888E-2</v>
      </c>
      <c r="L97" s="115">
        <f t="shared" ref="L97:AK97" si="102">L39/L$44</f>
        <v>7.0333633904418394E-2</v>
      </c>
      <c r="M97" s="115">
        <f t="shared" si="102"/>
        <v>4.5606595995288574E-2</v>
      </c>
      <c r="N97" s="115">
        <f t="shared" si="102"/>
        <v>3.6032084221080334E-2</v>
      </c>
      <c r="O97" s="115">
        <f t="shared" si="102"/>
        <v>5.6525156386266005E-2</v>
      </c>
      <c r="P97" s="115">
        <f t="shared" si="102"/>
        <v>7.0026921460917199E-2</v>
      </c>
      <c r="Q97" s="115">
        <f t="shared" si="102"/>
        <v>7.098765432098765E-2</v>
      </c>
      <c r="R97" s="115">
        <f t="shared" si="102"/>
        <v>7.3387096774193541E-2</v>
      </c>
      <c r="S97" s="115">
        <f t="shared" si="102"/>
        <v>0.10813461538461538</v>
      </c>
      <c r="T97" s="115">
        <f t="shared" si="102"/>
        <v>4.3333333333333335E-2</v>
      </c>
      <c r="U97" s="115">
        <f t="shared" si="102"/>
        <v>2.9243119266055047E-2</v>
      </c>
      <c r="V97" s="115">
        <f t="shared" si="102"/>
        <v>4.7066167290886397E-2</v>
      </c>
      <c r="W97" s="115">
        <f t="shared" si="102"/>
        <v>2.6122448979591838E-2</v>
      </c>
      <c r="X97" s="115">
        <f t="shared" si="102"/>
        <v>1.3953488372093023E-2</v>
      </c>
      <c r="Y97" s="115">
        <f t="shared" si="102"/>
        <v>2.5862068965517241E-2</v>
      </c>
      <c r="Z97" s="115">
        <f t="shared" si="102"/>
        <v>1.77737881508079E-2</v>
      </c>
      <c r="AA97" s="115">
        <f t="shared" si="102"/>
        <v>5.4687499999999997E-3</v>
      </c>
      <c r="AB97" s="115">
        <f t="shared" si="102"/>
        <v>4.9773755656108594E-3</v>
      </c>
      <c r="AC97" s="115">
        <f t="shared" si="102"/>
        <v>5.8278145695364247E-3</v>
      </c>
      <c r="AD97" s="115">
        <f t="shared" si="102"/>
        <v>2.7669950091185063E-3</v>
      </c>
      <c r="AE97" s="115">
        <f t="shared" si="102"/>
        <v>2.5290023201856152E-3</v>
      </c>
      <c r="AF97" s="115">
        <f t="shared" si="102"/>
        <v>6.6371681415929203E-3</v>
      </c>
      <c r="AG97" s="115">
        <f t="shared" si="102"/>
        <v>4.9714648065948006E-3</v>
      </c>
      <c r="AH97" s="115">
        <f t="shared" si="102"/>
        <v>7.743362831858407E-3</v>
      </c>
      <c r="AI97" s="115">
        <f t="shared" si="102"/>
        <v>6.2089764058896576E-3</v>
      </c>
      <c r="AJ97" s="115">
        <f t="shared" si="102"/>
        <v>1.0012290950269986E-2</v>
      </c>
      <c r="AK97" s="205">
        <f t="shared" si="102"/>
        <v>7.7074321667322063E-3</v>
      </c>
      <c r="AL97" s="205" t="e">
        <f t="shared" ref="AL97:AN97" si="103">AL39/AL$44</f>
        <v>#DIV/0!</v>
      </c>
      <c r="AM97" s="205" t="e">
        <f t="shared" si="103"/>
        <v>#DIV/0!</v>
      </c>
      <c r="AN97" s="205" t="e">
        <f t="shared" si="103"/>
        <v>#DIV/0!</v>
      </c>
    </row>
    <row r="98" spans="1:40" x14ac:dyDescent="0.25">
      <c r="A98" s="13" t="s">
        <v>16</v>
      </c>
      <c r="B98" s="96">
        <f t="shared" si="82"/>
        <v>0</v>
      </c>
      <c r="C98" s="96">
        <f t="shared" si="83"/>
        <v>0</v>
      </c>
      <c r="D98" s="115">
        <f t="shared" si="84"/>
        <v>7.2933510928940112E-2</v>
      </c>
      <c r="E98" s="115">
        <f t="shared" si="85"/>
        <v>3.5145094972331828E-2</v>
      </c>
      <c r="F98" s="115">
        <f t="shared" si="86"/>
        <v>5.0646653306856998E-2</v>
      </c>
      <c r="G98" s="115">
        <f t="shared" si="87"/>
        <v>5.0646459943331834E-2</v>
      </c>
      <c r="H98" s="115">
        <f t="shared" si="88"/>
        <v>7.8529310306568512E-2</v>
      </c>
      <c r="I98" s="115">
        <f t="shared" si="89"/>
        <v>9.5507158268664558E-2</v>
      </c>
      <c r="J98" s="115">
        <f t="shared" si="90"/>
        <v>9.550666666666667E-2</v>
      </c>
      <c r="K98" s="115">
        <f t="shared" si="91"/>
        <v>5.5153567101430968E-2</v>
      </c>
      <c r="L98" s="115">
        <f t="shared" ref="L98:AK98" si="104">L40/L$44</f>
        <v>1.5329125338142471E-2</v>
      </c>
      <c r="M98" s="115">
        <f t="shared" si="104"/>
        <v>6.332155477031802E-2</v>
      </c>
      <c r="N98" s="115">
        <f t="shared" si="104"/>
        <v>4.0888582529138989E-2</v>
      </c>
      <c r="O98" s="115">
        <f t="shared" si="104"/>
        <v>5.3833482272634292E-2</v>
      </c>
      <c r="P98" s="115">
        <f t="shared" si="104"/>
        <v>3.4546614587385817E-2</v>
      </c>
      <c r="Q98" s="115">
        <f t="shared" si="104"/>
        <v>5.7098765432098762E-2</v>
      </c>
      <c r="R98" s="115">
        <f t="shared" si="104"/>
        <v>5.8064516129032261E-2</v>
      </c>
      <c r="S98" s="115">
        <f t="shared" si="104"/>
        <v>8.2307692307692304E-2</v>
      </c>
      <c r="T98" s="115">
        <f t="shared" si="104"/>
        <v>4.1666666666666664E-2</v>
      </c>
      <c r="U98" s="115">
        <f t="shared" si="104"/>
        <v>8.830275229357798E-2</v>
      </c>
      <c r="V98" s="115">
        <f t="shared" si="104"/>
        <v>0.11235955056179775</v>
      </c>
      <c r="W98" s="115">
        <f t="shared" si="104"/>
        <v>0.13775510204081631</v>
      </c>
      <c r="X98" s="115">
        <f t="shared" si="104"/>
        <v>0.11395348837209303</v>
      </c>
      <c r="Y98" s="115">
        <f t="shared" si="104"/>
        <v>0.16283524904214558</v>
      </c>
      <c r="Z98" s="115">
        <f t="shared" si="104"/>
        <v>0.15260323159784561</v>
      </c>
      <c r="AA98" s="115">
        <f t="shared" si="104"/>
        <v>9.1676682692307693E-2</v>
      </c>
      <c r="AB98" s="115">
        <f t="shared" si="104"/>
        <v>9.2760180995475117E-2</v>
      </c>
      <c r="AC98" s="115">
        <f t="shared" si="104"/>
        <v>6.4569536423841056E-2</v>
      </c>
      <c r="AD98" s="115">
        <f t="shared" si="104"/>
        <v>9.7759534413071184E-2</v>
      </c>
      <c r="AE98" s="115">
        <f t="shared" si="104"/>
        <v>4.1763341067285381E-2</v>
      </c>
      <c r="AF98" s="115">
        <f t="shared" si="104"/>
        <v>8.9970501474926259E-2</v>
      </c>
      <c r="AG98" s="115">
        <f t="shared" si="104"/>
        <v>8.2435003170577045E-2</v>
      </c>
      <c r="AH98" s="115">
        <f t="shared" si="104"/>
        <v>0.11283185840707964</v>
      </c>
      <c r="AI98" s="115">
        <f t="shared" si="104"/>
        <v>9.1064987286381655E-2</v>
      </c>
      <c r="AJ98" s="115">
        <f t="shared" si="104"/>
        <v>0.10357542362348261</v>
      </c>
      <c r="AK98" s="205">
        <f t="shared" si="104"/>
        <v>9.9095556429414075E-2</v>
      </c>
      <c r="AL98" s="205" t="e">
        <f t="shared" ref="AL98:AN98" si="105">AL40/AL$44</f>
        <v>#DIV/0!</v>
      </c>
      <c r="AM98" s="205" t="e">
        <f t="shared" si="105"/>
        <v>#DIV/0!</v>
      </c>
      <c r="AN98" s="205" t="e">
        <f t="shared" si="105"/>
        <v>#DIV/0!</v>
      </c>
    </row>
    <row r="99" spans="1:40" x14ac:dyDescent="0.25">
      <c r="A99" s="13" t="s">
        <v>9</v>
      </c>
      <c r="B99" s="96">
        <f t="shared" si="82"/>
        <v>0</v>
      </c>
      <c r="C99" s="96">
        <f t="shared" si="83"/>
        <v>0</v>
      </c>
      <c r="D99" s="115">
        <f t="shared" si="84"/>
        <v>8.713535224272527E-2</v>
      </c>
      <c r="E99" s="115">
        <f t="shared" si="85"/>
        <v>6.8696455867192766E-2</v>
      </c>
      <c r="F99" s="115">
        <f t="shared" si="86"/>
        <v>6.9786253181570765E-2</v>
      </c>
      <c r="G99" s="115">
        <f t="shared" si="87"/>
        <v>6.9787579565392679E-2</v>
      </c>
      <c r="H99" s="115">
        <f t="shared" si="88"/>
        <v>9.3822433545216702E-2</v>
      </c>
      <c r="I99" s="115">
        <f t="shared" si="89"/>
        <v>1.607812439983523E-2</v>
      </c>
      <c r="J99" s="115">
        <f t="shared" si="90"/>
        <v>1.6077777777777778E-2</v>
      </c>
      <c r="K99" s="115">
        <f t="shared" si="91"/>
        <v>1.7791473258526119E-2</v>
      </c>
      <c r="L99" s="115">
        <f t="shared" ref="L99:AK99" si="106">L41/L$44</f>
        <v>1.9837691614066726E-2</v>
      </c>
      <c r="M99" s="115">
        <f t="shared" si="106"/>
        <v>1.6961130742049468E-2</v>
      </c>
      <c r="N99" s="115">
        <f t="shared" si="106"/>
        <v>1.6919413460333373E-2</v>
      </c>
      <c r="O99" s="115">
        <f t="shared" si="106"/>
        <v>1.9380053618148343E-2</v>
      </c>
      <c r="P99" s="115">
        <f t="shared" si="106"/>
        <v>2.489846096388167E-2</v>
      </c>
      <c r="Q99" s="115">
        <f t="shared" si="106"/>
        <v>3.4722222222222224E-2</v>
      </c>
      <c r="R99" s="115">
        <f t="shared" si="106"/>
        <v>2.2419354838709677E-2</v>
      </c>
      <c r="S99" s="115">
        <f t="shared" si="106"/>
        <v>2.8557692307692308E-2</v>
      </c>
      <c r="T99" s="115">
        <f t="shared" si="106"/>
        <v>2.5666666666666667E-2</v>
      </c>
      <c r="U99" s="115">
        <f t="shared" si="106"/>
        <v>9.9770642201834851E-3</v>
      </c>
      <c r="V99" s="115">
        <f t="shared" si="106"/>
        <v>1.2259675405742822E-2</v>
      </c>
      <c r="W99" s="115">
        <f t="shared" si="106"/>
        <v>0.01</v>
      </c>
      <c r="X99" s="115">
        <f t="shared" si="106"/>
        <v>5.5813953488372094E-3</v>
      </c>
      <c r="Y99" s="115">
        <f t="shared" si="106"/>
        <v>7.4712643678160919E-3</v>
      </c>
      <c r="Z99" s="115">
        <f t="shared" si="106"/>
        <v>7.1813285457809697E-3</v>
      </c>
      <c r="AA99" s="115">
        <f t="shared" si="106"/>
        <v>4.6874999999999998E-3</v>
      </c>
      <c r="AB99" s="115">
        <f t="shared" si="106"/>
        <v>1.085972850678733E-2</v>
      </c>
      <c r="AC99" s="115">
        <f t="shared" si="106"/>
        <v>5.2980132450331126E-3</v>
      </c>
      <c r="AD99" s="115">
        <f t="shared" si="106"/>
        <v>3.4301591022130244E-3</v>
      </c>
      <c r="AE99" s="115">
        <f t="shared" si="106"/>
        <v>6.4965197215777256E-3</v>
      </c>
      <c r="AF99" s="115">
        <f t="shared" si="106"/>
        <v>5.6047197640117993E-3</v>
      </c>
      <c r="AG99" s="115">
        <f t="shared" si="106"/>
        <v>7.1020925808497138E-3</v>
      </c>
      <c r="AH99" s="115">
        <f t="shared" si="106"/>
        <v>8.436578171091445E-3</v>
      </c>
      <c r="AI99" s="115">
        <f t="shared" si="106"/>
        <v>3.547986517651233E-3</v>
      </c>
      <c r="AJ99" s="115">
        <f t="shared" si="106"/>
        <v>3.9496761541754702E-3</v>
      </c>
      <c r="AK99" s="205">
        <f t="shared" si="106"/>
        <v>4.7188360204482895E-3</v>
      </c>
      <c r="AL99" s="205" t="e">
        <f t="shared" ref="AL99:AN99" si="107">AL41/AL$44</f>
        <v>#DIV/0!</v>
      </c>
      <c r="AM99" s="205" t="e">
        <f t="shared" si="107"/>
        <v>#DIV/0!</v>
      </c>
      <c r="AN99" s="205" t="e">
        <f t="shared" si="107"/>
        <v>#DIV/0!</v>
      </c>
    </row>
    <row r="100" spans="1:40" ht="13.95" customHeight="1" x14ac:dyDescent="0.25">
      <c r="A100" s="13" t="s">
        <v>25</v>
      </c>
      <c r="B100" s="96">
        <f t="shared" si="82"/>
        <v>0</v>
      </c>
      <c r="C100" s="96">
        <f t="shared" si="83"/>
        <v>0</v>
      </c>
      <c r="D100" s="115">
        <f t="shared" si="84"/>
        <v>0.26112730975915316</v>
      </c>
      <c r="E100" s="115">
        <f t="shared" si="85"/>
        <v>0.22923702202789326</v>
      </c>
      <c r="F100" s="115">
        <f t="shared" si="86"/>
        <v>0.28257213841087192</v>
      </c>
      <c r="G100" s="115">
        <f t="shared" si="87"/>
        <v>0.2825714172150835</v>
      </c>
      <c r="H100" s="115">
        <f t="shared" si="88"/>
        <v>0.28116672348717908</v>
      </c>
      <c r="I100" s="115">
        <f t="shared" si="89"/>
        <v>0.41091468753021521</v>
      </c>
      <c r="J100" s="115">
        <f t="shared" si="90"/>
        <v>0.41091555555555559</v>
      </c>
      <c r="K100" s="115">
        <f t="shared" si="91"/>
        <v>0.47859063065435259</v>
      </c>
      <c r="L100" s="115">
        <f t="shared" ref="L100:AK100" si="108">L42/L$44</f>
        <v>0.32642019837691616</v>
      </c>
      <c r="M100" s="115">
        <f t="shared" si="108"/>
        <v>0.37691401648998824</v>
      </c>
      <c r="N100" s="115">
        <f t="shared" si="108"/>
        <v>0.50758240381000119</v>
      </c>
      <c r="O100" s="115">
        <f t="shared" si="108"/>
        <v>0.39190775094477764</v>
      </c>
      <c r="P100" s="115">
        <f t="shared" si="108"/>
        <v>0.35402499183019248</v>
      </c>
      <c r="Q100" s="115">
        <f t="shared" si="108"/>
        <v>0.4089506172839506</v>
      </c>
      <c r="R100" s="115">
        <f t="shared" si="108"/>
        <v>0.42404838709677423</v>
      </c>
      <c r="S100" s="115">
        <f t="shared" si="108"/>
        <v>0.38461538461538464</v>
      </c>
      <c r="T100" s="115">
        <f t="shared" si="108"/>
        <v>0.36666666666666664</v>
      </c>
      <c r="U100" s="115">
        <f t="shared" si="108"/>
        <v>0.34403669724770641</v>
      </c>
      <c r="V100" s="115">
        <f t="shared" si="108"/>
        <v>0.37203495630461925</v>
      </c>
      <c r="W100" s="115">
        <f t="shared" si="108"/>
        <v>0.35762244897959189</v>
      </c>
      <c r="X100" s="115">
        <f t="shared" si="108"/>
        <v>0.36081395348837209</v>
      </c>
      <c r="Y100" s="115">
        <f t="shared" si="108"/>
        <v>0.33045977011494254</v>
      </c>
      <c r="Z100" s="115">
        <f t="shared" si="108"/>
        <v>0.28904847396768402</v>
      </c>
      <c r="AA100" s="115">
        <f t="shared" si="108"/>
        <v>0.35817307692307693</v>
      </c>
      <c r="AB100" s="115">
        <f t="shared" si="108"/>
        <v>0.33182503770739064</v>
      </c>
      <c r="AC100" s="115">
        <f t="shared" si="108"/>
        <v>0.34072847682119206</v>
      </c>
      <c r="AD100" s="115">
        <f t="shared" si="108"/>
        <v>0.34816114887462196</v>
      </c>
      <c r="AE100" s="115">
        <f t="shared" si="108"/>
        <v>0.37842227378190252</v>
      </c>
      <c r="AF100" s="115">
        <f t="shared" si="108"/>
        <v>0.31828908554572272</v>
      </c>
      <c r="AG100" s="115">
        <f t="shared" si="108"/>
        <v>0.33887127457197208</v>
      </c>
      <c r="AH100" s="115">
        <f t="shared" si="108"/>
        <v>0.34734513274336282</v>
      </c>
      <c r="AI100" s="115">
        <f t="shared" si="108"/>
        <v>0.29980486074152918</v>
      </c>
      <c r="AJ100" s="115">
        <f t="shared" si="108"/>
        <v>0.3103810194583696</v>
      </c>
      <c r="AK100" s="205">
        <f t="shared" si="108"/>
        <v>0.31655524970507276</v>
      </c>
      <c r="AL100" s="205" t="e">
        <f t="shared" ref="AL100:AN100" si="109">AL42/AL$44</f>
        <v>#DIV/0!</v>
      </c>
      <c r="AM100" s="205" t="e">
        <f t="shared" si="109"/>
        <v>#DIV/0!</v>
      </c>
      <c r="AN100" s="205" t="e">
        <f t="shared" si="109"/>
        <v>#DIV/0!</v>
      </c>
    </row>
    <row r="101" spans="1:40" x14ac:dyDescent="0.25">
      <c r="A101" s="9"/>
      <c r="B101" s="9"/>
      <c r="C101" s="44"/>
      <c r="D101" s="67"/>
      <c r="E101" s="51"/>
      <c r="F101" s="50"/>
      <c r="G101" s="51"/>
      <c r="H101" s="30"/>
      <c r="I101" s="31"/>
      <c r="J101" s="31"/>
      <c r="K101" s="31"/>
      <c r="L101" s="32"/>
      <c r="M101" s="37"/>
      <c r="N101" s="37"/>
      <c r="O101" s="37"/>
      <c r="P101" s="37"/>
      <c r="Q101" s="37"/>
      <c r="R101" s="3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206"/>
      <c r="AL101" s="206"/>
      <c r="AM101" s="206"/>
      <c r="AN101" s="206"/>
    </row>
    <row r="102" spans="1:40" x14ac:dyDescent="0.25">
      <c r="A102" s="40" t="s">
        <v>26</v>
      </c>
      <c r="B102" s="34">
        <f>SUM(B92:B100)</f>
        <v>0</v>
      </c>
      <c r="C102" s="34">
        <f t="shared" ref="C102:AH102" si="110">SUM(C92:C100)</f>
        <v>0</v>
      </c>
      <c r="D102" s="34">
        <f t="shared" si="110"/>
        <v>1</v>
      </c>
      <c r="E102" s="34">
        <f t="shared" si="110"/>
        <v>0.99999999999999978</v>
      </c>
      <c r="F102" s="34">
        <f t="shared" si="110"/>
        <v>1</v>
      </c>
      <c r="G102" s="34">
        <f t="shared" si="110"/>
        <v>1</v>
      </c>
      <c r="H102" s="34">
        <f t="shared" si="110"/>
        <v>1</v>
      </c>
      <c r="I102" s="34">
        <f t="shared" si="110"/>
        <v>1</v>
      </c>
      <c r="J102" s="34">
        <f t="shared" si="110"/>
        <v>1</v>
      </c>
      <c r="K102" s="34">
        <f t="shared" si="110"/>
        <v>1</v>
      </c>
      <c r="L102" s="34">
        <f t="shared" si="110"/>
        <v>0.99999999999999989</v>
      </c>
      <c r="M102" s="34">
        <f t="shared" si="110"/>
        <v>1</v>
      </c>
      <c r="N102" s="34">
        <f t="shared" si="110"/>
        <v>1</v>
      </c>
      <c r="O102" s="34">
        <f t="shared" si="110"/>
        <v>1</v>
      </c>
      <c r="P102" s="34">
        <f t="shared" si="110"/>
        <v>1</v>
      </c>
      <c r="Q102" s="34">
        <f t="shared" si="110"/>
        <v>1</v>
      </c>
      <c r="R102" s="34">
        <f t="shared" si="110"/>
        <v>1</v>
      </c>
      <c r="S102" s="149">
        <f t="shared" si="110"/>
        <v>1</v>
      </c>
      <c r="T102" s="149">
        <f t="shared" si="110"/>
        <v>1</v>
      </c>
      <c r="U102" s="149">
        <f t="shared" si="110"/>
        <v>1</v>
      </c>
      <c r="V102" s="149">
        <f t="shared" si="110"/>
        <v>1</v>
      </c>
      <c r="W102" s="149">
        <f t="shared" si="110"/>
        <v>1</v>
      </c>
      <c r="X102" s="149">
        <f t="shared" si="110"/>
        <v>1</v>
      </c>
      <c r="Y102" s="149">
        <f t="shared" si="110"/>
        <v>1</v>
      </c>
      <c r="Z102" s="149">
        <f t="shared" si="110"/>
        <v>1</v>
      </c>
      <c r="AA102" s="149">
        <f t="shared" si="110"/>
        <v>1</v>
      </c>
      <c r="AB102" s="149">
        <f t="shared" si="110"/>
        <v>1</v>
      </c>
      <c r="AC102" s="149">
        <f t="shared" si="110"/>
        <v>1</v>
      </c>
      <c r="AD102" s="149">
        <f t="shared" si="110"/>
        <v>1</v>
      </c>
      <c r="AE102" s="149">
        <f t="shared" si="110"/>
        <v>1</v>
      </c>
      <c r="AF102" s="149">
        <f t="shared" si="110"/>
        <v>1</v>
      </c>
      <c r="AG102" s="149">
        <f t="shared" si="110"/>
        <v>1</v>
      </c>
      <c r="AH102" s="149">
        <f t="shared" si="110"/>
        <v>0.99887905604719762</v>
      </c>
      <c r="AI102" s="149">
        <f>SUM(AI92:AI100)</f>
        <v>1</v>
      </c>
      <c r="AJ102" s="149">
        <f>SUM(AJ92:AJ100)</f>
        <v>1</v>
      </c>
      <c r="AK102" s="209">
        <f>SUM(AK92:AK100)</f>
        <v>0.99999999999999989</v>
      </c>
      <c r="AL102" s="209" t="e">
        <f t="shared" ref="AL102:AN102" si="111">SUM(AL92:AL100)</f>
        <v>#DIV/0!</v>
      </c>
      <c r="AM102" s="209" t="e">
        <f t="shared" si="111"/>
        <v>#DIV/0!</v>
      </c>
      <c r="AN102" s="209" t="e">
        <f t="shared" si="111"/>
        <v>#DIV/0!</v>
      </c>
    </row>
    <row r="103" spans="1:40" x14ac:dyDescent="0.25">
      <c r="A103" s="14"/>
      <c r="B103" s="14"/>
      <c r="C103" s="45"/>
      <c r="D103" s="17"/>
      <c r="E103" s="41"/>
      <c r="F103" s="45"/>
      <c r="G103" s="41"/>
      <c r="H103" s="15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22"/>
      <c r="U103" s="122"/>
      <c r="V103" s="122"/>
      <c r="W103" s="122"/>
      <c r="X103" s="123"/>
      <c r="Y103" s="123"/>
      <c r="Z103" s="122"/>
      <c r="AA103" s="124"/>
      <c r="AB103" s="124"/>
      <c r="AC103" s="124"/>
      <c r="AD103" s="124"/>
      <c r="AE103" s="138"/>
      <c r="AF103" s="140"/>
      <c r="AG103" s="140"/>
      <c r="AH103" s="140"/>
      <c r="AI103" s="140"/>
      <c r="AJ103" s="140"/>
      <c r="AK103" s="204"/>
      <c r="AL103" s="204"/>
      <c r="AM103" s="204"/>
      <c r="AN103" s="204"/>
    </row>
  </sheetData>
  <phoneticPr fontId="0" type="noConversion"/>
  <pageMargins left="0.78740157480314965" right="0.78740157480314965" top="0" bottom="0" header="0.51181102362204722" footer="0.51181102362204722"/>
  <pageSetup scale="68" orientation="landscape" horizontalDpi="300" verticalDpi="300" r:id="rId1"/>
  <headerFooter alignWithMargins="0"/>
  <ignoredErrors>
    <ignoredError sqref="T82:AD83 B73:S83 T73:AA73 T74:AA8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P11" sqref="P11"/>
    </sheetView>
  </sheetViews>
  <sheetFormatPr defaultRowHeight="12.6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F61"/>
  <sheetViews>
    <sheetView topLeftCell="A13" zoomScale="70" zoomScaleNormal="70" workbookViewId="0">
      <selection activeCell="Y31" sqref="Y31"/>
    </sheetView>
  </sheetViews>
  <sheetFormatPr defaultColWidth="9.6640625" defaultRowHeight="12.6" x14ac:dyDescent="0.25"/>
  <cols>
    <col min="1" max="1" width="39.44140625" style="70" customWidth="1"/>
    <col min="2" max="2" width="12.88671875" style="85" hidden="1" customWidth="1"/>
    <col min="3" max="3" width="13.5546875" style="85" hidden="1" customWidth="1"/>
    <col min="4" max="7" width="11.44140625" style="85" hidden="1" customWidth="1"/>
    <col min="8" max="9" width="12" style="70" hidden="1" customWidth="1"/>
    <col min="10" max="10" width="12.5546875" style="70" customWidth="1"/>
    <col min="11" max="11" width="12.5546875" style="70" bestFit="1" customWidth="1"/>
    <col min="12" max="13" width="12.109375" style="70" bestFit="1" customWidth="1"/>
    <col min="14" max="15" width="10.44140625" style="70" customWidth="1"/>
    <col min="16" max="16" width="12.109375" style="70" bestFit="1" customWidth="1"/>
    <col min="17" max="17" width="13.88671875" style="70" bestFit="1" customWidth="1"/>
    <col min="18" max="21" width="10.44140625" style="70" customWidth="1"/>
    <col min="22" max="22" width="2.33203125" style="70" customWidth="1"/>
    <col min="23" max="23" width="11.5546875" style="70" customWidth="1"/>
    <col min="24" max="24" width="3.109375" style="70" customWidth="1"/>
    <col min="25" max="28" width="11.5546875" style="70" customWidth="1"/>
    <col min="29" max="29" width="9.6640625" style="70" customWidth="1"/>
    <col min="30" max="38" width="11.5546875" style="70" customWidth="1"/>
    <col min="39" max="16384" width="9.6640625" style="70"/>
  </cols>
  <sheetData>
    <row r="1" spans="1:18" ht="14.25" customHeight="1" x14ac:dyDescent="0.3">
      <c r="A1" s="69" t="s">
        <v>54</v>
      </c>
      <c r="B1" s="84"/>
      <c r="C1" s="84"/>
      <c r="D1" s="84"/>
      <c r="E1" s="84"/>
    </row>
    <row r="3" spans="1:18" ht="15.6" x14ac:dyDescent="0.3">
      <c r="A3" s="71" t="s">
        <v>89</v>
      </c>
      <c r="B3" s="86"/>
      <c r="C3" s="86"/>
      <c r="D3" s="86"/>
      <c r="E3" s="86"/>
    </row>
    <row r="4" spans="1:18" x14ac:dyDescent="0.25">
      <c r="A4" s="72"/>
      <c r="B4" s="86"/>
      <c r="C4" s="86"/>
      <c r="D4" s="86"/>
      <c r="E4" s="86"/>
    </row>
    <row r="5" spans="1:18" x14ac:dyDescent="0.25">
      <c r="A5" s="73"/>
      <c r="B5" s="87"/>
      <c r="C5" s="87"/>
      <c r="D5" s="87"/>
      <c r="E5" s="87"/>
    </row>
    <row r="6" spans="1:18" ht="13.2" x14ac:dyDescent="0.25">
      <c r="A6" s="74" t="s">
        <v>57</v>
      </c>
      <c r="B6" s="88"/>
      <c r="C6" s="88"/>
      <c r="D6" s="88"/>
      <c r="E6" s="88"/>
      <c r="F6" s="1"/>
      <c r="L6" s="1"/>
    </row>
    <row r="7" spans="1:18" ht="13.2" x14ac:dyDescent="0.25">
      <c r="A7" s="75" t="s">
        <v>30</v>
      </c>
      <c r="B7" s="1" t="s">
        <v>67</v>
      </c>
      <c r="C7" s="1" t="s">
        <v>68</v>
      </c>
      <c r="D7" s="1" t="s">
        <v>70</v>
      </c>
      <c r="E7" s="1" t="s">
        <v>71</v>
      </c>
      <c r="F7" s="1" t="s">
        <v>72</v>
      </c>
      <c r="G7" s="1" t="s">
        <v>73</v>
      </c>
      <c r="H7" s="1" t="s">
        <v>74</v>
      </c>
      <c r="I7" s="1" t="s">
        <v>75</v>
      </c>
      <c r="J7" s="1" t="s">
        <v>78</v>
      </c>
      <c r="K7" s="1" t="s">
        <v>79</v>
      </c>
      <c r="L7" s="1" t="s">
        <v>80</v>
      </c>
      <c r="M7" s="1" t="s">
        <v>81</v>
      </c>
      <c r="N7" s="1" t="s">
        <v>82</v>
      </c>
      <c r="O7" s="1" t="s">
        <v>83</v>
      </c>
      <c r="P7" s="1" t="s">
        <v>84</v>
      </c>
      <c r="Q7" s="1" t="s">
        <v>85</v>
      </c>
      <c r="R7" s="1" t="s">
        <v>87</v>
      </c>
    </row>
    <row r="8" spans="1:18" ht="13.2" x14ac:dyDescent="0.25">
      <c r="A8" s="76"/>
      <c r="B8" s="59" t="s">
        <v>66</v>
      </c>
      <c r="C8" s="59" t="s">
        <v>66</v>
      </c>
      <c r="D8" s="59" t="s">
        <v>66</v>
      </c>
      <c r="E8" s="59" t="s">
        <v>66</v>
      </c>
      <c r="F8" s="59" t="s">
        <v>66</v>
      </c>
      <c r="G8" s="59" t="s">
        <v>66</v>
      </c>
      <c r="H8" s="59" t="s">
        <v>66</v>
      </c>
      <c r="I8" s="59" t="s">
        <v>66</v>
      </c>
      <c r="J8" s="59" t="s">
        <v>86</v>
      </c>
      <c r="K8" s="59" t="s">
        <v>86</v>
      </c>
      <c r="L8" s="59" t="s">
        <v>86</v>
      </c>
      <c r="M8" s="59" t="s">
        <v>86</v>
      </c>
      <c r="N8" s="59" t="s">
        <v>86</v>
      </c>
      <c r="O8" s="59" t="s">
        <v>86</v>
      </c>
      <c r="P8" s="59" t="s">
        <v>86</v>
      </c>
      <c r="Q8" s="59" t="s">
        <v>86</v>
      </c>
      <c r="R8" s="59" t="s">
        <v>86</v>
      </c>
    </row>
    <row r="9" spans="1:18" ht="13.2" x14ac:dyDescent="0.25">
      <c r="A9" s="77" t="s">
        <v>5</v>
      </c>
      <c r="B9" s="20" t="s">
        <v>6</v>
      </c>
      <c r="C9" s="20" t="s">
        <v>6</v>
      </c>
      <c r="D9" s="20" t="s">
        <v>6</v>
      </c>
      <c r="E9" s="20" t="s">
        <v>6</v>
      </c>
      <c r="F9" s="20" t="s">
        <v>6</v>
      </c>
      <c r="G9" s="20" t="s">
        <v>6</v>
      </c>
      <c r="H9" s="20" t="s">
        <v>6</v>
      </c>
      <c r="I9" s="20" t="s">
        <v>6</v>
      </c>
      <c r="J9" s="20" t="s">
        <v>6</v>
      </c>
      <c r="K9" s="20" t="s">
        <v>6</v>
      </c>
      <c r="L9" s="20" t="s">
        <v>6</v>
      </c>
      <c r="M9" s="20" t="s">
        <v>6</v>
      </c>
      <c r="N9" s="20" t="s">
        <v>6</v>
      </c>
      <c r="O9" s="20" t="s">
        <v>6</v>
      </c>
      <c r="P9" s="20" t="s">
        <v>6</v>
      </c>
      <c r="Q9" s="20" t="s">
        <v>6</v>
      </c>
      <c r="R9" s="20" t="s">
        <v>6</v>
      </c>
    </row>
    <row r="10" spans="1:18" ht="13.2" x14ac:dyDescent="0.25">
      <c r="A10" s="78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 ht="13.2" x14ac:dyDescent="0.25">
      <c r="A11" s="79" t="s">
        <v>46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61"/>
      <c r="K11" s="61">
        <v>0</v>
      </c>
      <c r="L11" s="61">
        <v>0</v>
      </c>
      <c r="M11" s="61"/>
      <c r="N11" s="61"/>
      <c r="O11" s="61"/>
      <c r="P11" s="61"/>
      <c r="Q11" s="61"/>
      <c r="R11" s="61"/>
    </row>
    <row r="12" spans="1:18" ht="13.2" x14ac:dyDescent="0.25">
      <c r="A12" s="79" t="s">
        <v>47</v>
      </c>
      <c r="B12" s="50">
        <v>0</v>
      </c>
      <c r="C12" s="50">
        <v>0.2</v>
      </c>
      <c r="D12" s="50">
        <v>0.2</v>
      </c>
      <c r="E12" s="50">
        <v>0.2</v>
      </c>
      <c r="F12" s="50">
        <v>0.2</v>
      </c>
      <c r="G12" s="50">
        <v>0.2</v>
      </c>
      <c r="H12" s="50">
        <v>0.2</v>
      </c>
      <c r="I12" s="50">
        <v>0.2</v>
      </c>
      <c r="J12" s="61"/>
      <c r="K12" s="61">
        <v>0.5</v>
      </c>
      <c r="L12" s="61">
        <v>0.5</v>
      </c>
      <c r="M12" s="61"/>
      <c r="N12" s="61"/>
      <c r="O12" s="61"/>
      <c r="P12" s="61"/>
      <c r="Q12" s="61"/>
      <c r="R12" s="61"/>
    </row>
    <row r="13" spans="1:18" ht="13.2" x14ac:dyDescent="0.25">
      <c r="A13" s="79" t="s">
        <v>48</v>
      </c>
      <c r="B13" s="50">
        <v>220</v>
      </c>
      <c r="C13" s="50">
        <v>220</v>
      </c>
      <c r="D13" s="50">
        <v>220</v>
      </c>
      <c r="E13" s="50">
        <v>220</v>
      </c>
      <c r="F13" s="50">
        <v>220</v>
      </c>
      <c r="G13" s="50">
        <v>220</v>
      </c>
      <c r="H13" s="50">
        <v>220</v>
      </c>
      <c r="I13" s="50">
        <v>220</v>
      </c>
      <c r="J13" s="61"/>
      <c r="K13" s="61">
        <v>375</v>
      </c>
      <c r="L13" s="61">
        <v>400</v>
      </c>
      <c r="M13" s="61"/>
      <c r="N13" s="61"/>
      <c r="O13" s="61"/>
      <c r="P13" s="61"/>
      <c r="Q13" s="61"/>
      <c r="R13" s="61"/>
    </row>
    <row r="14" spans="1:18" ht="13.2" x14ac:dyDescent="0.25">
      <c r="A14" s="79" t="s">
        <v>49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61"/>
      <c r="K14" s="61">
        <v>0</v>
      </c>
      <c r="L14" s="61">
        <v>0</v>
      </c>
      <c r="M14" s="61"/>
      <c r="N14" s="61"/>
      <c r="O14" s="61"/>
      <c r="P14" s="61"/>
      <c r="Q14" s="61"/>
      <c r="R14" s="61"/>
    </row>
    <row r="15" spans="1:18" ht="13.2" x14ac:dyDescent="0.25">
      <c r="A15" s="79" t="s">
        <v>7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61"/>
      <c r="K15" s="61">
        <v>0</v>
      </c>
      <c r="L15" s="61">
        <v>0</v>
      </c>
      <c r="M15" s="61"/>
      <c r="N15" s="61"/>
      <c r="O15" s="61"/>
      <c r="P15" s="61"/>
      <c r="Q15" s="61"/>
      <c r="R15" s="61"/>
    </row>
    <row r="16" spans="1:18" ht="13.2" x14ac:dyDescent="0.25">
      <c r="A16" s="79" t="s">
        <v>8</v>
      </c>
      <c r="B16" s="50">
        <v>6.6</v>
      </c>
      <c r="C16" s="50">
        <v>6.6</v>
      </c>
      <c r="D16" s="50">
        <v>6.6</v>
      </c>
      <c r="E16" s="50">
        <v>6.6</v>
      </c>
      <c r="F16" s="50">
        <v>6.6</v>
      </c>
      <c r="G16" s="50">
        <v>6.6</v>
      </c>
      <c r="H16" s="50">
        <v>6.6</v>
      </c>
      <c r="I16" s="50">
        <v>6.6</v>
      </c>
      <c r="J16" s="61"/>
      <c r="K16" s="61">
        <v>3</v>
      </c>
      <c r="L16" s="61">
        <v>4</v>
      </c>
      <c r="M16" s="61"/>
      <c r="N16" s="61"/>
      <c r="O16" s="61"/>
      <c r="P16" s="61"/>
      <c r="Q16" s="61"/>
      <c r="R16" s="61"/>
    </row>
    <row r="17" spans="1:240" ht="13.2" x14ac:dyDescent="0.25">
      <c r="A17" s="79" t="s">
        <v>50</v>
      </c>
      <c r="B17" s="50">
        <v>99</v>
      </c>
      <c r="C17" s="50">
        <v>99</v>
      </c>
      <c r="D17" s="50">
        <v>99</v>
      </c>
      <c r="E17" s="50">
        <v>99</v>
      </c>
      <c r="F17" s="50">
        <v>99</v>
      </c>
      <c r="G17" s="50">
        <v>99</v>
      </c>
      <c r="H17" s="50">
        <v>99</v>
      </c>
      <c r="I17" s="50">
        <v>99</v>
      </c>
      <c r="J17" s="61"/>
      <c r="K17" s="61">
        <v>65</v>
      </c>
      <c r="L17" s="61">
        <v>65</v>
      </c>
      <c r="M17" s="61"/>
      <c r="N17" s="61"/>
      <c r="O17" s="61"/>
      <c r="P17" s="61"/>
      <c r="Q17" s="61"/>
      <c r="R17" s="61"/>
    </row>
    <row r="18" spans="1:240" ht="13.2" x14ac:dyDescent="0.25">
      <c r="A18" s="79" t="s">
        <v>9</v>
      </c>
      <c r="B18" s="50">
        <v>3.9</v>
      </c>
      <c r="C18" s="50">
        <v>3.9</v>
      </c>
      <c r="D18" s="50">
        <v>3.9</v>
      </c>
      <c r="E18" s="50">
        <v>3.9</v>
      </c>
      <c r="F18" s="50">
        <v>3.9</v>
      </c>
      <c r="G18" s="50">
        <v>3.9</v>
      </c>
      <c r="H18" s="50">
        <v>3.9</v>
      </c>
      <c r="I18" s="50">
        <v>3.9</v>
      </c>
      <c r="J18" s="61"/>
      <c r="K18" s="61">
        <v>4</v>
      </c>
      <c r="L18" s="61">
        <v>4</v>
      </c>
      <c r="M18" s="61"/>
      <c r="N18" s="61"/>
      <c r="O18" s="61"/>
      <c r="P18" s="61"/>
      <c r="Q18" s="61"/>
      <c r="R18" s="61"/>
    </row>
    <row r="19" spans="1:240" ht="13.2" x14ac:dyDescent="0.25">
      <c r="A19" s="79" t="s">
        <v>51</v>
      </c>
      <c r="B19" s="50">
        <v>175</v>
      </c>
      <c r="C19" s="50">
        <v>175</v>
      </c>
      <c r="D19" s="50">
        <v>175</v>
      </c>
      <c r="E19" s="50">
        <v>175</v>
      </c>
      <c r="F19" s="50">
        <v>175</v>
      </c>
      <c r="G19" s="50">
        <v>175</v>
      </c>
      <c r="H19" s="50">
        <v>175</v>
      </c>
      <c r="I19" s="50">
        <v>175</v>
      </c>
      <c r="J19" s="61"/>
      <c r="K19" s="61">
        <v>240</v>
      </c>
      <c r="L19" s="61">
        <v>245</v>
      </c>
      <c r="M19" s="61"/>
      <c r="N19" s="61"/>
      <c r="O19" s="61"/>
      <c r="P19" s="61"/>
      <c r="Q19" s="61"/>
      <c r="R19" s="61"/>
    </row>
    <row r="20" spans="1:240" ht="13.2" x14ac:dyDescent="0.25">
      <c r="A20" s="78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240" ht="13.2" x14ac:dyDescent="0.25">
      <c r="A21" s="80" t="s">
        <v>52</v>
      </c>
      <c r="B21" s="62">
        <f t="shared" ref="B21:G21" si="0">SUM(B11:B19)</f>
        <v>504.5</v>
      </c>
      <c r="C21" s="62">
        <f t="shared" si="0"/>
        <v>504.69999999999993</v>
      </c>
      <c r="D21" s="62">
        <f t="shared" si="0"/>
        <v>504.69999999999993</v>
      </c>
      <c r="E21" s="62">
        <f t="shared" si="0"/>
        <v>504.69999999999993</v>
      </c>
      <c r="F21" s="62">
        <f t="shared" si="0"/>
        <v>504.69999999999993</v>
      </c>
      <c r="G21" s="62">
        <f t="shared" si="0"/>
        <v>504.69999999999993</v>
      </c>
      <c r="H21" s="62">
        <f t="shared" ref="H21:N21" si="1">SUM(H11:H19)</f>
        <v>504.69999999999993</v>
      </c>
      <c r="I21" s="62">
        <f t="shared" si="1"/>
        <v>504.69999999999993</v>
      </c>
      <c r="J21" s="62">
        <v>614</v>
      </c>
      <c r="K21" s="62">
        <f t="shared" si="1"/>
        <v>687.5</v>
      </c>
      <c r="L21" s="62">
        <f t="shared" si="1"/>
        <v>718.5</v>
      </c>
      <c r="M21" s="62">
        <f t="shared" si="1"/>
        <v>0</v>
      </c>
      <c r="N21" s="62">
        <f t="shared" si="1"/>
        <v>0</v>
      </c>
      <c r="O21" s="62"/>
      <c r="P21" s="62"/>
      <c r="Q21" s="62"/>
      <c r="R21" s="62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1"/>
      <c r="FH21" s="81"/>
      <c r="FI21" s="81"/>
      <c r="FJ21" s="81"/>
      <c r="FK21" s="81"/>
      <c r="FL21" s="81"/>
      <c r="FM21" s="81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81"/>
      <c r="FY21" s="81"/>
      <c r="FZ21" s="81"/>
      <c r="GA21" s="81"/>
      <c r="GB21" s="81"/>
      <c r="GC21" s="81"/>
      <c r="GD21" s="81"/>
      <c r="GE21" s="81"/>
      <c r="GF21" s="81"/>
      <c r="GG21" s="81"/>
      <c r="GH21" s="81"/>
      <c r="GI21" s="81"/>
      <c r="GJ21" s="81"/>
      <c r="GK21" s="81"/>
      <c r="GL21" s="81"/>
      <c r="GM21" s="81"/>
      <c r="GN21" s="81"/>
      <c r="GO21" s="81"/>
      <c r="GP21" s="81"/>
      <c r="GQ21" s="81"/>
      <c r="GR21" s="81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HX21" s="81"/>
      <c r="HY21" s="81"/>
      <c r="HZ21" s="81"/>
      <c r="IA21" s="81"/>
      <c r="IB21" s="81"/>
      <c r="IC21" s="81"/>
      <c r="ID21" s="81"/>
      <c r="IE21" s="81"/>
      <c r="IF21" s="81"/>
    </row>
    <row r="22" spans="1:240" ht="13.2" x14ac:dyDescent="0.25">
      <c r="A22" s="82"/>
      <c r="B22" s="90"/>
      <c r="C22" s="90"/>
      <c r="D22" s="90"/>
      <c r="E22" s="90"/>
      <c r="F22" s="91"/>
      <c r="G22" s="91"/>
      <c r="H22" s="91"/>
      <c r="I22" s="91"/>
      <c r="J22" s="45"/>
      <c r="K22" s="45"/>
      <c r="L22" s="45"/>
      <c r="M22" s="45"/>
      <c r="N22" s="45"/>
      <c r="O22" s="45"/>
      <c r="P22" s="113"/>
      <c r="Q22" s="45"/>
      <c r="R22" s="45"/>
    </row>
    <row r="23" spans="1:240" ht="13.2" x14ac:dyDescent="0.25">
      <c r="H23" s="85"/>
      <c r="I23" s="85"/>
      <c r="J23" s="2"/>
      <c r="K23" s="2"/>
    </row>
    <row r="24" spans="1:240" ht="13.2" x14ac:dyDescent="0.25">
      <c r="H24" s="85"/>
      <c r="I24" s="85"/>
      <c r="J24" s="2"/>
      <c r="K24" s="2"/>
    </row>
    <row r="25" spans="1:240" ht="13.2" x14ac:dyDescent="0.25">
      <c r="A25" s="83"/>
      <c r="B25" s="88"/>
      <c r="C25" s="88"/>
      <c r="D25" s="88"/>
      <c r="E25" s="88"/>
      <c r="H25" s="85"/>
      <c r="I25" s="85"/>
      <c r="J25" s="2"/>
      <c r="K25" s="2"/>
    </row>
    <row r="26" spans="1:240" ht="13.2" x14ac:dyDescent="0.25">
      <c r="A26" s="83"/>
      <c r="B26" s="88"/>
      <c r="C26" s="88"/>
      <c r="D26" s="88"/>
      <c r="E26" s="88"/>
      <c r="H26" s="85"/>
      <c r="I26" s="85"/>
      <c r="J26" s="2"/>
      <c r="K26" s="2"/>
    </row>
    <row r="27" spans="1:240" ht="13.2" x14ac:dyDescent="0.25">
      <c r="A27" s="74" t="s">
        <v>58</v>
      </c>
      <c r="B27" s="88"/>
      <c r="C27" s="88"/>
      <c r="D27" s="88"/>
      <c r="E27" s="88"/>
      <c r="H27" s="85"/>
      <c r="I27" s="85"/>
      <c r="J27" s="2"/>
      <c r="K27" s="2"/>
    </row>
    <row r="28" spans="1:240" ht="13.2" x14ac:dyDescent="0.25">
      <c r="A28" s="75" t="s">
        <v>55</v>
      </c>
      <c r="B28" s="2" t="str">
        <f t="shared" ref="B28:D29" si="2">B7</f>
        <v>1st Estimate</v>
      </c>
      <c r="C28" s="2" t="str">
        <f t="shared" si="2"/>
        <v>2nd Estimate</v>
      </c>
      <c r="D28" s="2" t="str">
        <f t="shared" si="2"/>
        <v>3rd Estimate</v>
      </c>
      <c r="E28" s="2" t="str">
        <f t="shared" ref="E28:G29" si="3">E7</f>
        <v>4th Estimate</v>
      </c>
      <c r="F28" s="2" t="str">
        <f t="shared" si="3"/>
        <v>5th Estimate</v>
      </c>
      <c r="G28" s="2" t="str">
        <f t="shared" si="3"/>
        <v>6th Estimate</v>
      </c>
      <c r="H28" s="2" t="str">
        <f t="shared" ref="H28:K29" si="4">H7</f>
        <v>7th Estimate</v>
      </c>
      <c r="I28" s="2" t="str">
        <f t="shared" si="4"/>
        <v>Final Estimate</v>
      </c>
      <c r="J28" s="1" t="str">
        <f t="shared" si="4"/>
        <v>1st Forecast</v>
      </c>
      <c r="K28" s="1" t="str">
        <f t="shared" si="4"/>
        <v>2nd Forecast</v>
      </c>
      <c r="L28" s="1" t="s">
        <v>80</v>
      </c>
      <c r="M28" s="1" t="s">
        <v>81</v>
      </c>
      <c r="N28" s="1" t="s">
        <v>82</v>
      </c>
      <c r="O28" s="1" t="str">
        <f t="shared" ref="O28:Q29" si="5">O7</f>
        <v>6th Forecast</v>
      </c>
      <c r="P28" s="1" t="str">
        <f t="shared" si="5"/>
        <v>7th Forecast</v>
      </c>
      <c r="Q28" s="1" t="str">
        <f t="shared" si="5"/>
        <v>Final Forecast</v>
      </c>
      <c r="R28" s="1" t="str">
        <f>R7</f>
        <v>1ste Estimate</v>
      </c>
    </row>
    <row r="29" spans="1:240" ht="13.2" x14ac:dyDescent="0.25">
      <c r="A29" s="76"/>
      <c r="B29" s="6" t="str">
        <f t="shared" si="2"/>
        <v>2012/13*</v>
      </c>
      <c r="C29" s="6" t="str">
        <f t="shared" si="2"/>
        <v>2012/13*</v>
      </c>
      <c r="D29" s="6" t="str">
        <f t="shared" si="2"/>
        <v>2012/13*</v>
      </c>
      <c r="E29" s="6" t="str">
        <f t="shared" si="3"/>
        <v>2012/13*</v>
      </c>
      <c r="F29" s="6" t="str">
        <f t="shared" si="3"/>
        <v>2012/13*</v>
      </c>
      <c r="G29" s="6" t="str">
        <f t="shared" si="3"/>
        <v>2012/13*</v>
      </c>
      <c r="H29" s="6" t="str">
        <f t="shared" si="4"/>
        <v>2012/13*</v>
      </c>
      <c r="I29" s="6" t="str">
        <f t="shared" si="4"/>
        <v>2012/13*</v>
      </c>
      <c r="J29" s="4" t="str">
        <f t="shared" si="4"/>
        <v>2014/15*</v>
      </c>
      <c r="K29" s="4" t="str">
        <f t="shared" si="4"/>
        <v>2014/15*</v>
      </c>
      <c r="L29" s="4" t="str">
        <f>L8</f>
        <v>2014/15*</v>
      </c>
      <c r="M29" s="4" t="str">
        <f>M8</f>
        <v>2014/15*</v>
      </c>
      <c r="N29" s="4" t="str">
        <f>N8</f>
        <v>2014/15*</v>
      </c>
      <c r="O29" s="4" t="str">
        <f t="shared" si="5"/>
        <v>2014/15*</v>
      </c>
      <c r="P29" s="4" t="str">
        <f t="shared" si="5"/>
        <v>2014/15*</v>
      </c>
      <c r="Q29" s="4" t="str">
        <f t="shared" si="5"/>
        <v>2014/15*</v>
      </c>
      <c r="R29" s="4" t="str">
        <f>R8</f>
        <v>2014/15*</v>
      </c>
    </row>
    <row r="30" spans="1:240" ht="13.2" x14ac:dyDescent="0.25">
      <c r="A30" s="77" t="s">
        <v>5</v>
      </c>
      <c r="B30" s="63" t="s">
        <v>10</v>
      </c>
      <c r="C30" s="63" t="s">
        <v>10</v>
      </c>
      <c r="D30" s="63" t="s">
        <v>10</v>
      </c>
      <c r="E30" s="63" t="s">
        <v>10</v>
      </c>
      <c r="F30" s="63" t="s">
        <v>10</v>
      </c>
      <c r="G30" s="63" t="s">
        <v>10</v>
      </c>
      <c r="H30" s="63" t="s">
        <v>10</v>
      </c>
      <c r="I30" s="63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20" t="s">
        <v>10</v>
      </c>
    </row>
    <row r="31" spans="1:240" ht="13.2" x14ac:dyDescent="0.25">
      <c r="A31" s="78"/>
      <c r="B31" s="52"/>
      <c r="C31" s="52"/>
      <c r="D31" s="52"/>
      <c r="E31" s="52"/>
      <c r="F31" s="52"/>
      <c r="G31" s="52"/>
      <c r="H31" s="52"/>
      <c r="I31" s="52"/>
      <c r="J31" s="44"/>
      <c r="K31" s="44"/>
      <c r="L31" s="44"/>
      <c r="M31" s="44"/>
      <c r="N31" s="44"/>
      <c r="O31" s="44"/>
      <c r="P31" s="44"/>
      <c r="Q31" s="44"/>
      <c r="R31" s="44"/>
    </row>
    <row r="32" spans="1:240" ht="13.2" x14ac:dyDescent="0.25">
      <c r="A32" s="79" t="s">
        <v>46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/>
      <c r="K32" s="44">
        <v>0</v>
      </c>
      <c r="L32" s="44">
        <v>0</v>
      </c>
      <c r="M32" s="44"/>
      <c r="N32" s="44"/>
      <c r="O32" s="44"/>
      <c r="P32" s="44"/>
      <c r="Q32" s="44"/>
      <c r="R32" s="44"/>
    </row>
    <row r="33" spans="1:240" ht="13.2" x14ac:dyDescent="0.25">
      <c r="A33" s="79" t="s">
        <v>47</v>
      </c>
      <c r="B33" s="44">
        <v>0</v>
      </c>
      <c r="C33" s="44">
        <v>0.1</v>
      </c>
      <c r="D33" s="44">
        <v>0.1</v>
      </c>
      <c r="E33" s="44">
        <v>0.1</v>
      </c>
      <c r="F33" s="44">
        <v>0.1</v>
      </c>
      <c r="G33" s="44">
        <v>0.1</v>
      </c>
      <c r="H33" s="44">
        <v>0.1</v>
      </c>
      <c r="I33" s="44">
        <v>0.1</v>
      </c>
      <c r="J33" s="44"/>
      <c r="K33" s="44">
        <v>0.6</v>
      </c>
      <c r="L33" s="44">
        <v>0.6</v>
      </c>
      <c r="M33" s="44"/>
      <c r="N33" s="44"/>
      <c r="O33" s="44"/>
      <c r="P33" s="44"/>
      <c r="Q33" s="44"/>
      <c r="R33" s="44"/>
    </row>
    <row r="34" spans="1:240" ht="13.2" x14ac:dyDescent="0.25">
      <c r="A34" s="79" t="s">
        <v>48</v>
      </c>
      <c r="B34" s="44">
        <v>308</v>
      </c>
      <c r="C34" s="44">
        <v>275</v>
      </c>
      <c r="D34" s="44">
        <v>275</v>
      </c>
      <c r="E34" s="44">
        <v>275</v>
      </c>
      <c r="F34" s="44">
        <v>286</v>
      </c>
      <c r="G34" s="44">
        <v>297</v>
      </c>
      <c r="H34" s="44">
        <v>297</v>
      </c>
      <c r="I34" s="44">
        <v>297</v>
      </c>
      <c r="J34" s="44"/>
      <c r="K34" s="44">
        <v>393.75</v>
      </c>
      <c r="L34" s="44">
        <v>420</v>
      </c>
      <c r="M34" s="44"/>
      <c r="N34" s="44"/>
      <c r="O34" s="44"/>
      <c r="P34" s="44"/>
      <c r="Q34" s="44"/>
      <c r="R34" s="44"/>
    </row>
    <row r="35" spans="1:240" ht="13.2" x14ac:dyDescent="0.25">
      <c r="A35" s="79" t="s">
        <v>49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/>
      <c r="K35" s="44">
        <v>0</v>
      </c>
      <c r="L35" s="44">
        <v>0</v>
      </c>
      <c r="M35" s="44"/>
      <c r="N35" s="44"/>
      <c r="O35" s="44"/>
      <c r="P35" s="44"/>
      <c r="Q35" s="44"/>
      <c r="R35" s="44"/>
    </row>
    <row r="36" spans="1:240" ht="13.2" x14ac:dyDescent="0.25">
      <c r="A36" s="79" t="s">
        <v>7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/>
      <c r="K36" s="44">
        <v>0</v>
      </c>
      <c r="L36" s="44">
        <v>0</v>
      </c>
      <c r="M36" s="44"/>
      <c r="N36" s="44"/>
      <c r="O36" s="44"/>
      <c r="P36" s="44"/>
      <c r="Q36" s="44"/>
      <c r="R36" s="44"/>
    </row>
    <row r="37" spans="1:240" ht="13.2" x14ac:dyDescent="0.25">
      <c r="A37" s="79" t="s">
        <v>8</v>
      </c>
      <c r="B37" s="44">
        <v>10.89</v>
      </c>
      <c r="C37" s="44">
        <v>10.23</v>
      </c>
      <c r="D37" s="44">
        <v>10.23</v>
      </c>
      <c r="E37" s="44">
        <v>10.23</v>
      </c>
      <c r="F37" s="44">
        <v>10.23</v>
      </c>
      <c r="G37" s="44">
        <v>10.23</v>
      </c>
      <c r="H37" s="44">
        <v>10.23</v>
      </c>
      <c r="I37" s="44">
        <v>10.23</v>
      </c>
      <c r="J37" s="44"/>
      <c r="K37" s="44">
        <v>3.3</v>
      </c>
      <c r="L37" s="44">
        <v>4.4000000000000004</v>
      </c>
      <c r="M37" s="44"/>
      <c r="N37" s="44"/>
      <c r="O37" s="44"/>
      <c r="P37" s="44"/>
      <c r="Q37" s="44"/>
      <c r="R37" s="44"/>
    </row>
    <row r="38" spans="1:240" ht="13.2" x14ac:dyDescent="0.25">
      <c r="A38" s="79" t="s">
        <v>53</v>
      </c>
      <c r="B38" s="44">
        <v>99</v>
      </c>
      <c r="C38" s="44">
        <v>89.1</v>
      </c>
      <c r="D38" s="44">
        <v>89.1</v>
      </c>
      <c r="E38" s="44">
        <v>89.1</v>
      </c>
      <c r="F38" s="44">
        <v>89.1</v>
      </c>
      <c r="G38" s="44">
        <v>89.1</v>
      </c>
      <c r="H38" s="44">
        <v>79.2</v>
      </c>
      <c r="I38" s="44">
        <v>79.2</v>
      </c>
      <c r="J38" s="44"/>
      <c r="K38" s="44">
        <v>45.5</v>
      </c>
      <c r="L38" s="44">
        <v>48.75</v>
      </c>
      <c r="M38" s="44"/>
      <c r="N38" s="44"/>
      <c r="O38" s="44"/>
      <c r="P38" s="44"/>
      <c r="Q38" s="44"/>
      <c r="R38" s="44"/>
    </row>
    <row r="39" spans="1:240" ht="13.2" x14ac:dyDescent="0.25">
      <c r="A39" s="79" t="s">
        <v>9</v>
      </c>
      <c r="B39" s="44">
        <v>5.07</v>
      </c>
      <c r="C39" s="44">
        <v>5.07</v>
      </c>
      <c r="D39" s="44">
        <v>5.07</v>
      </c>
      <c r="E39" s="44">
        <v>5.07</v>
      </c>
      <c r="F39" s="44">
        <v>5.07</v>
      </c>
      <c r="G39" s="44">
        <v>5.07</v>
      </c>
      <c r="H39" s="44">
        <v>5.07</v>
      </c>
      <c r="I39" s="44">
        <v>5.07</v>
      </c>
      <c r="J39" s="44"/>
      <c r="K39" s="44">
        <v>4</v>
      </c>
      <c r="L39" s="44">
        <v>4</v>
      </c>
      <c r="M39" s="44"/>
      <c r="N39" s="44"/>
      <c r="O39" s="44"/>
      <c r="P39" s="44"/>
      <c r="Q39" s="44"/>
      <c r="R39" s="44"/>
    </row>
    <row r="40" spans="1:240" ht="13.2" x14ac:dyDescent="0.25">
      <c r="A40" s="79" t="s">
        <v>51</v>
      </c>
      <c r="B40" s="44">
        <v>201.25</v>
      </c>
      <c r="C40" s="44">
        <v>175</v>
      </c>
      <c r="D40" s="44">
        <v>175</v>
      </c>
      <c r="E40" s="44">
        <v>175</v>
      </c>
      <c r="F40" s="44">
        <v>175</v>
      </c>
      <c r="G40" s="44">
        <v>175</v>
      </c>
      <c r="H40" s="44">
        <v>175</v>
      </c>
      <c r="I40" s="44">
        <v>175</v>
      </c>
      <c r="J40" s="44"/>
      <c r="K40" s="44">
        <v>240</v>
      </c>
      <c r="L40" s="44">
        <v>232.75</v>
      </c>
      <c r="M40" s="44"/>
      <c r="N40" s="44"/>
      <c r="O40" s="44"/>
      <c r="P40" s="44"/>
      <c r="Q40" s="44"/>
      <c r="R40" s="44"/>
    </row>
    <row r="41" spans="1:240" ht="13.2" x14ac:dyDescent="0.25">
      <c r="A41" s="78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 spans="1:240" ht="13.2" x14ac:dyDescent="0.25">
      <c r="A42" s="80" t="s">
        <v>52</v>
      </c>
      <c r="B42" s="62">
        <f t="shared" ref="B42:G42" si="6">SUM(B32:B40)</f>
        <v>624.21</v>
      </c>
      <c r="C42" s="62">
        <f t="shared" si="6"/>
        <v>554.5</v>
      </c>
      <c r="D42" s="62">
        <f t="shared" si="6"/>
        <v>554.5</v>
      </c>
      <c r="E42" s="62">
        <f t="shared" si="6"/>
        <v>554.5</v>
      </c>
      <c r="F42" s="62">
        <f t="shared" si="6"/>
        <v>565.5</v>
      </c>
      <c r="G42" s="62">
        <f t="shared" si="6"/>
        <v>576.5</v>
      </c>
      <c r="H42" s="62">
        <f t="shared" ref="H42:N42" si="7">SUM(H32:H40)</f>
        <v>566.6</v>
      </c>
      <c r="I42" s="62">
        <f t="shared" si="7"/>
        <v>566.6</v>
      </c>
      <c r="J42" s="62">
        <f t="shared" si="7"/>
        <v>0</v>
      </c>
      <c r="K42" s="62">
        <f t="shared" si="7"/>
        <v>687.15000000000009</v>
      </c>
      <c r="L42" s="62">
        <f t="shared" si="7"/>
        <v>710.5</v>
      </c>
      <c r="M42" s="62">
        <f t="shared" si="7"/>
        <v>0</v>
      </c>
      <c r="N42" s="62">
        <f t="shared" si="7"/>
        <v>0</v>
      </c>
      <c r="O42" s="62"/>
      <c r="P42" s="62"/>
      <c r="Q42" s="62"/>
      <c r="R42" s="62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81"/>
      <c r="FF42" s="81"/>
      <c r="FG42" s="81"/>
      <c r="FH42" s="81"/>
      <c r="FI42" s="81"/>
      <c r="FJ42" s="81"/>
      <c r="FK42" s="81"/>
      <c r="FL42" s="81"/>
      <c r="FM42" s="81"/>
      <c r="FN42" s="81"/>
      <c r="FO42" s="81"/>
      <c r="FP42" s="81"/>
      <c r="FQ42" s="81"/>
      <c r="FR42" s="81"/>
      <c r="FS42" s="81"/>
      <c r="FT42" s="81"/>
      <c r="FU42" s="81"/>
      <c r="FV42" s="81"/>
      <c r="FW42" s="81"/>
      <c r="FX42" s="81"/>
      <c r="FY42" s="81"/>
      <c r="FZ42" s="81"/>
      <c r="GA42" s="81"/>
      <c r="GB42" s="81"/>
      <c r="GC42" s="81"/>
      <c r="GD42" s="81"/>
      <c r="GE42" s="81"/>
      <c r="GF42" s="81"/>
      <c r="GG42" s="81"/>
      <c r="GH42" s="81"/>
      <c r="GI42" s="81"/>
      <c r="GJ42" s="81"/>
      <c r="GK42" s="81"/>
      <c r="GL42" s="81"/>
      <c r="GM42" s="81"/>
      <c r="GN42" s="81"/>
      <c r="GO42" s="81"/>
      <c r="GP42" s="81"/>
      <c r="GQ42" s="81"/>
      <c r="GR42" s="81"/>
      <c r="GS42" s="81"/>
      <c r="GT42" s="81"/>
      <c r="GU42" s="81"/>
      <c r="GV42" s="81"/>
      <c r="GW42" s="81"/>
      <c r="GX42" s="81"/>
      <c r="GY42" s="81"/>
      <c r="GZ42" s="81"/>
      <c r="HA42" s="81"/>
      <c r="HB42" s="81"/>
      <c r="HC42" s="81"/>
      <c r="HD42" s="81"/>
      <c r="HE42" s="81"/>
      <c r="HF42" s="81"/>
      <c r="HG42" s="81"/>
      <c r="HH42" s="81"/>
      <c r="HI42" s="81"/>
      <c r="HJ42" s="81"/>
      <c r="HK42" s="81"/>
      <c r="HL42" s="81"/>
      <c r="HM42" s="81"/>
      <c r="HN42" s="81"/>
      <c r="HO42" s="81"/>
      <c r="HP42" s="81"/>
      <c r="HQ42" s="81"/>
      <c r="HR42" s="81"/>
      <c r="HS42" s="81"/>
      <c r="HT42" s="81"/>
      <c r="HU42" s="81"/>
      <c r="HV42" s="81"/>
      <c r="HW42" s="81"/>
      <c r="HX42" s="81"/>
      <c r="HY42" s="81"/>
      <c r="HZ42" s="81"/>
      <c r="IA42" s="81"/>
      <c r="IB42" s="81"/>
      <c r="IC42" s="81"/>
      <c r="ID42" s="81"/>
      <c r="IE42" s="81"/>
      <c r="IF42" s="81"/>
    </row>
    <row r="43" spans="1:240" ht="13.2" x14ac:dyDescent="0.25">
      <c r="A43" s="82"/>
      <c r="B43" s="90"/>
      <c r="C43" s="92"/>
      <c r="D43" s="92"/>
      <c r="E43" s="92"/>
      <c r="F43" s="93"/>
      <c r="G43" s="93"/>
      <c r="H43" s="93"/>
      <c r="I43" s="93"/>
      <c r="J43" s="93"/>
      <c r="K43" s="93"/>
      <c r="L43" s="45"/>
      <c r="M43" s="45"/>
      <c r="N43" s="45"/>
      <c r="O43" s="45"/>
      <c r="P43" s="45"/>
      <c r="Q43" s="45"/>
      <c r="R43" s="45"/>
    </row>
    <row r="44" spans="1:240" x14ac:dyDescent="0.25">
      <c r="H44" s="85"/>
      <c r="I44" s="85"/>
      <c r="J44" s="85"/>
      <c r="K44" s="85"/>
    </row>
    <row r="45" spans="1:240" x14ac:dyDescent="0.25">
      <c r="H45" s="85"/>
      <c r="I45" s="85"/>
      <c r="J45" s="85"/>
      <c r="K45" s="85"/>
    </row>
    <row r="46" spans="1:240" x14ac:dyDescent="0.25">
      <c r="H46" s="85"/>
      <c r="I46" s="85"/>
      <c r="J46" s="85"/>
      <c r="K46" s="85"/>
    </row>
    <row r="47" spans="1:240" ht="13.2" x14ac:dyDescent="0.25">
      <c r="A47" s="74" t="s">
        <v>59</v>
      </c>
      <c r="D47" s="97"/>
      <c r="E47" s="97"/>
      <c r="H47" s="85"/>
      <c r="I47" s="85"/>
      <c r="J47" s="85"/>
      <c r="K47" s="85"/>
    </row>
    <row r="48" spans="1:240" ht="13.2" x14ac:dyDescent="0.25">
      <c r="A48" s="75" t="s">
        <v>56</v>
      </c>
      <c r="B48" s="97"/>
      <c r="C48" s="97"/>
      <c r="D48" s="89"/>
      <c r="E48" s="89"/>
      <c r="F48" s="89"/>
      <c r="G48" s="89"/>
      <c r="H48" s="89"/>
      <c r="I48" s="89"/>
      <c r="J48" s="89"/>
      <c r="K48" s="89"/>
    </row>
    <row r="49" spans="1:18" ht="13.2" x14ac:dyDescent="0.25">
      <c r="A49" s="104"/>
      <c r="B49" s="105" t="str">
        <f t="shared" ref="B49:G49" si="8">B8</f>
        <v>2012/13*</v>
      </c>
      <c r="C49" s="105" t="str">
        <f t="shared" si="8"/>
        <v>2012/13*</v>
      </c>
      <c r="D49" s="105" t="str">
        <f t="shared" si="8"/>
        <v>2012/13*</v>
      </c>
      <c r="E49" s="105" t="str">
        <f t="shared" si="8"/>
        <v>2012/13*</v>
      </c>
      <c r="F49" s="105" t="str">
        <f t="shared" si="8"/>
        <v>2012/13*</v>
      </c>
      <c r="G49" s="105" t="str">
        <f t="shared" si="8"/>
        <v>2012/13*</v>
      </c>
      <c r="H49" s="105" t="str">
        <f t="shared" ref="H49:M49" si="9">H8</f>
        <v>2012/13*</v>
      </c>
      <c r="I49" s="105" t="str">
        <f t="shared" si="9"/>
        <v>2012/13*</v>
      </c>
      <c r="J49" s="105" t="str">
        <f t="shared" si="9"/>
        <v>2014/15*</v>
      </c>
      <c r="K49" s="105" t="str">
        <f t="shared" si="9"/>
        <v>2014/15*</v>
      </c>
      <c r="L49" s="105" t="str">
        <f t="shared" si="9"/>
        <v>2014/15*</v>
      </c>
      <c r="M49" s="105" t="str">
        <f t="shared" si="9"/>
        <v>2014/15*</v>
      </c>
      <c r="N49" s="105" t="str">
        <f>N8</f>
        <v>2014/15*</v>
      </c>
      <c r="O49" s="105" t="str">
        <f>O8</f>
        <v>2014/15*</v>
      </c>
      <c r="P49" s="105" t="str">
        <f>P8</f>
        <v>2014/15*</v>
      </c>
      <c r="Q49" s="105" t="str">
        <f>Q8</f>
        <v>2014/15*</v>
      </c>
      <c r="R49" s="105" t="str">
        <f>R8</f>
        <v>2014/15*</v>
      </c>
    </row>
    <row r="50" spans="1:18" ht="13.2" x14ac:dyDescent="0.25">
      <c r="A50" s="104"/>
      <c r="B50" s="106" t="s">
        <v>11</v>
      </c>
      <c r="C50" s="106" t="s">
        <v>11</v>
      </c>
      <c r="D50" s="106" t="s">
        <v>11</v>
      </c>
      <c r="E50" s="106" t="s">
        <v>11</v>
      </c>
      <c r="F50" s="106" t="s">
        <v>11</v>
      </c>
      <c r="G50" s="106" t="s">
        <v>11</v>
      </c>
      <c r="H50" s="106" t="s">
        <v>11</v>
      </c>
      <c r="I50" s="106" t="s">
        <v>11</v>
      </c>
      <c r="J50" s="106" t="s">
        <v>11</v>
      </c>
      <c r="K50" s="106" t="s">
        <v>11</v>
      </c>
      <c r="L50" s="106" t="s">
        <v>11</v>
      </c>
      <c r="M50" s="106" t="s">
        <v>11</v>
      </c>
      <c r="N50" s="106" t="s">
        <v>11</v>
      </c>
      <c r="O50" s="106" t="s">
        <v>11</v>
      </c>
      <c r="P50" s="106" t="s">
        <v>11</v>
      </c>
      <c r="Q50" s="106" t="s">
        <v>11</v>
      </c>
      <c r="R50" s="106" t="s">
        <v>11</v>
      </c>
    </row>
    <row r="51" spans="1:18" ht="13.2" x14ac:dyDescent="0.25">
      <c r="A51" s="100" t="s">
        <v>46</v>
      </c>
      <c r="B51" s="107"/>
      <c r="C51" s="107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</row>
    <row r="52" spans="1:18" ht="13.2" x14ac:dyDescent="0.25">
      <c r="A52" s="101" t="s">
        <v>47</v>
      </c>
      <c r="B52" s="98"/>
      <c r="C52" s="98">
        <f t="shared" ref="B52:C59" si="10">C33/C12</f>
        <v>0.5</v>
      </c>
      <c r="D52" s="98">
        <f t="shared" ref="D52:F53" si="11">D33/D12</f>
        <v>0.5</v>
      </c>
      <c r="E52" s="98">
        <f t="shared" si="11"/>
        <v>0.5</v>
      </c>
      <c r="F52" s="98">
        <f t="shared" si="11"/>
        <v>0.5</v>
      </c>
      <c r="G52" s="98">
        <f t="shared" ref="G52:I53" si="12">G33/G12</f>
        <v>0.5</v>
      </c>
      <c r="H52" s="98">
        <f t="shared" si="12"/>
        <v>0.5</v>
      </c>
      <c r="I52" s="98">
        <f t="shared" si="12"/>
        <v>0.5</v>
      </c>
      <c r="J52" s="98"/>
      <c r="K52" s="98">
        <f t="shared" ref="K52:N53" si="13">K33/K12</f>
        <v>1.2</v>
      </c>
      <c r="L52" s="98">
        <f t="shared" si="13"/>
        <v>1.2</v>
      </c>
      <c r="M52" s="98" t="e">
        <f t="shared" si="13"/>
        <v>#DIV/0!</v>
      </c>
      <c r="N52" s="98" t="e">
        <f t="shared" si="13"/>
        <v>#DIV/0!</v>
      </c>
      <c r="O52" s="98"/>
      <c r="P52" s="98"/>
      <c r="Q52" s="98"/>
      <c r="R52" s="98"/>
    </row>
    <row r="53" spans="1:18" ht="13.2" x14ac:dyDescent="0.25">
      <c r="A53" s="101" t="s">
        <v>48</v>
      </c>
      <c r="B53" s="98">
        <f t="shared" si="10"/>
        <v>1.4</v>
      </c>
      <c r="C53" s="98">
        <f t="shared" si="10"/>
        <v>1.25</v>
      </c>
      <c r="D53" s="98">
        <f t="shared" si="11"/>
        <v>1.25</v>
      </c>
      <c r="E53" s="98">
        <f t="shared" si="11"/>
        <v>1.25</v>
      </c>
      <c r="F53" s="98">
        <f t="shared" si="11"/>
        <v>1.3</v>
      </c>
      <c r="G53" s="98">
        <f t="shared" si="12"/>
        <v>1.35</v>
      </c>
      <c r="H53" s="98">
        <f t="shared" si="12"/>
        <v>1.35</v>
      </c>
      <c r="I53" s="98">
        <f t="shared" si="12"/>
        <v>1.35</v>
      </c>
      <c r="J53" s="98" t="e">
        <f>J34/J13</f>
        <v>#DIV/0!</v>
      </c>
      <c r="K53" s="98">
        <f t="shared" si="13"/>
        <v>1.05</v>
      </c>
      <c r="L53" s="98">
        <f t="shared" si="13"/>
        <v>1.05</v>
      </c>
      <c r="M53" s="98" t="e">
        <f t="shared" si="13"/>
        <v>#DIV/0!</v>
      </c>
      <c r="N53" s="98" t="e">
        <f t="shared" si="13"/>
        <v>#DIV/0!</v>
      </c>
      <c r="O53" s="98"/>
      <c r="P53" s="98"/>
      <c r="Q53" s="98"/>
      <c r="R53" s="98"/>
    </row>
    <row r="54" spans="1:18" ht="13.2" x14ac:dyDescent="0.25">
      <c r="A54" s="101" t="s">
        <v>49</v>
      </c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</row>
    <row r="55" spans="1:18" ht="13.2" x14ac:dyDescent="0.25">
      <c r="A55" s="101" t="s">
        <v>7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1:18" ht="13.2" x14ac:dyDescent="0.25">
      <c r="A56" s="101" t="s">
        <v>8</v>
      </c>
      <c r="B56" s="98">
        <f t="shared" si="10"/>
        <v>1.6500000000000001</v>
      </c>
      <c r="C56" s="98">
        <f t="shared" si="10"/>
        <v>1.55</v>
      </c>
      <c r="D56" s="98">
        <f t="shared" ref="D56:E59" si="14">D37/D16</f>
        <v>1.55</v>
      </c>
      <c r="E56" s="98">
        <f t="shared" si="14"/>
        <v>1.55</v>
      </c>
      <c r="F56" s="98">
        <f t="shared" ref="F56:G59" si="15">F37/F16</f>
        <v>1.55</v>
      </c>
      <c r="G56" s="98">
        <f t="shared" si="15"/>
        <v>1.55</v>
      </c>
      <c r="H56" s="98">
        <f t="shared" ref="H56:I59" si="16">H37/H16</f>
        <v>1.55</v>
      </c>
      <c r="I56" s="98">
        <f t="shared" si="16"/>
        <v>1.55</v>
      </c>
      <c r="J56" s="98" t="e">
        <f t="shared" ref="J56:K59" si="17">J37/J16</f>
        <v>#DIV/0!</v>
      </c>
      <c r="K56" s="98">
        <f t="shared" si="17"/>
        <v>1.0999999999999999</v>
      </c>
      <c r="L56" s="98">
        <f t="shared" ref="L56:N59" si="18">L37/L16</f>
        <v>1.1000000000000001</v>
      </c>
      <c r="M56" s="98" t="e">
        <f t="shared" si="18"/>
        <v>#DIV/0!</v>
      </c>
      <c r="N56" s="98" t="e">
        <f t="shared" si="18"/>
        <v>#DIV/0!</v>
      </c>
      <c r="O56" s="98"/>
      <c r="P56" s="98"/>
      <c r="Q56" s="98"/>
      <c r="R56" s="98"/>
    </row>
    <row r="57" spans="1:18" ht="13.2" x14ac:dyDescent="0.25">
      <c r="A57" s="101" t="s">
        <v>53</v>
      </c>
      <c r="B57" s="98">
        <f t="shared" si="10"/>
        <v>1</v>
      </c>
      <c r="C57" s="98">
        <f t="shared" si="10"/>
        <v>0.89999999999999991</v>
      </c>
      <c r="D57" s="98">
        <f t="shared" si="14"/>
        <v>0.89999999999999991</v>
      </c>
      <c r="E57" s="98">
        <f t="shared" si="14"/>
        <v>0.89999999999999991</v>
      </c>
      <c r="F57" s="98">
        <f t="shared" si="15"/>
        <v>0.89999999999999991</v>
      </c>
      <c r="G57" s="98">
        <f t="shared" si="15"/>
        <v>0.89999999999999991</v>
      </c>
      <c r="H57" s="98">
        <f t="shared" si="16"/>
        <v>0.8</v>
      </c>
      <c r="I57" s="98">
        <f t="shared" si="16"/>
        <v>0.8</v>
      </c>
      <c r="J57" s="98" t="e">
        <f t="shared" si="17"/>
        <v>#DIV/0!</v>
      </c>
      <c r="K57" s="98">
        <f t="shared" si="17"/>
        <v>0.7</v>
      </c>
      <c r="L57" s="98">
        <f t="shared" si="18"/>
        <v>0.75</v>
      </c>
      <c r="M57" s="98" t="e">
        <f t="shared" si="18"/>
        <v>#DIV/0!</v>
      </c>
      <c r="N57" s="98" t="e">
        <f t="shared" si="18"/>
        <v>#DIV/0!</v>
      </c>
      <c r="O57" s="98"/>
      <c r="P57" s="98"/>
      <c r="Q57" s="98"/>
      <c r="R57" s="98"/>
    </row>
    <row r="58" spans="1:18" ht="13.2" x14ac:dyDescent="0.25">
      <c r="A58" s="101" t="s">
        <v>9</v>
      </c>
      <c r="B58" s="98">
        <f t="shared" si="10"/>
        <v>1.3</v>
      </c>
      <c r="C58" s="98">
        <f t="shared" si="10"/>
        <v>1.3</v>
      </c>
      <c r="D58" s="98">
        <f t="shared" si="14"/>
        <v>1.3</v>
      </c>
      <c r="E58" s="98">
        <f t="shared" si="14"/>
        <v>1.3</v>
      </c>
      <c r="F58" s="98">
        <f t="shared" si="15"/>
        <v>1.3</v>
      </c>
      <c r="G58" s="98">
        <f t="shared" si="15"/>
        <v>1.3</v>
      </c>
      <c r="H58" s="98">
        <f t="shared" si="16"/>
        <v>1.3</v>
      </c>
      <c r="I58" s="98">
        <f t="shared" si="16"/>
        <v>1.3</v>
      </c>
      <c r="J58" s="98" t="e">
        <f t="shared" si="17"/>
        <v>#DIV/0!</v>
      </c>
      <c r="K58" s="98">
        <f t="shared" si="17"/>
        <v>1</v>
      </c>
      <c r="L58" s="98">
        <f t="shared" si="18"/>
        <v>1</v>
      </c>
      <c r="M58" s="98" t="e">
        <f t="shared" si="18"/>
        <v>#DIV/0!</v>
      </c>
      <c r="N58" s="98" t="e">
        <f t="shared" si="18"/>
        <v>#DIV/0!</v>
      </c>
      <c r="O58" s="98"/>
      <c r="P58" s="98"/>
      <c r="Q58" s="98"/>
      <c r="R58" s="98"/>
    </row>
    <row r="59" spans="1:18" ht="13.2" x14ac:dyDescent="0.25">
      <c r="A59" s="101" t="s">
        <v>51</v>
      </c>
      <c r="B59" s="98">
        <f t="shared" si="10"/>
        <v>1.1499999999999999</v>
      </c>
      <c r="C59" s="98">
        <f t="shared" si="10"/>
        <v>1</v>
      </c>
      <c r="D59" s="98">
        <f t="shared" si="14"/>
        <v>1</v>
      </c>
      <c r="E59" s="98">
        <f t="shared" si="14"/>
        <v>1</v>
      </c>
      <c r="F59" s="98">
        <f t="shared" si="15"/>
        <v>1</v>
      </c>
      <c r="G59" s="98">
        <f t="shared" si="15"/>
        <v>1</v>
      </c>
      <c r="H59" s="98">
        <f t="shared" si="16"/>
        <v>1</v>
      </c>
      <c r="I59" s="98">
        <f t="shared" si="16"/>
        <v>1</v>
      </c>
      <c r="J59" s="98" t="e">
        <f t="shared" si="17"/>
        <v>#DIV/0!</v>
      </c>
      <c r="K59" s="98">
        <f t="shared" si="17"/>
        <v>1</v>
      </c>
      <c r="L59" s="98">
        <f t="shared" si="18"/>
        <v>0.95</v>
      </c>
      <c r="M59" s="98" t="e">
        <f t="shared" si="18"/>
        <v>#DIV/0!</v>
      </c>
      <c r="N59" s="98" t="e">
        <f t="shared" si="18"/>
        <v>#DIV/0!</v>
      </c>
      <c r="O59" s="98"/>
      <c r="P59" s="98"/>
      <c r="Q59" s="98"/>
      <c r="R59" s="98"/>
    </row>
    <row r="60" spans="1:18" ht="13.2" x14ac:dyDescent="0.25">
      <c r="A60" s="102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</row>
    <row r="61" spans="1:18" ht="13.2" x14ac:dyDescent="0.25">
      <c r="A61" s="103" t="s">
        <v>69</v>
      </c>
      <c r="B61" s="108">
        <f t="shared" ref="B61:G61" si="19">B42/B21</f>
        <v>1.2372844400396432</v>
      </c>
      <c r="C61" s="108">
        <f t="shared" si="19"/>
        <v>1.098672478700218</v>
      </c>
      <c r="D61" s="108">
        <f t="shared" si="19"/>
        <v>1.098672478700218</v>
      </c>
      <c r="E61" s="108">
        <f t="shared" si="19"/>
        <v>1.098672478700218</v>
      </c>
      <c r="F61" s="108">
        <f t="shared" si="19"/>
        <v>1.1204676045175352</v>
      </c>
      <c r="G61" s="108">
        <f t="shared" si="19"/>
        <v>1.1422627303348525</v>
      </c>
      <c r="H61" s="108">
        <f t="shared" ref="H61:N61" si="20">H42/H21</f>
        <v>1.1226471170992671</v>
      </c>
      <c r="I61" s="108">
        <f t="shared" si="20"/>
        <v>1.1226471170992671</v>
      </c>
      <c r="J61" s="114">
        <f t="shared" si="20"/>
        <v>0</v>
      </c>
      <c r="K61" s="108">
        <f t="shared" si="20"/>
        <v>0.99949090909090921</v>
      </c>
      <c r="L61" s="108">
        <f t="shared" si="20"/>
        <v>0.98886569241475297</v>
      </c>
      <c r="M61" s="108" t="e">
        <f t="shared" si="20"/>
        <v>#DIV/0!</v>
      </c>
      <c r="N61" s="108" t="e">
        <f t="shared" si="20"/>
        <v>#DIV/0!</v>
      </c>
      <c r="O61" s="108"/>
      <c r="P61" s="108"/>
      <c r="Q61" s="108"/>
      <c r="R61" s="108"/>
    </row>
  </sheetData>
  <pageMargins left="0.70866141732283472" right="0.70866141732283472" top="0.36" bottom="0.74803149606299213" header="0.31496062992125984" footer="0.31496062992125984"/>
  <pageSetup scale="65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 xsi:nil="true"/>
    <lcf76f155ced4ddcb4097134ff3c332f xmlns="25435354-646d-4f90-a923-d4d04749eaf7">
      <Terms xmlns="http://schemas.microsoft.com/office/infopath/2007/PartnerControls"/>
    </lcf76f155ced4ddcb4097134ff3c332f>
    <SharedWithUsers xmlns="5d7b95ce-97cf-4a61-8884-fde260c16070">
      <UserInfo>
        <DisplayName>Godfrey Kgatle</DisplayName>
        <AccountId>321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F0BFB1-FB90-4952-84C1-2EC505AF25B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367E233-4C7C-4D8B-B790-33B19B493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B289FA-4058-455C-B9A9-0C0DFE1A2B6C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customXml/itemProps4.xml><?xml version="1.0" encoding="utf-8"?>
<ds:datastoreItem xmlns:ds="http://schemas.openxmlformats.org/officeDocument/2006/customXml" ds:itemID="{A8958E42-E552-4B64-8E26-414F6C7FA8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Data-Sunflower</vt:lpstr>
      <vt:lpstr>Opbrengste</vt:lpstr>
      <vt:lpstr>Prod skatting 2016</vt:lpstr>
      <vt:lpstr>Vrystaat Sonneblom</vt:lpstr>
      <vt:lpstr>Graph-Area production</vt:lpstr>
      <vt:lpstr>% Share</vt:lpstr>
      <vt:lpstr>Chart2</vt:lpstr>
      <vt:lpstr>'Data-Sunflower'!Print_Area</vt:lpstr>
      <vt:lpstr>'Prod skatting 2016'!Print_Area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Viljoen</dc:creator>
  <cp:lastModifiedBy>Marguerite Pienaar</cp:lastModifiedBy>
  <cp:lastPrinted>2011-06-14T05:31:34Z</cp:lastPrinted>
  <dcterms:created xsi:type="dcterms:W3CDTF">2004-04-30T06:50:06Z</dcterms:created>
  <dcterms:modified xsi:type="dcterms:W3CDTF">2024-11-03T17:27:08Z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Petru Fourie</vt:lpwstr>
  </property>
  <property fmtid="{D5CDD505-2E9C-101B-9397-08002B2CF9AE}" pid="3" name="Order">
    <vt:lpwstr>14421400.0000000</vt:lpwstr>
  </property>
  <property fmtid="{D5CDD505-2E9C-101B-9397-08002B2CF9AE}" pid="4" name="display_urn:schemas-microsoft-com:office:office#Author">
    <vt:lpwstr>Petru Fourie</vt:lpwstr>
  </property>
  <property fmtid="{D5CDD505-2E9C-101B-9397-08002B2CF9AE}" pid="5" name="MediaServiceImageTags">
    <vt:lpwstr/>
  </property>
  <property fmtid="{D5CDD505-2E9C-101B-9397-08002B2CF9AE}" pid="6" name="display_urn:schemas-microsoft-com:office:office#SharedWithUsers">
    <vt:lpwstr>Godfrey Kgatle</vt:lpwstr>
  </property>
  <property fmtid="{D5CDD505-2E9C-101B-9397-08002B2CF9AE}" pid="7" name="SharedWithUsers">
    <vt:lpwstr>321;#Godfrey Kgatle</vt:lpwstr>
  </property>
  <property fmtid="{D5CDD505-2E9C-101B-9397-08002B2CF9AE}" pid="8" name="ContentTypeId">
    <vt:lpwstr>0x010100ED8EB078C1C8474F8AAD7AD9366D8E54</vt:lpwstr>
  </property>
</Properties>
</file>