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/Documents/nodejs1/"/>
    </mc:Choice>
  </mc:AlternateContent>
  <xr:revisionPtr revIDLastSave="0" documentId="13_ncr:1_{6C782523-AFD7-2342-AD1D-F48E943EB998}" xr6:coauthVersionLast="45" xr6:coauthVersionMax="45" xr10:uidLastSave="{00000000-0000-0000-0000-000000000000}"/>
  <bookViews>
    <workbookView xWindow="0" yWindow="0" windowWidth="28800" windowHeight="18000" xr2:uid="{38E5D477-322D-1344-8FFA-5F2C2CA2B9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A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L17" i="1"/>
  <c r="L18" i="1" s="1"/>
  <c r="K4" i="1"/>
  <c r="K5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17" i="1"/>
  <c r="K17" i="1" s="1"/>
  <c r="M17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4" i="1"/>
  <c r="L4" i="1" s="1"/>
  <c r="M4" i="1" s="1"/>
  <c r="M5" i="1" l="1"/>
  <c r="K6" i="1"/>
  <c r="K7" i="1" s="1"/>
  <c r="M7" i="1" s="1"/>
  <c r="M18" i="1"/>
  <c r="L19" i="1"/>
  <c r="L20" i="1" s="1"/>
  <c r="L21" i="1" s="1"/>
  <c r="L22" i="1" s="1"/>
  <c r="M21" i="1" l="1"/>
  <c r="K8" i="1"/>
  <c r="M8" i="1" s="1"/>
  <c r="M19" i="1"/>
  <c r="M20" i="1"/>
  <c r="M6" i="1"/>
  <c r="L23" i="1"/>
  <c r="M22" i="1"/>
  <c r="K9" i="1"/>
  <c r="L24" i="1" l="1"/>
  <c r="M23" i="1"/>
  <c r="M9" i="1"/>
  <c r="K10" i="1"/>
  <c r="M24" i="1" l="1"/>
  <c r="L25" i="1"/>
  <c r="K11" i="1"/>
  <c r="M10" i="1"/>
  <c r="M25" i="1" l="1"/>
  <c r="L26" i="1"/>
  <c r="K12" i="1"/>
  <c r="M11" i="1"/>
  <c r="L27" i="1" l="1"/>
  <c r="M26" i="1"/>
  <c r="M12" i="1"/>
  <c r="K13" i="1"/>
  <c r="L28" i="1" l="1"/>
  <c r="M28" i="1" s="1"/>
  <c r="M27" i="1"/>
  <c r="M13" i="1"/>
  <c r="K14" i="1"/>
  <c r="K15" i="1" l="1"/>
  <c r="M14" i="1"/>
  <c r="K16" i="1" l="1"/>
  <c r="M16" i="1" s="1"/>
  <c r="M15" i="1"/>
  <c r="M31" i="1" l="1"/>
</calcChain>
</file>

<file path=xl/sharedStrings.xml><?xml version="1.0" encoding="utf-8"?>
<sst xmlns="http://schemas.openxmlformats.org/spreadsheetml/2006/main" count="8" uniqueCount="8">
  <si>
    <t>Possible Prices</t>
  </si>
  <si>
    <t>Buy</t>
  </si>
  <si>
    <t>Sell</t>
  </si>
  <si>
    <t>Min</t>
  </si>
  <si>
    <t>BIDS</t>
  </si>
  <si>
    <t>BID QTY</t>
  </si>
  <si>
    <t>OFFER</t>
  </si>
  <si>
    <t>OFFER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</si>
</sst>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E074-01B5-BD4D-B638-BD6C61DE89C1}">
  <dimension ref="A3:M31"/>
  <sheetViews>
    <sheetView tabSelected="1" topLeftCell="C1" workbookViewId="0">
      <selection activeCell="O15" sqref="O15"/>
    </sheetView>
  </sheetViews>
  <sheetFormatPr baseColWidth="10" defaultRowHeight="16"/>
  <cols>
    <col min="1" max="2" width="0" hidden="1" customWidth="1"/>
    <col min="7" max="8" width="0" hidden="1" customWidth="1"/>
    <col min="10" max="10" width="13.1640625" bestFit="1" customWidth="1"/>
  </cols>
  <sheetData>
    <row r="3" spans="1:13">
      <c r="C3" s="2" t="s">
        <v>5</v>
      </c>
      <c r="D3" s="2" t="s">
        <v>4</v>
      </c>
      <c r="E3" s="3" t="s">
        <v>6</v>
      </c>
      <c r="F3" s="3" t="s">
        <v>7</v>
      </c>
      <c r="J3" t="s">
        <v>0</v>
      </c>
      <c r="K3" t="s">
        <v>1</v>
      </c>
      <c r="L3" t="s">
        <v>2</v>
      </c>
      <c r="M3" t="s">
        <v>3</v>
      </c>
    </row>
    <row r="4" spans="1:13">
      <c r="A4">
        <f>B4</f>
        <v>31.5</v>
      </c>
      <c r="B4">
        <f>C4*D4</f>
        <v>31.5</v>
      </c>
      <c r="C4" s="2">
        <v>1.05</v>
      </c>
      <c r="D4" s="2">
        <v>30</v>
      </c>
      <c r="E4" s="3">
        <v>9</v>
      </c>
      <c r="F4" s="3">
        <v>0.05</v>
      </c>
      <c r="G4">
        <f>F4*E4</f>
        <v>0.45</v>
      </c>
      <c r="H4">
        <f>G4</f>
        <v>0.45</v>
      </c>
      <c r="J4">
        <f>D4</f>
        <v>30</v>
      </c>
      <c r="K4">
        <f>C4</f>
        <v>1.05</v>
      </c>
      <c r="L4">
        <f>SUMIF($E$4:$E$16,"&lt;="&amp; J4,$F$4:$F$16)</f>
        <v>323.85000000000002</v>
      </c>
      <c r="M4">
        <f>MIN(K4,L4)</f>
        <v>1.05</v>
      </c>
    </row>
    <row r="5" spans="1:13">
      <c r="A5">
        <f>B5+A4</f>
        <v>60.5</v>
      </c>
      <c r="B5">
        <f t="shared" ref="B5:B16" si="0">C5*D5</f>
        <v>29</v>
      </c>
      <c r="C5" s="2">
        <v>1</v>
      </c>
      <c r="D5" s="2">
        <v>29</v>
      </c>
      <c r="E5" s="3">
        <v>10</v>
      </c>
      <c r="F5" s="3">
        <v>17.95</v>
      </c>
      <c r="G5">
        <f t="shared" ref="G5:G15" si="1">F5*E5</f>
        <v>179.5</v>
      </c>
      <c r="H5">
        <f>G5+H4</f>
        <v>179.95</v>
      </c>
      <c r="J5">
        <f>D5</f>
        <v>29</v>
      </c>
      <c r="K5">
        <f>K4+C5</f>
        <v>2.0499999999999998</v>
      </c>
      <c r="L5">
        <f t="shared" ref="L5:L16" si="2">SUMIF($E$4:$E$16,"&lt;="&amp; J5,$F$4:$F$16)</f>
        <v>302.35000000000002</v>
      </c>
      <c r="M5">
        <f t="shared" ref="M5:M28" si="3">MIN(K5,L5)</f>
        <v>2.0499999999999998</v>
      </c>
    </row>
    <row r="6" spans="1:13">
      <c r="A6">
        <f t="shared" ref="A6:A16" si="4">B6+A5</f>
        <v>340.5</v>
      </c>
      <c r="B6">
        <f t="shared" si="0"/>
        <v>280</v>
      </c>
      <c r="C6" s="2">
        <v>10</v>
      </c>
      <c r="D6" s="2">
        <v>28</v>
      </c>
      <c r="E6" s="3">
        <v>15</v>
      </c>
      <c r="F6" s="3">
        <v>102.17</v>
      </c>
      <c r="G6">
        <f t="shared" si="1"/>
        <v>1532.55</v>
      </c>
      <c r="H6">
        <f t="shared" ref="H6:H15" si="5">G6+H5</f>
        <v>1712.5</v>
      </c>
      <c r="J6">
        <f>D6</f>
        <v>28</v>
      </c>
      <c r="K6">
        <f>K5+C6</f>
        <v>12.05</v>
      </c>
      <c r="L6">
        <f t="shared" si="2"/>
        <v>302.35000000000002</v>
      </c>
      <c r="M6">
        <f t="shared" si="3"/>
        <v>12.05</v>
      </c>
    </row>
    <row r="7" spans="1:13">
      <c r="A7">
        <f t="shared" si="4"/>
        <v>390.5</v>
      </c>
      <c r="B7">
        <f t="shared" si="0"/>
        <v>50</v>
      </c>
      <c r="C7" s="2">
        <v>2</v>
      </c>
      <c r="D7" s="2">
        <v>25</v>
      </c>
      <c r="E7" s="3">
        <v>17</v>
      </c>
      <c r="F7" s="3">
        <v>0.5</v>
      </c>
      <c r="G7">
        <f t="shared" si="1"/>
        <v>8.5</v>
      </c>
      <c r="H7">
        <f t="shared" si="5"/>
        <v>1721</v>
      </c>
      <c r="J7">
        <f>D7</f>
        <v>25</v>
      </c>
      <c r="K7">
        <f>K6+C7</f>
        <v>14.05</v>
      </c>
      <c r="L7">
        <f t="shared" si="2"/>
        <v>302.35000000000002</v>
      </c>
      <c r="M7">
        <f t="shared" si="3"/>
        <v>14.05</v>
      </c>
    </row>
    <row r="8" spans="1:13">
      <c r="A8">
        <f t="shared" si="4"/>
        <v>414.5</v>
      </c>
      <c r="B8">
        <f t="shared" si="0"/>
        <v>24</v>
      </c>
      <c r="C8" s="2">
        <v>1</v>
      </c>
      <c r="D8" s="2">
        <v>24</v>
      </c>
      <c r="E8" s="3">
        <v>19</v>
      </c>
      <c r="F8" s="3">
        <v>2</v>
      </c>
      <c r="G8">
        <f t="shared" si="1"/>
        <v>38</v>
      </c>
      <c r="H8">
        <f t="shared" si="5"/>
        <v>1759</v>
      </c>
      <c r="J8">
        <f>D8</f>
        <v>24</v>
      </c>
      <c r="K8">
        <f>K7+C8</f>
        <v>15.05</v>
      </c>
      <c r="L8">
        <f t="shared" si="2"/>
        <v>272.34000000000003</v>
      </c>
      <c r="M8">
        <f t="shared" si="3"/>
        <v>15.05</v>
      </c>
    </row>
    <row r="9" spans="1:13">
      <c r="A9">
        <f t="shared" si="4"/>
        <v>740.93615</v>
      </c>
      <c r="B9">
        <f t="shared" si="0"/>
        <v>326.43615</v>
      </c>
      <c r="C9" s="2">
        <v>13.8909</v>
      </c>
      <c r="D9" s="2">
        <v>23.5</v>
      </c>
      <c r="E9" s="3">
        <v>22</v>
      </c>
      <c r="F9" s="3">
        <v>30</v>
      </c>
      <c r="G9">
        <f t="shared" si="1"/>
        <v>660</v>
      </c>
      <c r="H9">
        <f t="shared" si="5"/>
        <v>2419</v>
      </c>
      <c r="J9">
        <f>D9</f>
        <v>23.5</v>
      </c>
      <c r="K9">
        <f>K8+C9</f>
        <v>28.940899999999999</v>
      </c>
      <c r="L9">
        <f t="shared" si="2"/>
        <v>256.34000000000003</v>
      </c>
      <c r="M9">
        <f t="shared" si="3"/>
        <v>28.940899999999999</v>
      </c>
    </row>
    <row r="10" spans="1:13">
      <c r="A10">
        <f t="shared" si="4"/>
        <v>855.93615</v>
      </c>
      <c r="B10">
        <f t="shared" si="0"/>
        <v>115</v>
      </c>
      <c r="C10" s="2">
        <v>5</v>
      </c>
      <c r="D10" s="2">
        <v>23</v>
      </c>
      <c r="E10" s="3">
        <v>23</v>
      </c>
      <c r="F10" s="3">
        <v>0.5</v>
      </c>
      <c r="G10">
        <f t="shared" si="1"/>
        <v>11.5</v>
      </c>
      <c r="H10">
        <f t="shared" si="5"/>
        <v>2430.5</v>
      </c>
      <c r="J10">
        <f>D10</f>
        <v>23</v>
      </c>
      <c r="K10">
        <f>K9+C10</f>
        <v>33.940899999999999</v>
      </c>
      <c r="L10">
        <f t="shared" si="2"/>
        <v>153.17000000000002</v>
      </c>
      <c r="M10">
        <f t="shared" si="3"/>
        <v>33.940899999999999</v>
      </c>
    </row>
    <row r="11" spans="1:13">
      <c r="A11">
        <f t="shared" si="4"/>
        <v>1295.93615</v>
      </c>
      <c r="B11">
        <f t="shared" si="0"/>
        <v>440</v>
      </c>
      <c r="C11" s="2">
        <v>20</v>
      </c>
      <c r="D11" s="2">
        <v>22</v>
      </c>
      <c r="E11" s="3">
        <v>23.5</v>
      </c>
      <c r="F11" s="3">
        <v>103.17</v>
      </c>
      <c r="G11">
        <f t="shared" si="1"/>
        <v>2424.4949999999999</v>
      </c>
      <c r="H11">
        <f t="shared" si="5"/>
        <v>4854.9949999999999</v>
      </c>
      <c r="J11">
        <f>D11</f>
        <v>22</v>
      </c>
      <c r="K11">
        <f>K10+C11</f>
        <v>53.940899999999999</v>
      </c>
      <c r="L11">
        <f t="shared" si="2"/>
        <v>152.67000000000002</v>
      </c>
      <c r="M11">
        <f t="shared" si="3"/>
        <v>53.940899999999999</v>
      </c>
    </row>
    <row r="12" spans="1:13">
      <c r="A12">
        <f t="shared" si="4"/>
        <v>1505.93615</v>
      </c>
      <c r="B12">
        <f t="shared" si="0"/>
        <v>210</v>
      </c>
      <c r="C12" s="2">
        <v>10</v>
      </c>
      <c r="D12" s="2">
        <v>21</v>
      </c>
      <c r="E12" s="3">
        <v>24</v>
      </c>
      <c r="F12" s="3">
        <v>16</v>
      </c>
      <c r="G12">
        <f t="shared" si="1"/>
        <v>384</v>
      </c>
      <c r="H12">
        <f t="shared" si="5"/>
        <v>5238.9949999999999</v>
      </c>
      <c r="J12">
        <f>D12</f>
        <v>21</v>
      </c>
      <c r="K12">
        <f>K11+C12</f>
        <v>63.940899999999999</v>
      </c>
      <c r="L12">
        <f t="shared" si="2"/>
        <v>122.67</v>
      </c>
      <c r="M12">
        <f t="shared" si="3"/>
        <v>63.940899999999999</v>
      </c>
    </row>
    <row r="13" spans="1:13">
      <c r="A13">
        <f t="shared" si="4"/>
        <v>1705.93615</v>
      </c>
      <c r="B13">
        <f t="shared" si="0"/>
        <v>200</v>
      </c>
      <c r="C13" s="2">
        <v>10</v>
      </c>
      <c r="D13" s="2">
        <v>20</v>
      </c>
      <c r="E13" s="3">
        <v>25</v>
      </c>
      <c r="F13" s="3">
        <v>30.01</v>
      </c>
      <c r="G13">
        <f t="shared" si="1"/>
        <v>750.25</v>
      </c>
      <c r="H13">
        <f t="shared" si="5"/>
        <v>5989.2449999999999</v>
      </c>
      <c r="J13">
        <f>D13</f>
        <v>20</v>
      </c>
      <c r="K13">
        <f>K12+C13</f>
        <v>73.940899999999999</v>
      </c>
      <c r="L13">
        <f t="shared" si="2"/>
        <v>122.67</v>
      </c>
      <c r="M13">
        <f t="shared" si="3"/>
        <v>73.940899999999999</v>
      </c>
    </row>
    <row r="14" spans="1:13">
      <c r="A14">
        <f t="shared" si="4"/>
        <v>1706.7861499999999</v>
      </c>
      <c r="B14">
        <f t="shared" si="0"/>
        <v>0.85000000000000009</v>
      </c>
      <c r="C14" s="2">
        <v>0.05</v>
      </c>
      <c r="D14" s="2">
        <v>17</v>
      </c>
      <c r="E14" s="3">
        <v>30</v>
      </c>
      <c r="F14" s="3">
        <v>21.5</v>
      </c>
      <c r="G14">
        <f t="shared" si="1"/>
        <v>645</v>
      </c>
      <c r="H14">
        <f t="shared" si="5"/>
        <v>6634.2449999999999</v>
      </c>
      <c r="J14">
        <f>D14</f>
        <v>17</v>
      </c>
      <c r="K14">
        <f>K13+C14</f>
        <v>73.990899999999996</v>
      </c>
      <c r="L14">
        <f t="shared" si="2"/>
        <v>120.67</v>
      </c>
      <c r="M14">
        <f t="shared" si="3"/>
        <v>73.990899999999996</v>
      </c>
    </row>
    <row r="15" spans="1:13">
      <c r="A15">
        <f t="shared" si="4"/>
        <v>1709.7861499999999</v>
      </c>
      <c r="B15">
        <f t="shared" si="0"/>
        <v>3</v>
      </c>
      <c r="C15" s="2">
        <v>0.2</v>
      </c>
      <c r="D15" s="2">
        <v>15</v>
      </c>
      <c r="E15" s="3">
        <v>31</v>
      </c>
      <c r="F15" s="3">
        <v>0.05</v>
      </c>
      <c r="G15">
        <f t="shared" si="1"/>
        <v>1.55</v>
      </c>
      <c r="H15">
        <f t="shared" si="5"/>
        <v>6635.7950000000001</v>
      </c>
      <c r="J15" s="1">
        <f>D15</f>
        <v>15</v>
      </c>
      <c r="K15" s="1">
        <f>K14+C15</f>
        <v>74.190899999999999</v>
      </c>
      <c r="L15" s="1">
        <f t="shared" si="2"/>
        <v>120.17</v>
      </c>
      <c r="M15" s="1">
        <f t="shared" si="3"/>
        <v>74.190899999999999</v>
      </c>
    </row>
    <row r="16" spans="1:13">
      <c r="A16">
        <f t="shared" si="4"/>
        <v>1711.83105</v>
      </c>
      <c r="B16">
        <f t="shared" si="0"/>
        <v>2.0449000000000002</v>
      </c>
      <c r="C16" s="2">
        <v>0.1573</v>
      </c>
      <c r="D16" s="2">
        <v>13</v>
      </c>
      <c r="E16" s="3"/>
      <c r="F16" s="3"/>
      <c r="J16">
        <f>D16</f>
        <v>13</v>
      </c>
      <c r="K16">
        <f>K15+C16</f>
        <v>74.348200000000006</v>
      </c>
      <c r="L16">
        <f t="shared" si="2"/>
        <v>18</v>
      </c>
      <c r="M16">
        <f t="shared" si="3"/>
        <v>18</v>
      </c>
    </row>
    <row r="17" spans="10:13">
      <c r="J17">
        <f>E4</f>
        <v>9</v>
      </c>
      <c r="K17">
        <f>SUMIF($D$4:$D$16,"&gt;="&amp; J17,$C$4:$C$16)</f>
        <v>74.348200000000006</v>
      </c>
      <c r="L17">
        <f>F4</f>
        <v>0.05</v>
      </c>
      <c r="M17">
        <f t="shared" si="3"/>
        <v>0.05</v>
      </c>
    </row>
    <row r="18" spans="10:13">
      <c r="J18">
        <f>E5</f>
        <v>10</v>
      </c>
      <c r="K18">
        <f t="shared" ref="K18:K28" si="6">SUMIF($D$4:$D$16,"&gt;="&amp; J18,$C$4:$C$16)</f>
        <v>74.348200000000006</v>
      </c>
      <c r="L18">
        <f>F5+L17</f>
        <v>18</v>
      </c>
      <c r="M18">
        <f t="shared" si="3"/>
        <v>18</v>
      </c>
    </row>
    <row r="19" spans="10:13">
      <c r="J19">
        <f>E6</f>
        <v>15</v>
      </c>
      <c r="K19">
        <f t="shared" si="6"/>
        <v>74.190899999999999</v>
      </c>
      <c r="L19">
        <f>F6+L18</f>
        <v>120.17</v>
      </c>
      <c r="M19">
        <f t="shared" si="3"/>
        <v>74.190899999999999</v>
      </c>
    </row>
    <row r="20" spans="10:13">
      <c r="J20">
        <f>E7</f>
        <v>17</v>
      </c>
      <c r="K20">
        <f t="shared" si="6"/>
        <v>73.990899999999996</v>
      </c>
      <c r="L20">
        <f>F7+L19</f>
        <v>120.67</v>
      </c>
      <c r="M20">
        <f t="shared" si="3"/>
        <v>73.990899999999996</v>
      </c>
    </row>
    <row r="21" spans="10:13">
      <c r="J21">
        <f>E8</f>
        <v>19</v>
      </c>
      <c r="K21">
        <f t="shared" si="6"/>
        <v>73.940899999999999</v>
      </c>
      <c r="L21">
        <f>F8+L20</f>
        <v>122.67</v>
      </c>
      <c r="M21">
        <f t="shared" si="3"/>
        <v>73.940899999999999</v>
      </c>
    </row>
    <row r="22" spans="10:13">
      <c r="J22">
        <f>E9</f>
        <v>22</v>
      </c>
      <c r="K22">
        <f t="shared" si="6"/>
        <v>53.940899999999999</v>
      </c>
      <c r="L22">
        <f>F9+L21</f>
        <v>152.67000000000002</v>
      </c>
      <c r="M22">
        <f t="shared" si="3"/>
        <v>53.940899999999999</v>
      </c>
    </row>
    <row r="23" spans="10:13">
      <c r="J23">
        <f>E10</f>
        <v>23</v>
      </c>
      <c r="K23">
        <f t="shared" si="6"/>
        <v>33.940899999999999</v>
      </c>
      <c r="L23">
        <f>F10+L22</f>
        <v>153.17000000000002</v>
      </c>
      <c r="M23">
        <f t="shared" si="3"/>
        <v>33.940899999999999</v>
      </c>
    </row>
    <row r="24" spans="10:13">
      <c r="J24">
        <f>E11</f>
        <v>23.5</v>
      </c>
      <c r="K24">
        <f t="shared" si="6"/>
        <v>28.940899999999999</v>
      </c>
      <c r="L24">
        <f>F11+L23</f>
        <v>256.34000000000003</v>
      </c>
      <c r="M24">
        <f t="shared" si="3"/>
        <v>28.940899999999999</v>
      </c>
    </row>
    <row r="25" spans="10:13">
      <c r="J25">
        <f>E12</f>
        <v>24</v>
      </c>
      <c r="K25">
        <f t="shared" si="6"/>
        <v>15.05</v>
      </c>
      <c r="L25">
        <f>F12+L24</f>
        <v>272.34000000000003</v>
      </c>
      <c r="M25">
        <f t="shared" si="3"/>
        <v>15.05</v>
      </c>
    </row>
    <row r="26" spans="10:13">
      <c r="J26">
        <f>E13</f>
        <v>25</v>
      </c>
      <c r="K26">
        <f t="shared" si="6"/>
        <v>14.05</v>
      </c>
      <c r="L26">
        <f>F13+L25</f>
        <v>302.35000000000002</v>
      </c>
      <c r="M26">
        <f t="shared" si="3"/>
        <v>14.05</v>
      </c>
    </row>
    <row r="27" spans="10:13">
      <c r="J27">
        <f>E14</f>
        <v>30</v>
      </c>
      <c r="K27">
        <f t="shared" si="6"/>
        <v>1.05</v>
      </c>
      <c r="L27">
        <f>F14+L26</f>
        <v>323.85000000000002</v>
      </c>
      <c r="M27">
        <f t="shared" si="3"/>
        <v>1.05</v>
      </c>
    </row>
    <row r="28" spans="10:13">
      <c r="J28">
        <f>E15</f>
        <v>31</v>
      </c>
      <c r="K28">
        <f t="shared" si="6"/>
        <v>0</v>
      </c>
      <c r="L28">
        <f>F15+L27</f>
        <v>323.90000000000003</v>
      </c>
      <c r="M28">
        <f t="shared" si="3"/>
        <v>0</v>
      </c>
    </row>
    <row r="31" spans="10:13">
      <c r="M31">
        <f>MAX(M4:M28)</f>
        <v>74.190899999999999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Miranda</dc:creator>
  <cp:lastModifiedBy>Marcelo Miranda</cp:lastModifiedBy>
  <dcterms:created xsi:type="dcterms:W3CDTF">2022-04-18T23:42:13Z</dcterms:created>
  <dcterms:modified xsi:type="dcterms:W3CDTF">2022-04-19T00:06:51Z</dcterms:modified>
</cp:coreProperties>
</file>