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5" yWindow="165" windowWidth="12900" windowHeight="11955" tabRatio="578"/>
  </bookViews>
  <sheets>
    <sheet name="Product Backlog" sheetId="4" r:id="rId1"/>
    <sheet name="Sprint-1" sheetId="7" r:id="rId2"/>
    <sheet name="Sprint-2" sheetId="8" r:id="rId3"/>
    <sheet name="Sprint-3" sheetId="9" r:id="rId4"/>
    <sheet name="Sprint-4" sheetId="10" r:id="rId5"/>
    <sheet name="Sprint-5" sheetId="11" r:id="rId6"/>
    <sheet name="Sprint-6" sheetId="12" r:id="rId7"/>
    <sheet name="Sprint-7" sheetId="13" r:id="rId8"/>
    <sheet name="Sprint-8" sheetId="14" r:id="rId9"/>
    <sheet name="Sprint-9" sheetId="15" r:id="rId10"/>
  </sheets>
  <calcPr calcId="125725"/>
</workbook>
</file>

<file path=xl/calcChain.xml><?xml version="1.0" encoding="utf-8"?>
<calcChain xmlns="http://schemas.openxmlformats.org/spreadsheetml/2006/main">
  <c r="H8" i="15"/>
  <c r="H10"/>
  <c r="I6"/>
  <c r="I7"/>
  <c r="G8"/>
  <c r="G7"/>
  <c r="G55" i="4"/>
  <c r="H55"/>
  <c r="I55" s="1"/>
  <c r="J55" s="1"/>
  <c r="K55" s="1"/>
  <c r="L55" s="1"/>
  <c r="M55" s="1"/>
  <c r="N55" s="1"/>
  <c r="G56"/>
  <c r="H56" s="1"/>
  <c r="I56" s="1"/>
  <c r="J56" s="1"/>
  <c r="K56" s="1"/>
  <c r="L56" s="1"/>
  <c r="M56" s="1"/>
  <c r="N56" s="1"/>
  <c r="G57"/>
  <c r="H57" s="1"/>
  <c r="I57" s="1"/>
  <c r="J57" s="1"/>
  <c r="K57" s="1"/>
  <c r="L57" s="1"/>
  <c r="M57" s="1"/>
  <c r="N57" s="1"/>
  <c r="F57"/>
  <c r="F56"/>
  <c r="F55"/>
  <c r="E57"/>
  <c r="E56"/>
  <c r="G10" i="15"/>
  <c r="F10"/>
  <c r="O53" i="4"/>
  <c r="O54" s="1"/>
  <c r="O51"/>
  <c r="O50"/>
  <c r="O43"/>
  <c r="O44" s="1"/>
  <c r="O33"/>
  <c r="E58"/>
  <c r="E55"/>
  <c r="F8" i="14"/>
  <c r="G8"/>
  <c r="N54" i="4"/>
  <c r="N53"/>
  <c r="N50"/>
  <c r="N51" s="1"/>
  <c r="N44"/>
  <c r="N43"/>
  <c r="E52"/>
  <c r="F52" s="1"/>
  <c r="F53" s="1"/>
  <c r="E45"/>
  <c r="E46"/>
  <c r="F46" s="1"/>
  <c r="G46" s="1"/>
  <c r="H46" s="1"/>
  <c r="I46" s="1"/>
  <c r="J46" s="1"/>
  <c r="K46" s="1"/>
  <c r="L46" s="1"/>
  <c r="E47"/>
  <c r="E48"/>
  <c r="F48" s="1"/>
  <c r="G48" s="1"/>
  <c r="H48" s="1"/>
  <c r="I48" s="1"/>
  <c r="J48" s="1"/>
  <c r="K48" s="1"/>
  <c r="L48" s="1"/>
  <c r="E49"/>
  <c r="F49" s="1"/>
  <c r="G49" s="1"/>
  <c r="H49" s="1"/>
  <c r="I49" s="1"/>
  <c r="J49" s="1"/>
  <c r="K49" s="1"/>
  <c r="L49" s="1"/>
  <c r="H7" i="13"/>
  <c r="I7" s="1"/>
  <c r="H8"/>
  <c r="I8" s="1"/>
  <c r="G9"/>
  <c r="G10"/>
  <c r="H6"/>
  <c r="I6" s="1"/>
  <c r="F12"/>
  <c r="G8" i="12"/>
  <c r="F8"/>
  <c r="F47" i="4"/>
  <c r="G47" s="1"/>
  <c r="H47" s="1"/>
  <c r="I47" s="1"/>
  <c r="J47" s="1"/>
  <c r="K47" s="1"/>
  <c r="L47" s="1"/>
  <c r="M43"/>
  <c r="M44" s="1"/>
  <c r="E42"/>
  <c r="E43" s="1"/>
  <c r="E44" s="1"/>
  <c r="H9" i="11"/>
  <c r="H8"/>
  <c r="G9"/>
  <c r="G8"/>
  <c r="H11"/>
  <c r="E39" i="4"/>
  <c r="F39" s="1"/>
  <c r="G39" s="1"/>
  <c r="H39" s="1"/>
  <c r="I39" s="1"/>
  <c r="J39" s="1"/>
  <c r="K39" s="1"/>
  <c r="L39" s="1"/>
  <c r="M39" s="1"/>
  <c r="N39" s="1"/>
  <c r="O39" s="1"/>
  <c r="E38"/>
  <c r="F38" s="1"/>
  <c r="G38" s="1"/>
  <c r="H38" s="1"/>
  <c r="I38" s="1"/>
  <c r="J38" s="1"/>
  <c r="K38" s="1"/>
  <c r="L38" s="1"/>
  <c r="E37"/>
  <c r="F11" i="11"/>
  <c r="M8" i="10"/>
  <c r="M9"/>
  <c r="K8"/>
  <c r="L8"/>
  <c r="K9"/>
  <c r="L9" s="1"/>
  <c r="G9"/>
  <c r="H9" s="1"/>
  <c r="I9" s="1"/>
  <c r="J9" s="1"/>
  <c r="J8"/>
  <c r="I8"/>
  <c r="H8"/>
  <c r="G8"/>
  <c r="I7"/>
  <c r="H7"/>
  <c r="G7"/>
  <c r="F11"/>
  <c r="E34" i="4"/>
  <c r="F34" s="1"/>
  <c r="G34" s="1"/>
  <c r="E33"/>
  <c r="F33" s="1"/>
  <c r="G33" s="1"/>
  <c r="H33" s="1"/>
  <c r="I33" s="1"/>
  <c r="K33" s="1"/>
  <c r="L33" s="1"/>
  <c r="M33" s="1"/>
  <c r="N33" s="1"/>
  <c r="H6" i="9"/>
  <c r="I6" s="1"/>
  <c r="J6" s="1"/>
  <c r="K6" s="1"/>
  <c r="H7"/>
  <c r="I7" s="1"/>
  <c r="J7" s="1"/>
  <c r="K7" s="1"/>
  <c r="J8"/>
  <c r="K8" s="1"/>
  <c r="H9"/>
  <c r="I9" s="1"/>
  <c r="J9" s="1"/>
  <c r="K9" s="1"/>
  <c r="H10"/>
  <c r="I10" s="1"/>
  <c r="K10" s="1"/>
  <c r="G7"/>
  <c r="G9"/>
  <c r="G10"/>
  <c r="F11"/>
  <c r="E19" i="4"/>
  <c r="F19" s="1"/>
  <c r="G19" s="1"/>
  <c r="H19" s="1"/>
  <c r="K14" i="8"/>
  <c r="K13"/>
  <c r="K12"/>
  <c r="K11"/>
  <c r="K10"/>
  <c r="K9"/>
  <c r="G7"/>
  <c r="J7"/>
  <c r="K7" s="1"/>
  <c r="G8"/>
  <c r="H8"/>
  <c r="K8" s="1"/>
  <c r="G9"/>
  <c r="H9"/>
  <c r="I9" s="1"/>
  <c r="I6"/>
  <c r="J6" s="1"/>
  <c r="K6" s="1"/>
  <c r="I13"/>
  <c r="H13"/>
  <c r="G13"/>
  <c r="I11"/>
  <c r="J11" s="1"/>
  <c r="H11"/>
  <c r="G11"/>
  <c r="H10"/>
  <c r="I10" s="1"/>
  <c r="J10" s="1"/>
  <c r="G10"/>
  <c r="G12"/>
  <c r="H12" s="1"/>
  <c r="I12" s="1"/>
  <c r="J12" s="1"/>
  <c r="F15"/>
  <c r="G14"/>
  <c r="H14" s="1"/>
  <c r="I14" s="1"/>
  <c r="J14" s="1"/>
  <c r="E59" i="4" l="1"/>
  <c r="I10" i="15"/>
  <c r="E53" i="4"/>
  <c r="E54" s="1"/>
  <c r="F54"/>
  <c r="G52"/>
  <c r="G53" s="1"/>
  <c r="G12" i="13"/>
  <c r="L40" i="4"/>
  <c r="M38"/>
  <c r="E50"/>
  <c r="E51" s="1"/>
  <c r="F42"/>
  <c r="F43"/>
  <c r="F44" s="1"/>
  <c r="F45"/>
  <c r="F50" s="1"/>
  <c r="F51" s="1"/>
  <c r="K40"/>
  <c r="G11" i="11"/>
  <c r="M7" i="10"/>
  <c r="G11"/>
  <c r="J6"/>
  <c r="K6" s="1"/>
  <c r="L6" s="1"/>
  <c r="M6" s="1"/>
  <c r="I11"/>
  <c r="H11"/>
  <c r="H34" i="4"/>
  <c r="G11" i="9"/>
  <c r="J19" i="4"/>
  <c r="K19" s="1"/>
  <c r="L19" s="1"/>
  <c r="M19" s="1"/>
  <c r="N19" s="1"/>
  <c r="O19" s="1"/>
  <c r="J11" i="9"/>
  <c r="K11"/>
  <c r="H11"/>
  <c r="I11"/>
  <c r="K15" i="8"/>
  <c r="G15"/>
  <c r="I15"/>
  <c r="J15"/>
  <c r="H15"/>
  <c r="H11" i="7"/>
  <c r="H14"/>
  <c r="H15"/>
  <c r="F58" i="4" l="1"/>
  <c r="M40"/>
  <c r="N38"/>
  <c r="F59"/>
  <c r="G54"/>
  <c r="H52"/>
  <c r="H53" s="1"/>
  <c r="H12" i="13"/>
  <c r="G43" i="4"/>
  <c r="G44" s="1"/>
  <c r="G42"/>
  <c r="G45"/>
  <c r="G50" s="1"/>
  <c r="G51" s="1"/>
  <c r="M11" i="10"/>
  <c r="L11"/>
  <c r="K11"/>
  <c r="J11"/>
  <c r="I34" i="4"/>
  <c r="H7" i="7"/>
  <c r="I7" s="1"/>
  <c r="J7" s="1"/>
  <c r="H8"/>
  <c r="I8" s="1"/>
  <c r="J8" s="1"/>
  <c r="H9"/>
  <c r="I9" s="1"/>
  <c r="J9" s="1"/>
  <c r="H10"/>
  <c r="I10" s="1"/>
  <c r="J10" s="1"/>
  <c r="I11"/>
  <c r="J11" s="1"/>
  <c r="G12"/>
  <c r="I12" s="1"/>
  <c r="J12" s="1"/>
  <c r="G13"/>
  <c r="I13" s="1"/>
  <c r="J13" s="1"/>
  <c r="G14"/>
  <c r="J14" s="1"/>
  <c r="G15"/>
  <c r="I15" s="1"/>
  <c r="J15" s="1"/>
  <c r="G16"/>
  <c r="H16" s="1"/>
  <c r="J16" s="1"/>
  <c r="G17"/>
  <c r="H17" s="1"/>
  <c r="I17" s="1"/>
  <c r="J17" s="1"/>
  <c r="G18"/>
  <c r="H18" s="1"/>
  <c r="J18" s="1"/>
  <c r="G19"/>
  <c r="H19" s="1"/>
  <c r="N40" i="4" l="1"/>
  <c r="O38"/>
  <c r="O40" s="1"/>
  <c r="G58"/>
  <c r="G59" s="1"/>
  <c r="H54"/>
  <c r="I52"/>
  <c r="I53" s="1"/>
  <c r="I12" i="13"/>
  <c r="H42" i="4"/>
  <c r="H43"/>
  <c r="H44" s="1"/>
  <c r="H45"/>
  <c r="H50" s="1"/>
  <c r="H51" s="1"/>
  <c r="E6"/>
  <c r="H58" l="1"/>
  <c r="H59" s="1"/>
  <c r="J52"/>
  <c r="J53" s="1"/>
  <c r="I54"/>
  <c r="I42"/>
  <c r="I43"/>
  <c r="I44" s="1"/>
  <c r="I45"/>
  <c r="I50" s="1"/>
  <c r="I51" s="1"/>
  <c r="K34"/>
  <c r="L34" s="1"/>
  <c r="M34" s="1"/>
  <c r="N34" s="1"/>
  <c r="O34" s="1"/>
  <c r="J35"/>
  <c r="J6" i="7"/>
  <c r="F6" i="4"/>
  <c r="I58" l="1"/>
  <c r="I59" s="1"/>
  <c r="J54"/>
  <c r="K52"/>
  <c r="K53" s="1"/>
  <c r="J42"/>
  <c r="J43"/>
  <c r="J44" s="1"/>
  <c r="J45"/>
  <c r="J50" s="1"/>
  <c r="J51" s="1"/>
  <c r="H6"/>
  <c r="I6" s="1"/>
  <c r="H7"/>
  <c r="H9"/>
  <c r="I9" s="1"/>
  <c r="J9" s="1"/>
  <c r="K9" s="1"/>
  <c r="L9" s="1"/>
  <c r="M9" s="1"/>
  <c r="N9" s="1"/>
  <c r="O9" s="1"/>
  <c r="H10"/>
  <c r="I10" s="1"/>
  <c r="J10" s="1"/>
  <c r="K10" s="1"/>
  <c r="L10" s="1"/>
  <c r="M10" s="1"/>
  <c r="N10" s="1"/>
  <c r="O10" s="1"/>
  <c r="E14"/>
  <c r="F25"/>
  <c r="G25" s="1"/>
  <c r="H25" s="1"/>
  <c r="E26"/>
  <c r="F26" s="1"/>
  <c r="G26" s="1"/>
  <c r="H26" s="1"/>
  <c r="J26" s="1"/>
  <c r="K26" s="1"/>
  <c r="L26" s="1"/>
  <c r="E27"/>
  <c r="F27" s="1"/>
  <c r="G27" s="1"/>
  <c r="H27" s="1"/>
  <c r="J27" s="1"/>
  <c r="K27" s="1"/>
  <c r="L27" s="1"/>
  <c r="M27" s="1"/>
  <c r="N27" s="1"/>
  <c r="O27" s="1"/>
  <c r="E28"/>
  <c r="F28" s="1"/>
  <c r="G28" s="1"/>
  <c r="H28" s="1"/>
  <c r="J28" s="1"/>
  <c r="K28" s="1"/>
  <c r="L28" s="1"/>
  <c r="M28" s="1"/>
  <c r="N28" s="1"/>
  <c r="O28" s="1"/>
  <c r="E29"/>
  <c r="F29" s="1"/>
  <c r="G29" s="1"/>
  <c r="H29" s="1"/>
  <c r="J29" s="1"/>
  <c r="K29" s="1"/>
  <c r="L29" s="1"/>
  <c r="M29" s="1"/>
  <c r="N29" s="1"/>
  <c r="O29" s="1"/>
  <c r="E31"/>
  <c r="E35" s="1"/>
  <c r="E32"/>
  <c r="F32" s="1"/>
  <c r="G32" s="1"/>
  <c r="H32" s="1"/>
  <c r="I32" s="1"/>
  <c r="K32" s="1"/>
  <c r="L32" s="1"/>
  <c r="M32" s="1"/>
  <c r="N32" s="1"/>
  <c r="O32" s="1"/>
  <c r="E36"/>
  <c r="E40" s="1"/>
  <c r="F37"/>
  <c r="G37" s="1"/>
  <c r="H37" s="1"/>
  <c r="I37" s="1"/>
  <c r="J37" s="1"/>
  <c r="E18"/>
  <c r="F18" s="1"/>
  <c r="G18" s="1"/>
  <c r="H18" s="1"/>
  <c r="J18" s="1"/>
  <c r="K18" s="1"/>
  <c r="L18" s="1"/>
  <c r="M18" s="1"/>
  <c r="N18" s="1"/>
  <c r="O18" s="1"/>
  <c r="E17"/>
  <c r="G17" s="1"/>
  <c r="E13"/>
  <c r="F13" s="1"/>
  <c r="G13" s="1"/>
  <c r="E12"/>
  <c r="F12" s="1"/>
  <c r="E11"/>
  <c r="E16"/>
  <c r="E7"/>
  <c r="F7" s="1"/>
  <c r="E9"/>
  <c r="F9" s="1"/>
  <c r="E10"/>
  <c r="F10" s="1"/>
  <c r="E20"/>
  <c r="F20" s="1"/>
  <c r="G20" s="1"/>
  <c r="I20" s="1"/>
  <c r="J20" s="1"/>
  <c r="K20" s="1"/>
  <c r="L20" s="1"/>
  <c r="M20" s="1"/>
  <c r="N20" s="1"/>
  <c r="O20" s="1"/>
  <c r="E24"/>
  <c r="J58" l="1"/>
  <c r="J59" s="1"/>
  <c r="K54"/>
  <c r="L52"/>
  <c r="M52" s="1"/>
  <c r="M53" s="1"/>
  <c r="M54" s="1"/>
  <c r="M26"/>
  <c r="N26" s="1"/>
  <c r="O26" s="1"/>
  <c r="K42"/>
  <c r="L43" s="1"/>
  <c r="L44" s="1"/>
  <c r="K43"/>
  <c r="K44" s="1"/>
  <c r="K45"/>
  <c r="G11"/>
  <c r="H11" s="1"/>
  <c r="I11" s="1"/>
  <c r="J11" s="1"/>
  <c r="K11" s="1"/>
  <c r="L11" s="1"/>
  <c r="M11" s="1"/>
  <c r="N11" s="1"/>
  <c r="O11" s="1"/>
  <c r="F31"/>
  <c r="F35" s="1"/>
  <c r="F16"/>
  <c r="G16" s="1"/>
  <c r="I16" s="1"/>
  <c r="J16" s="1"/>
  <c r="K16" s="1"/>
  <c r="L16" s="1"/>
  <c r="M16" s="1"/>
  <c r="N16" s="1"/>
  <c r="O16" s="1"/>
  <c r="E21"/>
  <c r="F24"/>
  <c r="G24" s="1"/>
  <c r="H24" s="1"/>
  <c r="J24" s="1"/>
  <c r="E30"/>
  <c r="F36"/>
  <c r="F40" s="1"/>
  <c r="E15"/>
  <c r="F14"/>
  <c r="H17"/>
  <c r="I17" s="1"/>
  <c r="J17" s="1"/>
  <c r="K17" s="1"/>
  <c r="L17" s="1"/>
  <c r="H14"/>
  <c r="I14" s="1"/>
  <c r="J14" s="1"/>
  <c r="K14" s="1"/>
  <c r="L14" s="1"/>
  <c r="M14" s="1"/>
  <c r="N14" s="1"/>
  <c r="O14" s="1"/>
  <c r="I13"/>
  <c r="J13" s="1"/>
  <c r="K13" s="1"/>
  <c r="L13" s="1"/>
  <c r="M13" s="1"/>
  <c r="N13" s="1"/>
  <c r="O13" s="1"/>
  <c r="H12"/>
  <c r="I12" s="1"/>
  <c r="J12" s="1"/>
  <c r="K12" s="1"/>
  <c r="L12" s="1"/>
  <c r="M12" s="1"/>
  <c r="N12" s="1"/>
  <c r="O12" s="1"/>
  <c r="I25"/>
  <c r="J25" s="1"/>
  <c r="K25" s="1"/>
  <c r="L25" s="1"/>
  <c r="M25" s="1"/>
  <c r="N25" s="1"/>
  <c r="O25" s="1"/>
  <c r="J6"/>
  <c r="K58" l="1"/>
  <c r="K59" s="1"/>
  <c r="K50"/>
  <c r="K51" s="1"/>
  <c r="L45"/>
  <c r="L53"/>
  <c r="L54" s="1"/>
  <c r="L21"/>
  <c r="M17"/>
  <c r="E41"/>
  <c r="H30"/>
  <c r="G15"/>
  <c r="F30"/>
  <c r="G30"/>
  <c r="I21"/>
  <c r="G36"/>
  <c r="G40" s="1"/>
  <c r="G31"/>
  <c r="G35" s="1"/>
  <c r="F21"/>
  <c r="G21"/>
  <c r="H21"/>
  <c r="I30"/>
  <c r="E22"/>
  <c r="K24"/>
  <c r="J30"/>
  <c r="K21"/>
  <c r="J21"/>
  <c r="I7"/>
  <c r="H15"/>
  <c r="K6"/>
  <c r="L6" s="1"/>
  <c r="L58" l="1"/>
  <c r="L59" s="1"/>
  <c r="M21"/>
  <c r="N17"/>
  <c r="E60"/>
  <c r="K30"/>
  <c r="L24"/>
  <c r="M6"/>
  <c r="N6" s="1"/>
  <c r="O6" s="1"/>
  <c r="L50"/>
  <c r="L51" s="1"/>
  <c r="M50"/>
  <c r="M51" s="1"/>
  <c r="G22"/>
  <c r="F41"/>
  <c r="H36"/>
  <c r="H40" s="1"/>
  <c r="H31"/>
  <c r="H35" s="1"/>
  <c r="H22"/>
  <c r="J7"/>
  <c r="I15"/>
  <c r="I22" s="1"/>
  <c r="N21" l="1"/>
  <c r="O17"/>
  <c r="O21" s="1"/>
  <c r="M58"/>
  <c r="M59" s="1"/>
  <c r="M24"/>
  <c r="L30"/>
  <c r="I31"/>
  <c r="I35" s="1"/>
  <c r="I36"/>
  <c r="I40" s="1"/>
  <c r="G41"/>
  <c r="G60" s="1"/>
  <c r="K7"/>
  <c r="J15"/>
  <c r="J22" s="1"/>
  <c r="O58" l="1"/>
  <c r="O59" s="1"/>
  <c r="N58"/>
  <c r="N59" s="1"/>
  <c r="M30"/>
  <c r="N24"/>
  <c r="K15"/>
  <c r="K22" s="1"/>
  <c r="L7"/>
  <c r="G5"/>
  <c r="H41"/>
  <c r="H60" s="1"/>
  <c r="J36"/>
  <c r="J40" s="1"/>
  <c r="F20" i="7"/>
  <c r="N30" i="4" l="1"/>
  <c r="O24"/>
  <c r="O30" s="1"/>
  <c r="M7"/>
  <c r="L15"/>
  <c r="L22" s="1"/>
  <c r="H5"/>
  <c r="K31"/>
  <c r="I41"/>
  <c r="I60" s="1"/>
  <c r="F15"/>
  <c r="F22" s="1"/>
  <c r="G20" i="7"/>
  <c r="J20"/>
  <c r="H20"/>
  <c r="I20"/>
  <c r="M15" i="4" l="1"/>
  <c r="M22" s="1"/>
  <c r="N7"/>
  <c r="F60"/>
  <c r="F5" s="1"/>
  <c r="K35"/>
  <c r="K41" s="1"/>
  <c r="K60" s="1"/>
  <c r="L31"/>
  <c r="I5"/>
  <c r="J41"/>
  <c r="J60" s="1"/>
  <c r="N15" l="1"/>
  <c r="N22" s="1"/>
  <c r="O7"/>
  <c r="O15" s="1"/>
  <c r="O22" s="1"/>
  <c r="L35"/>
  <c r="L41" s="1"/>
  <c r="M31"/>
  <c r="J5"/>
  <c r="K5"/>
  <c r="M35" l="1"/>
  <c r="M41" s="1"/>
  <c r="M60" s="1"/>
  <c r="M5" s="1"/>
  <c r="N31"/>
  <c r="L60"/>
  <c r="L5" s="1"/>
  <c r="N35" l="1"/>
  <c r="N41" s="1"/>
  <c r="O31"/>
  <c r="O35" s="1"/>
  <c r="O41" s="1"/>
  <c r="O60" s="1"/>
  <c r="O5" s="1"/>
  <c r="N60" l="1"/>
  <c r="N5" s="1"/>
</calcChain>
</file>

<file path=xl/comments1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2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3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4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5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6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7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8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9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sharedStrings.xml><?xml version="1.0" encoding="utf-8"?>
<sst xmlns="http://schemas.openxmlformats.org/spreadsheetml/2006/main" count="311" uniqueCount="95">
  <si>
    <t>Status</t>
  </si>
  <si>
    <t>Carlos Gomes</t>
  </si>
  <si>
    <t>Sprint-1</t>
  </si>
  <si>
    <t>Sprint-2</t>
  </si>
  <si>
    <t>Completed</t>
  </si>
  <si>
    <t>Sprint-3</t>
  </si>
  <si>
    <t>Not started</t>
  </si>
  <si>
    <t>Sprint-4</t>
  </si>
  <si>
    <t>Estimativa</t>
  </si>
  <si>
    <t>Inicial</t>
  </si>
  <si>
    <t>Fator de</t>
  </si>
  <si>
    <t>Ajuste</t>
  </si>
  <si>
    <t>Ajustada</t>
  </si>
  <si>
    <t>Descrição</t>
  </si>
  <si>
    <t>Análise e desenho da solução</t>
  </si>
  <si>
    <t>Documentação</t>
  </si>
  <si>
    <t>Web Services</t>
  </si>
  <si>
    <t xml:space="preserve">    Desenvolvimento da estrutura básica do projeto</t>
  </si>
  <si>
    <t xml:space="preserve">    Integração com a base de dados</t>
  </si>
  <si>
    <t xml:space="preserve">    Testes</t>
  </si>
  <si>
    <t>Aplicação Desktop</t>
  </si>
  <si>
    <t xml:space="preserve">    Integração com o Web Services</t>
  </si>
  <si>
    <t xml:space="preserve">    Autenticação e segurança</t>
  </si>
  <si>
    <t xml:space="preserve">    Design</t>
  </si>
  <si>
    <t xml:space="preserve">    Lógicas</t>
  </si>
  <si>
    <t>BI - Product Backlog</t>
  </si>
  <si>
    <t>Release-1</t>
  </si>
  <si>
    <t xml:space="preserve">    Implementação do REST</t>
  </si>
  <si>
    <t xml:space="preserve">    Análise da lógica existente</t>
  </si>
  <si>
    <t xml:space="preserve">    Criptografia dos dados</t>
  </si>
  <si>
    <t xml:space="preserve">    Criação de testes unitários</t>
  </si>
  <si>
    <t xml:space="preserve">    Diagrama UML</t>
  </si>
  <si>
    <t>Refactoring</t>
  </si>
  <si>
    <t>Release-2</t>
  </si>
  <si>
    <t>Product Backlog</t>
  </si>
  <si>
    <t>sprint/horas remanescentes</t>
  </si>
  <si>
    <t>Sprint-5</t>
  </si>
  <si>
    <t>BI - Sprint-1 Backlog</t>
  </si>
  <si>
    <t>Integração com a base de dados</t>
  </si>
  <si>
    <t>Implementação do REST</t>
  </si>
  <si>
    <t>Análise da lógica existente</t>
  </si>
  <si>
    <t>Lógicas</t>
  </si>
  <si>
    <t>Origem</t>
  </si>
  <si>
    <t>Responsável</t>
  </si>
  <si>
    <t>horas remanescentes até finalização</t>
  </si>
  <si>
    <t>Backlog do Produto</t>
  </si>
  <si>
    <t>Scrum Board</t>
  </si>
  <si>
    <t>Diretórios de arquivos</t>
  </si>
  <si>
    <t>Versionamento</t>
  </si>
  <si>
    <t>Tecnologias e frameworks a serem utilizados</t>
  </si>
  <si>
    <t>Criação do projeto no eclipse</t>
  </si>
  <si>
    <t>Criação de testes unitários com JUnit</t>
  </si>
  <si>
    <t>Criar novo schema no BD</t>
  </si>
  <si>
    <t>Criptografia do WebServices - Overview</t>
  </si>
  <si>
    <t>BI - Sprint-2 Backlog</t>
  </si>
  <si>
    <t>Persistência na entidade Vendas Líquida</t>
  </si>
  <si>
    <t>Criptografia dos dados</t>
  </si>
  <si>
    <t>Diagrama UML</t>
  </si>
  <si>
    <t>Testes</t>
  </si>
  <si>
    <t>Abatimento de devolução</t>
  </si>
  <si>
    <t>Consulta de Vendas Líquida</t>
  </si>
  <si>
    <t>Outras lógicas de negócio</t>
  </si>
  <si>
    <t>BI - Sprint-3 Backlog</t>
  </si>
  <si>
    <t>Criação de testes unitários</t>
  </si>
  <si>
    <t>Desenvolvimento da estrutura básica do projeto</t>
  </si>
  <si>
    <t>BI - Sprint-4 Backlog</t>
  </si>
  <si>
    <t>BI - Sprint-5 Backlog</t>
  </si>
  <si>
    <t>Design</t>
  </si>
  <si>
    <t>Autenticação e segurança</t>
  </si>
  <si>
    <t>horas remanesc.</t>
  </si>
  <si>
    <t xml:space="preserve">    Documentação</t>
  </si>
  <si>
    <t xml:space="preserve">    Refactoring</t>
  </si>
  <si>
    <t>Release-3</t>
  </si>
  <si>
    <t>Sprint-6</t>
  </si>
  <si>
    <t>Opção de Intercompany</t>
  </si>
  <si>
    <t>Release-4</t>
  </si>
  <si>
    <t>Sprint-7</t>
  </si>
  <si>
    <t>Mapear campos do PL/SQL</t>
  </si>
  <si>
    <t>Criar modelo de dados</t>
  </si>
  <si>
    <t>Fechamento batch</t>
  </si>
  <si>
    <t>Criar Beans</t>
  </si>
  <si>
    <t>Criar design</t>
  </si>
  <si>
    <t>BI - Sprint-6 Backlog</t>
  </si>
  <si>
    <t>BI - Sprint-7 Backlog</t>
  </si>
  <si>
    <t>horas remanescentes</t>
  </si>
  <si>
    <t>Exportar Ranking para Excel</t>
  </si>
  <si>
    <t>Sprint-8</t>
  </si>
  <si>
    <t>Release-5</t>
  </si>
  <si>
    <t>BI - Sprint-8 Backlog</t>
  </si>
  <si>
    <t>Sprint-9</t>
  </si>
  <si>
    <t>Release-6</t>
  </si>
  <si>
    <t>Incluir cut-off no fechamento</t>
  </si>
  <si>
    <t>BI - Sprint-9 Backlog</t>
  </si>
  <si>
    <t>Cut-off na Mapa de Vendas</t>
  </si>
  <si>
    <t>Cut-off no Ranking por Gerência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</si>
</sst>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0" fillId="2" borderId="3" xfId="0" applyFill="1" applyBorder="1"/>
    <xf numFmtId="0" fontId="3" fillId="2" borderId="3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0" fillId="2" borderId="0" xfId="0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/>
    <xf numFmtId="0" fontId="0" fillId="0" borderId="0" xfId="0" applyBorder="1"/>
    <xf numFmtId="164" fontId="0" fillId="0" borderId="0" xfId="0" applyNumberFormat="1" applyBorder="1"/>
    <xf numFmtId="0" fontId="2" fillId="2" borderId="3" xfId="0" applyFont="1" applyFill="1" applyBorder="1" applyAlignment="1">
      <alignment horizontal="right"/>
    </xf>
    <xf numFmtId="164" fontId="0" fillId="0" borderId="0" xfId="0" applyNumberFormat="1" applyBorder="1" applyAlignment="1">
      <alignment vertical="top"/>
    </xf>
    <xf numFmtId="164" fontId="0" fillId="0" borderId="0" xfId="0" applyNumberFormat="1"/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/>
    <xf numFmtId="164" fontId="0" fillId="0" borderId="0" xfId="0" applyNumberFormat="1" applyFill="1" applyBorder="1" applyAlignment="1">
      <alignment vertical="top"/>
    </xf>
    <xf numFmtId="0" fontId="1" fillId="3" borderId="2" xfId="0" applyFont="1" applyFill="1" applyBorder="1"/>
    <xf numFmtId="164" fontId="1" fillId="3" borderId="2" xfId="0" applyNumberFormat="1" applyFont="1" applyFill="1" applyBorder="1"/>
    <xf numFmtId="164" fontId="0" fillId="2" borderId="1" xfId="0" applyNumberFormat="1" applyFill="1" applyBorder="1"/>
    <xf numFmtId="164" fontId="1" fillId="4" borderId="4" xfId="0" applyNumberFormat="1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1" fillId="4" borderId="4" xfId="0" applyFont="1" applyFill="1" applyBorder="1"/>
    <xf numFmtId="164" fontId="1" fillId="4" borderId="2" xfId="0" applyNumberFormat="1" applyFont="1" applyFill="1" applyBorder="1"/>
    <xf numFmtId="0" fontId="0" fillId="0" borderId="0" xfId="0" applyBorder="1" applyAlignment="1">
      <alignment vertical="top"/>
    </xf>
    <xf numFmtId="1" fontId="6" fillId="2" borderId="1" xfId="0" applyNumberFormat="1" applyFont="1" applyFill="1" applyBorder="1"/>
    <xf numFmtId="0" fontId="6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47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Product Backlog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08087049656917"/>
          <c:y val="0.13775007290755317"/>
          <c:w val="0.85898190977248923"/>
          <c:h val="0.69092884222805573"/>
        </c:manualLayout>
      </c:layout>
      <c:lineChart>
        <c:grouping val="standard"/>
        <c:ser>
          <c:idx val="0"/>
          <c:order val="0"/>
          <c:marker>
            <c:symbol val="circle"/>
            <c:size val="7"/>
          </c:marker>
          <c:cat>
            <c:numRef>
              <c:f>'Product Backlog'!$F$4:$N$4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'Product Backlog'!$F$60:$O$60</c:f>
              <c:numCache>
                <c:formatCode>0.0</c:formatCode>
                <c:ptCount val="10"/>
                <c:pt idx="0">
                  <c:v>156.75</c:v>
                </c:pt>
                <c:pt idx="1">
                  <c:v>126.64999999999999</c:v>
                </c:pt>
                <c:pt idx="2">
                  <c:v>94.85</c:v>
                </c:pt>
                <c:pt idx="3">
                  <c:v>61.8</c:v>
                </c:pt>
                <c:pt idx="4">
                  <c:v>14.999999999999998</c:v>
                </c:pt>
                <c:pt idx="5">
                  <c:v>18</c:v>
                </c:pt>
                <c:pt idx="6">
                  <c:v>46.8</c:v>
                </c:pt>
                <c:pt idx="7">
                  <c:v>18</c:v>
                </c:pt>
                <c:pt idx="8">
                  <c:v>32.4</c:v>
                </c:pt>
                <c:pt idx="9">
                  <c:v>8.4</c:v>
                </c:pt>
              </c:numCache>
            </c:numRef>
          </c:val>
        </c:ser>
        <c:marker val="1"/>
        <c:axId val="76599680"/>
        <c:axId val="76674944"/>
      </c:lineChart>
      <c:catAx>
        <c:axId val="7659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674944"/>
        <c:crosses val="autoZero"/>
        <c:auto val="1"/>
        <c:lblAlgn val="ctr"/>
        <c:lblOffset val="100"/>
      </c:catAx>
      <c:valAx>
        <c:axId val="76674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 Remanescentes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765996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158" footer="0.31496062000000158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Sprint-9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'Sprint-9'!$F$10:$I$10</c:f>
              <c:numCache>
                <c:formatCode>0.0</c:formatCode>
                <c:ptCount val="4"/>
                <c:pt idx="0">
                  <c:v>24</c:v>
                </c:pt>
                <c:pt idx="1">
                  <c:v>16.399999999999999</c:v>
                </c:pt>
                <c:pt idx="2">
                  <c:v>7.2</c:v>
                </c:pt>
                <c:pt idx="3">
                  <c:v>0</c:v>
                </c:pt>
              </c:numCache>
            </c:numRef>
          </c:val>
        </c:ser>
        <c:marker val="1"/>
        <c:axId val="93179904"/>
        <c:axId val="93181824"/>
      </c:lineChart>
      <c:catAx>
        <c:axId val="93179904"/>
        <c:scaling>
          <c:orientation val="minMax"/>
        </c:scaling>
        <c:axPos val="b"/>
        <c:tickLblPos val="nextTo"/>
        <c:crossAx val="93181824"/>
        <c:crosses val="autoZero"/>
        <c:auto val="1"/>
        <c:lblAlgn val="ctr"/>
        <c:lblOffset val="100"/>
      </c:catAx>
      <c:valAx>
        <c:axId val="93181824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31799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08" footer="0.31496062000000408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Sprint-1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'Sprint-1'!$F$20:$J$20</c:f>
              <c:numCache>
                <c:formatCode>0.0</c:formatCode>
                <c:ptCount val="5"/>
                <c:pt idx="0">
                  <c:v>30</c:v>
                </c:pt>
                <c:pt idx="1">
                  <c:v>22</c:v>
                </c:pt>
                <c:pt idx="2">
                  <c:v>15</c:v>
                </c:pt>
                <c:pt idx="3">
                  <c:v>8.5</c:v>
                </c:pt>
                <c:pt idx="4">
                  <c:v>3.5</c:v>
                </c:pt>
              </c:numCache>
            </c:numRef>
          </c:val>
        </c:ser>
        <c:marker val="1"/>
        <c:axId val="95576832"/>
        <c:axId val="95752576"/>
      </c:lineChart>
      <c:catAx>
        <c:axId val="95576832"/>
        <c:scaling>
          <c:orientation val="minMax"/>
        </c:scaling>
        <c:axPos val="b"/>
        <c:tickLblPos val="nextTo"/>
        <c:crossAx val="95752576"/>
        <c:crosses val="autoZero"/>
        <c:auto val="1"/>
        <c:lblAlgn val="ctr"/>
        <c:lblOffset val="100"/>
      </c:catAx>
      <c:valAx>
        <c:axId val="95752576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55768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297" footer="0.3149606200000029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Sprint-2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'Sprint-2'!$F$15:$J$15</c:f>
              <c:numCache>
                <c:formatCode>0.0</c:formatCode>
                <c:ptCount val="5"/>
                <c:pt idx="0">
                  <c:v>43.8</c:v>
                </c:pt>
                <c:pt idx="1">
                  <c:v>36.799999999999997</c:v>
                </c:pt>
                <c:pt idx="2">
                  <c:v>29.799999999999997</c:v>
                </c:pt>
                <c:pt idx="3">
                  <c:v>20.999999999999996</c:v>
                </c:pt>
                <c:pt idx="4">
                  <c:v>13.8</c:v>
                </c:pt>
              </c:numCache>
            </c:numRef>
          </c:val>
        </c:ser>
        <c:marker val="1"/>
        <c:axId val="79462400"/>
        <c:axId val="79464320"/>
      </c:lineChart>
      <c:catAx>
        <c:axId val="79462400"/>
        <c:scaling>
          <c:orientation val="minMax"/>
        </c:scaling>
        <c:axPos val="b"/>
        <c:tickLblPos val="nextTo"/>
        <c:crossAx val="79464320"/>
        <c:crosses val="autoZero"/>
        <c:auto val="1"/>
        <c:lblAlgn val="ctr"/>
        <c:lblOffset val="100"/>
      </c:catAx>
      <c:valAx>
        <c:axId val="79464320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794624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8" footer="0.31496062000000308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Sprint-3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'Sprint-3'!$F$11:$J$11</c:f>
              <c:numCache>
                <c:formatCode>0.0</c:formatCode>
                <c:ptCount val="5"/>
                <c:pt idx="0">
                  <c:v>28.9</c:v>
                </c:pt>
                <c:pt idx="1">
                  <c:v>20.099999999999998</c:v>
                </c:pt>
                <c:pt idx="2">
                  <c:v>11.3</c:v>
                </c:pt>
                <c:pt idx="3">
                  <c:v>6.5</c:v>
                </c:pt>
                <c:pt idx="4">
                  <c:v>4.0999999999999996</c:v>
                </c:pt>
              </c:numCache>
            </c:numRef>
          </c:val>
        </c:ser>
        <c:marker val="1"/>
        <c:axId val="86447232"/>
        <c:axId val="86449152"/>
      </c:lineChart>
      <c:catAx>
        <c:axId val="86447232"/>
        <c:scaling>
          <c:orientation val="minMax"/>
        </c:scaling>
        <c:axPos val="b"/>
        <c:tickLblPos val="nextTo"/>
        <c:crossAx val="86449152"/>
        <c:crosses val="autoZero"/>
        <c:auto val="1"/>
        <c:lblAlgn val="ctr"/>
        <c:lblOffset val="100"/>
      </c:catAx>
      <c:valAx>
        <c:axId val="86449152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864472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24" footer="0.31496062000000324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Sprint-4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'Sprint-4'!$F$11:$L$11</c:f>
              <c:numCache>
                <c:formatCode>0.0</c:formatCode>
                <c:ptCount val="7"/>
                <c:pt idx="0">
                  <c:v>46.8</c:v>
                </c:pt>
                <c:pt idx="1">
                  <c:v>40</c:v>
                </c:pt>
                <c:pt idx="2">
                  <c:v>33.199999999999996</c:v>
                </c:pt>
                <c:pt idx="3">
                  <c:v>27.6</c:v>
                </c:pt>
                <c:pt idx="4">
                  <c:v>20.400000000000002</c:v>
                </c:pt>
                <c:pt idx="5">
                  <c:v>14.4</c:v>
                </c:pt>
                <c:pt idx="6">
                  <c:v>8.4</c:v>
                </c:pt>
              </c:numCache>
            </c:numRef>
          </c:val>
        </c:ser>
        <c:marker val="1"/>
        <c:axId val="86660992"/>
        <c:axId val="86675456"/>
      </c:lineChart>
      <c:catAx>
        <c:axId val="86660992"/>
        <c:scaling>
          <c:orientation val="minMax"/>
        </c:scaling>
        <c:axPos val="b"/>
        <c:tickLblPos val="nextTo"/>
        <c:crossAx val="86675456"/>
        <c:crosses val="autoZero"/>
        <c:auto val="1"/>
        <c:lblAlgn val="ctr"/>
        <c:lblOffset val="100"/>
      </c:catAx>
      <c:valAx>
        <c:axId val="86675456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866609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41" footer="0.3149606200000034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Sprint-5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'Sprint-5'!$F$11:$G$11</c:f>
              <c:numCache>
                <c:formatCode>0.0</c:formatCode>
                <c:ptCount val="2"/>
                <c:pt idx="0">
                  <c:v>14.999999999999998</c:v>
                </c:pt>
                <c:pt idx="1">
                  <c:v>8.4</c:v>
                </c:pt>
              </c:numCache>
            </c:numRef>
          </c:val>
        </c:ser>
        <c:marker val="1"/>
        <c:axId val="90123264"/>
        <c:axId val="90145920"/>
      </c:lineChart>
      <c:catAx>
        <c:axId val="90123264"/>
        <c:scaling>
          <c:orientation val="minMax"/>
        </c:scaling>
        <c:axPos val="b"/>
        <c:tickLblPos val="nextTo"/>
        <c:crossAx val="90145920"/>
        <c:crosses val="autoZero"/>
        <c:auto val="1"/>
        <c:lblAlgn val="ctr"/>
        <c:lblOffset val="100"/>
      </c:catAx>
      <c:valAx>
        <c:axId val="90145920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01232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52" footer="0.3149606200000035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Sprint-6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'Sprint-6'!$F$8:$G$8</c:f>
              <c:numCache>
                <c:formatCode>0.0</c:formatCode>
                <c:ptCount val="2"/>
                <c:pt idx="0">
                  <c:v>9.6</c:v>
                </c:pt>
                <c:pt idx="1">
                  <c:v>0</c:v>
                </c:pt>
              </c:numCache>
            </c:numRef>
          </c:val>
        </c:ser>
        <c:marker val="1"/>
        <c:axId val="90231168"/>
        <c:axId val="90233088"/>
      </c:lineChart>
      <c:catAx>
        <c:axId val="90231168"/>
        <c:scaling>
          <c:orientation val="minMax"/>
        </c:scaling>
        <c:axPos val="b"/>
        <c:tickLblPos val="nextTo"/>
        <c:crossAx val="90233088"/>
        <c:crosses val="autoZero"/>
        <c:auto val="1"/>
        <c:lblAlgn val="ctr"/>
        <c:lblOffset val="100"/>
      </c:catAx>
      <c:valAx>
        <c:axId val="90233088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02311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63" footer="0.3149606200000036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Sprint-7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'Sprint-7'!$F$12:$I$12</c:f>
              <c:numCache>
                <c:formatCode>0.0</c:formatCode>
                <c:ptCount val="4"/>
                <c:pt idx="0">
                  <c:v>28.799999999999997</c:v>
                </c:pt>
                <c:pt idx="1">
                  <c:v>19.2</c:v>
                </c:pt>
                <c:pt idx="2">
                  <c:v>9.6</c:v>
                </c:pt>
                <c:pt idx="3">
                  <c:v>0</c:v>
                </c:pt>
              </c:numCache>
            </c:numRef>
          </c:val>
        </c:ser>
        <c:marker val="1"/>
        <c:axId val="92866816"/>
        <c:axId val="92949888"/>
      </c:lineChart>
      <c:catAx>
        <c:axId val="92866816"/>
        <c:scaling>
          <c:orientation val="minMax"/>
        </c:scaling>
        <c:axPos val="b"/>
        <c:tickLblPos val="nextTo"/>
        <c:crossAx val="92949888"/>
        <c:crosses val="autoZero"/>
        <c:auto val="1"/>
        <c:lblAlgn val="ctr"/>
        <c:lblOffset val="100"/>
      </c:catAx>
      <c:valAx>
        <c:axId val="92949888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28668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85" footer="0.3149606200000038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Sprint-8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'Sprint-8'!$F$8:$G$8</c:f>
              <c:numCache>
                <c:formatCode>0.0</c:formatCode>
                <c:ptCount val="2"/>
                <c:pt idx="0">
                  <c:v>9.6</c:v>
                </c:pt>
                <c:pt idx="1">
                  <c:v>0</c:v>
                </c:pt>
              </c:numCache>
            </c:numRef>
          </c:val>
        </c:ser>
        <c:marker val="1"/>
        <c:axId val="92961408"/>
        <c:axId val="93037312"/>
      </c:lineChart>
      <c:catAx>
        <c:axId val="92961408"/>
        <c:scaling>
          <c:orientation val="minMax"/>
        </c:scaling>
        <c:axPos val="b"/>
        <c:tickLblPos val="nextTo"/>
        <c:crossAx val="93037312"/>
        <c:crosses val="autoZero"/>
        <c:auto val="1"/>
        <c:lblAlgn val="ctr"/>
        <c:lblOffset val="100"/>
      </c:catAx>
      <c:valAx>
        <c:axId val="93037312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929614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7" footer="0.3149606200000039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6</xdr:col>
      <xdr:colOff>419100</xdr:colOff>
      <xdr:row>79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11</xdr:row>
      <xdr:rowOff>0</xdr:rowOff>
    </xdr:from>
    <xdr:to>
      <xdr:col>5</xdr:col>
      <xdr:colOff>0</xdr:colOff>
      <xdr:row>29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21</xdr:row>
      <xdr:rowOff>0</xdr:rowOff>
    </xdr:from>
    <xdr:to>
      <xdr:col>5</xdr:col>
      <xdr:colOff>0</xdr:colOff>
      <xdr:row>39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16</xdr:row>
      <xdr:rowOff>0</xdr:rowOff>
    </xdr:from>
    <xdr:to>
      <xdr:col>5</xdr:col>
      <xdr:colOff>0</xdr:colOff>
      <xdr:row>34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12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12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12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9</xdr:row>
      <xdr:rowOff>0</xdr:rowOff>
    </xdr:from>
    <xdr:to>
      <xdr:col>5</xdr:col>
      <xdr:colOff>0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13</xdr:row>
      <xdr:rowOff>0</xdr:rowOff>
    </xdr:from>
    <xdr:to>
      <xdr:col>5</xdr:col>
      <xdr:colOff>0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9</xdr:row>
      <xdr:rowOff>0</xdr:rowOff>
    </xdr:from>
    <xdr:to>
      <xdr:col>5</xdr:col>
      <xdr:colOff>0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3"/>
  <sheetViews>
    <sheetView tabSelected="1" workbookViewId="0">
      <pane ySplit="5" topLeftCell="A54" activePane="bottomLeft" state="frozen"/>
      <selection pane="bottomLeft" activeCell="Q68" sqref="Q68"/>
    </sheetView>
  </sheetViews>
  <sheetFormatPr defaultRowHeight="15"/>
  <cols>
    <col min="1" max="1" width="1" style="7" customWidth="1"/>
    <col min="2" max="2" width="49.42578125" bestFit="1" customWidth="1"/>
    <col min="3" max="5" width="11.140625" customWidth="1"/>
    <col min="6" max="15" width="6.42578125" customWidth="1"/>
  </cols>
  <sheetData>
    <row r="1" spans="1:15">
      <c r="B1" s="24" t="s">
        <v>25</v>
      </c>
    </row>
    <row r="2" spans="1:15" s="4" customFormat="1" ht="8.25" customHeight="1">
      <c r="A2" s="6"/>
      <c r="B2" s="3"/>
      <c r="C2" s="3"/>
      <c r="D2" s="3"/>
      <c r="E2" s="3"/>
    </row>
    <row r="3" spans="1:15" ht="21" customHeight="1">
      <c r="B3" s="11"/>
      <c r="C3" s="11"/>
      <c r="D3" s="11"/>
      <c r="E3" s="19"/>
      <c r="F3" s="12" t="s">
        <v>35</v>
      </c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>
      <c r="B4" s="14"/>
      <c r="C4" s="13" t="s">
        <v>8</v>
      </c>
      <c r="D4" s="13" t="s">
        <v>10</v>
      </c>
      <c r="E4" s="13" t="s">
        <v>8</v>
      </c>
      <c r="F4" s="14">
        <v>1</v>
      </c>
      <c r="G4" s="14">
        <v>2</v>
      </c>
      <c r="H4" s="38">
        <v>3</v>
      </c>
      <c r="I4" s="38">
        <v>4</v>
      </c>
      <c r="J4" s="14">
        <v>5</v>
      </c>
      <c r="K4" s="14">
        <v>6</v>
      </c>
      <c r="L4" s="14">
        <v>7</v>
      </c>
      <c r="M4" s="14">
        <v>8</v>
      </c>
      <c r="N4" s="14">
        <v>9</v>
      </c>
      <c r="O4" s="39"/>
    </row>
    <row r="5" spans="1:15">
      <c r="A5" s="8"/>
      <c r="B5" s="9" t="s">
        <v>13</v>
      </c>
      <c r="C5" s="10" t="s">
        <v>9</v>
      </c>
      <c r="D5" s="10" t="s">
        <v>11</v>
      </c>
      <c r="E5" s="10" t="s">
        <v>12</v>
      </c>
      <c r="F5" s="28">
        <f>F60</f>
        <v>156.75</v>
      </c>
      <c r="G5" s="28">
        <f t="shared" ref="G5:K5" si="0">G60</f>
        <v>126.64999999999999</v>
      </c>
      <c r="H5" s="28">
        <f t="shared" si="0"/>
        <v>94.85</v>
      </c>
      <c r="I5" s="28">
        <f t="shared" si="0"/>
        <v>61.8</v>
      </c>
      <c r="J5" s="28">
        <f t="shared" si="0"/>
        <v>14.999999999999998</v>
      </c>
      <c r="K5" s="28">
        <f t="shared" si="0"/>
        <v>18</v>
      </c>
      <c r="L5" s="28">
        <f t="shared" ref="L5:M5" si="1">L60</f>
        <v>46.8</v>
      </c>
      <c r="M5" s="28">
        <f t="shared" si="1"/>
        <v>18</v>
      </c>
      <c r="N5" s="28">
        <f t="shared" ref="N5:O5" si="2">N60</f>
        <v>32.4</v>
      </c>
      <c r="O5" s="28">
        <f t="shared" si="2"/>
        <v>8.4</v>
      </c>
    </row>
    <row r="6" spans="1:15">
      <c r="A6" s="5"/>
      <c r="B6" s="31" t="s">
        <v>14</v>
      </c>
      <c r="C6" s="20">
        <v>8</v>
      </c>
      <c r="D6" s="20">
        <v>0.1</v>
      </c>
      <c r="E6" s="20">
        <f>(C6*D6)+C6</f>
        <v>8.8000000000000007</v>
      </c>
      <c r="F6" s="20">
        <f>E6</f>
        <v>8.8000000000000007</v>
      </c>
      <c r="G6" s="20">
        <v>0</v>
      </c>
      <c r="H6" s="20">
        <f t="shared" ref="H6:J6" si="3">G6</f>
        <v>0</v>
      </c>
      <c r="I6" s="20">
        <f t="shared" si="3"/>
        <v>0</v>
      </c>
      <c r="J6" s="20">
        <f t="shared" si="3"/>
        <v>0</v>
      </c>
      <c r="K6" s="20">
        <f t="shared" ref="K6:L7" si="4">J6</f>
        <v>0</v>
      </c>
      <c r="L6" s="20">
        <f t="shared" si="4"/>
        <v>0</v>
      </c>
      <c r="M6" s="20">
        <f t="shared" ref="M6:O7" si="5">L6</f>
        <v>0</v>
      </c>
      <c r="N6" s="20">
        <f t="shared" si="5"/>
        <v>0</v>
      </c>
      <c r="O6" s="20">
        <f t="shared" si="5"/>
        <v>0</v>
      </c>
    </row>
    <row r="7" spans="1:15">
      <c r="A7" s="5"/>
      <c r="B7" s="31" t="s">
        <v>15</v>
      </c>
      <c r="C7" s="20">
        <v>4</v>
      </c>
      <c r="D7" s="20">
        <v>0.1</v>
      </c>
      <c r="E7" s="20">
        <f t="shared" ref="E7:E39" si="6">(C7*D7)+C7</f>
        <v>4.4000000000000004</v>
      </c>
      <c r="F7" s="20">
        <f t="shared" ref="F7:F14" si="7">E7</f>
        <v>4.4000000000000004</v>
      </c>
      <c r="G7" s="20">
        <v>0</v>
      </c>
      <c r="H7" s="20">
        <f t="shared" ref="F7:J20" si="8">G7</f>
        <v>0</v>
      </c>
      <c r="I7" s="20">
        <f t="shared" si="8"/>
        <v>0</v>
      </c>
      <c r="J7" s="20">
        <f t="shared" si="8"/>
        <v>0</v>
      </c>
      <c r="K7" s="20">
        <f t="shared" si="4"/>
        <v>0</v>
      </c>
      <c r="L7" s="20">
        <f t="shared" si="4"/>
        <v>0</v>
      </c>
      <c r="M7" s="20">
        <f t="shared" si="5"/>
        <v>0</v>
      </c>
      <c r="N7" s="20">
        <f t="shared" si="5"/>
        <v>0</v>
      </c>
      <c r="O7" s="20">
        <f t="shared" si="5"/>
        <v>0</v>
      </c>
    </row>
    <row r="8" spans="1:15">
      <c r="A8" s="5"/>
      <c r="B8" s="32" t="s">
        <v>16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>
      <c r="A9" s="5"/>
      <c r="B9" s="30" t="s">
        <v>17</v>
      </c>
      <c r="C9" s="20">
        <v>4</v>
      </c>
      <c r="D9" s="20">
        <v>0.1</v>
      </c>
      <c r="E9" s="20">
        <f t="shared" si="6"/>
        <v>4.4000000000000004</v>
      </c>
      <c r="F9" s="20">
        <f t="shared" si="7"/>
        <v>4.4000000000000004</v>
      </c>
      <c r="G9" s="20">
        <v>0</v>
      </c>
      <c r="H9" s="20">
        <f t="shared" si="8"/>
        <v>0</v>
      </c>
      <c r="I9" s="20">
        <f t="shared" si="8"/>
        <v>0</v>
      </c>
      <c r="J9" s="20">
        <f t="shared" si="8"/>
        <v>0</v>
      </c>
      <c r="K9" s="20">
        <f t="shared" ref="K9:L14" si="9">J9</f>
        <v>0</v>
      </c>
      <c r="L9" s="20">
        <f t="shared" si="9"/>
        <v>0</v>
      </c>
      <c r="M9" s="20">
        <f t="shared" ref="M9:O14" si="10">L9</f>
        <v>0</v>
      </c>
      <c r="N9" s="20">
        <f t="shared" si="10"/>
        <v>0</v>
      </c>
      <c r="O9" s="20">
        <f t="shared" si="10"/>
        <v>0</v>
      </c>
    </row>
    <row r="10" spans="1:15">
      <c r="A10" s="5"/>
      <c r="B10" s="30" t="s">
        <v>18</v>
      </c>
      <c r="C10" s="20">
        <v>1</v>
      </c>
      <c r="D10" s="20">
        <v>0.1</v>
      </c>
      <c r="E10" s="20">
        <f t="shared" si="6"/>
        <v>1.1000000000000001</v>
      </c>
      <c r="F10" s="20">
        <f t="shared" si="7"/>
        <v>1.1000000000000001</v>
      </c>
      <c r="G10" s="20">
        <v>0</v>
      </c>
      <c r="H10" s="20">
        <f t="shared" si="8"/>
        <v>0</v>
      </c>
      <c r="I10" s="20">
        <f t="shared" si="8"/>
        <v>0</v>
      </c>
      <c r="J10" s="20">
        <f t="shared" si="8"/>
        <v>0</v>
      </c>
      <c r="K10" s="20">
        <f t="shared" si="9"/>
        <v>0</v>
      </c>
      <c r="L10" s="20">
        <f t="shared" si="9"/>
        <v>0</v>
      </c>
      <c r="M10" s="20">
        <f t="shared" si="10"/>
        <v>0</v>
      </c>
      <c r="N10" s="20">
        <f t="shared" si="10"/>
        <v>0</v>
      </c>
      <c r="O10" s="20">
        <f t="shared" si="10"/>
        <v>0</v>
      </c>
    </row>
    <row r="11" spans="1:15">
      <c r="A11" s="5"/>
      <c r="B11" s="30" t="s">
        <v>27</v>
      </c>
      <c r="C11" s="20">
        <v>2</v>
      </c>
      <c r="D11" s="20">
        <v>0.2</v>
      </c>
      <c r="E11" s="20">
        <f t="shared" si="6"/>
        <v>2.4</v>
      </c>
      <c r="F11" s="20">
        <v>0</v>
      </c>
      <c r="G11" s="20">
        <f t="shared" si="8"/>
        <v>0</v>
      </c>
      <c r="H11" s="20">
        <f t="shared" si="8"/>
        <v>0</v>
      </c>
      <c r="I11" s="20">
        <f t="shared" si="8"/>
        <v>0</v>
      </c>
      <c r="J11" s="20">
        <f t="shared" si="8"/>
        <v>0</v>
      </c>
      <c r="K11" s="20">
        <f t="shared" si="9"/>
        <v>0</v>
      </c>
      <c r="L11" s="20">
        <f t="shared" si="9"/>
        <v>0</v>
      </c>
      <c r="M11" s="20">
        <f t="shared" si="10"/>
        <v>0</v>
      </c>
      <c r="N11" s="20">
        <f t="shared" si="10"/>
        <v>0</v>
      </c>
      <c r="O11" s="20">
        <f t="shared" si="10"/>
        <v>0</v>
      </c>
    </row>
    <row r="12" spans="1:15">
      <c r="A12" s="5"/>
      <c r="B12" s="30" t="s">
        <v>28</v>
      </c>
      <c r="C12" s="20">
        <v>1.5</v>
      </c>
      <c r="D12" s="20">
        <v>0.2</v>
      </c>
      <c r="E12" s="20">
        <f t="shared" si="6"/>
        <v>1.8</v>
      </c>
      <c r="F12" s="20">
        <f t="shared" si="7"/>
        <v>1.8</v>
      </c>
      <c r="G12" s="20">
        <v>0</v>
      </c>
      <c r="H12" s="20">
        <f t="shared" si="8"/>
        <v>0</v>
      </c>
      <c r="I12" s="20">
        <f t="shared" si="8"/>
        <v>0</v>
      </c>
      <c r="J12" s="20">
        <f t="shared" si="8"/>
        <v>0</v>
      </c>
      <c r="K12" s="20">
        <f t="shared" si="9"/>
        <v>0</v>
      </c>
      <c r="L12" s="20">
        <f t="shared" si="9"/>
        <v>0</v>
      </c>
      <c r="M12" s="20">
        <f t="shared" si="10"/>
        <v>0</v>
      </c>
      <c r="N12" s="20">
        <f t="shared" si="10"/>
        <v>0</v>
      </c>
      <c r="O12" s="20">
        <f t="shared" si="10"/>
        <v>0</v>
      </c>
    </row>
    <row r="13" spans="1:15">
      <c r="A13" s="5"/>
      <c r="B13" s="30" t="s">
        <v>30</v>
      </c>
      <c r="C13" s="20">
        <v>1.5</v>
      </c>
      <c r="D13" s="20">
        <v>0.2</v>
      </c>
      <c r="E13" s="20">
        <f t="shared" si="6"/>
        <v>1.8</v>
      </c>
      <c r="F13" s="20">
        <f t="shared" si="7"/>
        <v>1.8</v>
      </c>
      <c r="G13" s="20">
        <f t="shared" si="8"/>
        <v>1.8</v>
      </c>
      <c r="H13" s="20">
        <v>0</v>
      </c>
      <c r="I13" s="20">
        <f t="shared" si="8"/>
        <v>0</v>
      </c>
      <c r="J13" s="20">
        <f t="shared" si="8"/>
        <v>0</v>
      </c>
      <c r="K13" s="20">
        <f t="shared" si="9"/>
        <v>0</v>
      </c>
      <c r="L13" s="20">
        <f t="shared" si="9"/>
        <v>0</v>
      </c>
      <c r="M13" s="20">
        <f t="shared" si="10"/>
        <v>0</v>
      </c>
      <c r="N13" s="20">
        <f t="shared" si="10"/>
        <v>0</v>
      </c>
      <c r="O13" s="20">
        <f t="shared" si="10"/>
        <v>0</v>
      </c>
    </row>
    <row r="14" spans="1:15">
      <c r="A14" s="5"/>
      <c r="B14" s="17" t="s">
        <v>24</v>
      </c>
      <c r="C14" s="25">
        <v>8</v>
      </c>
      <c r="D14" s="20">
        <v>0.2</v>
      </c>
      <c r="E14" s="20">
        <f>(C14*D14)+C14</f>
        <v>9.6</v>
      </c>
      <c r="F14" s="20">
        <f t="shared" si="7"/>
        <v>9.6</v>
      </c>
      <c r="G14" s="20">
        <v>0</v>
      </c>
      <c r="H14" s="20">
        <f t="shared" si="8"/>
        <v>0</v>
      </c>
      <c r="I14" s="20">
        <f t="shared" si="8"/>
        <v>0</v>
      </c>
      <c r="J14" s="20">
        <f t="shared" si="8"/>
        <v>0</v>
      </c>
      <c r="K14" s="20">
        <f t="shared" si="9"/>
        <v>0</v>
      </c>
      <c r="L14" s="20">
        <f t="shared" si="9"/>
        <v>0</v>
      </c>
      <c r="M14" s="20">
        <f t="shared" si="10"/>
        <v>0</v>
      </c>
      <c r="N14" s="20">
        <f t="shared" si="10"/>
        <v>0</v>
      </c>
      <c r="O14" s="20">
        <f t="shared" si="10"/>
        <v>0</v>
      </c>
    </row>
    <row r="15" spans="1:15">
      <c r="A15" s="5"/>
      <c r="B15" s="1" t="s">
        <v>2</v>
      </c>
      <c r="C15" s="2"/>
      <c r="D15" s="2"/>
      <c r="E15" s="2">
        <f>SUM(E6:E14)</f>
        <v>34.300000000000004</v>
      </c>
      <c r="F15" s="2">
        <f>SUM(F6:F14)</f>
        <v>31.900000000000006</v>
      </c>
      <c r="G15" s="2">
        <f t="shared" ref="G15:K15" si="11">SUM(G6:G14)</f>
        <v>1.8</v>
      </c>
      <c r="H15" s="2">
        <f t="shared" si="11"/>
        <v>0</v>
      </c>
      <c r="I15" s="2">
        <f t="shared" si="11"/>
        <v>0</v>
      </c>
      <c r="J15" s="2">
        <f t="shared" si="11"/>
        <v>0</v>
      </c>
      <c r="K15" s="2">
        <f t="shared" si="11"/>
        <v>0</v>
      </c>
      <c r="L15" s="2">
        <f t="shared" ref="L15:M15" si="12">SUM(L6:L14)</f>
        <v>0</v>
      </c>
      <c r="M15" s="2">
        <f t="shared" si="12"/>
        <v>0</v>
      </c>
      <c r="N15" s="2">
        <f t="shared" ref="N15:O15" si="13">SUM(N6:N14)</f>
        <v>0</v>
      </c>
      <c r="O15" s="2">
        <f t="shared" si="13"/>
        <v>0</v>
      </c>
    </row>
    <row r="16" spans="1:15">
      <c r="A16" s="5"/>
      <c r="B16" s="17" t="s">
        <v>24</v>
      </c>
      <c r="C16" s="25">
        <v>23</v>
      </c>
      <c r="D16" s="20">
        <v>0.2</v>
      </c>
      <c r="E16" s="20">
        <f t="shared" ref="E16" si="14">(C16*D16)+C16</f>
        <v>27.6</v>
      </c>
      <c r="F16" s="20">
        <f>E16</f>
        <v>27.6</v>
      </c>
      <c r="G16" s="20">
        <f t="shared" ref="G16:J16" si="15">F16</f>
        <v>27.6</v>
      </c>
      <c r="H16" s="20">
        <v>0</v>
      </c>
      <c r="I16" s="20">
        <f t="shared" si="15"/>
        <v>0</v>
      </c>
      <c r="J16" s="20">
        <f t="shared" si="15"/>
        <v>0</v>
      </c>
      <c r="K16" s="20">
        <f t="shared" ref="K16:L20" si="16">J16</f>
        <v>0</v>
      </c>
      <c r="L16" s="20">
        <f t="shared" si="16"/>
        <v>0</v>
      </c>
      <c r="M16" s="20">
        <f t="shared" ref="M16:O20" si="17">L16</f>
        <v>0</v>
      </c>
      <c r="N16" s="20">
        <f t="shared" si="17"/>
        <v>0</v>
      </c>
      <c r="O16" s="20">
        <f t="shared" si="17"/>
        <v>0</v>
      </c>
    </row>
    <row r="17" spans="1:15">
      <c r="A17" s="5"/>
      <c r="B17" s="17" t="s">
        <v>29</v>
      </c>
      <c r="C17" s="25">
        <v>6</v>
      </c>
      <c r="D17" s="20">
        <v>0.2</v>
      </c>
      <c r="E17" s="20">
        <f t="shared" si="6"/>
        <v>7.2</v>
      </c>
      <c r="F17" s="20">
        <v>0</v>
      </c>
      <c r="G17" s="20">
        <f t="shared" ref="G17:J17" si="18">F17</f>
        <v>0</v>
      </c>
      <c r="H17" s="20">
        <f t="shared" si="18"/>
        <v>0</v>
      </c>
      <c r="I17" s="20">
        <f t="shared" si="18"/>
        <v>0</v>
      </c>
      <c r="J17" s="20">
        <f t="shared" si="18"/>
        <v>0</v>
      </c>
      <c r="K17" s="20">
        <f t="shared" si="16"/>
        <v>0</v>
      </c>
      <c r="L17" s="20">
        <f t="shared" si="16"/>
        <v>0</v>
      </c>
      <c r="M17" s="20">
        <f t="shared" si="17"/>
        <v>0</v>
      </c>
      <c r="N17" s="20">
        <f t="shared" si="17"/>
        <v>0</v>
      </c>
      <c r="O17" s="20">
        <f t="shared" si="17"/>
        <v>0</v>
      </c>
    </row>
    <row r="18" spans="1:15">
      <c r="A18" s="5"/>
      <c r="B18" s="17" t="s">
        <v>31</v>
      </c>
      <c r="C18" s="25">
        <v>2</v>
      </c>
      <c r="D18" s="20">
        <v>0.2</v>
      </c>
      <c r="E18" s="20">
        <f t="shared" si="6"/>
        <v>2.4</v>
      </c>
      <c r="F18" s="20">
        <f t="shared" si="8"/>
        <v>2.4</v>
      </c>
      <c r="G18" s="20">
        <f t="shared" ref="G18:J19" si="19">F18</f>
        <v>2.4</v>
      </c>
      <c r="H18" s="20">
        <f t="shared" si="19"/>
        <v>2.4</v>
      </c>
      <c r="I18" s="20">
        <v>0</v>
      </c>
      <c r="J18" s="20">
        <f t="shared" si="19"/>
        <v>0</v>
      </c>
      <c r="K18" s="20">
        <f t="shared" si="16"/>
        <v>0</v>
      </c>
      <c r="L18" s="20">
        <f t="shared" si="16"/>
        <v>0</v>
      </c>
      <c r="M18" s="20">
        <f t="shared" si="17"/>
        <v>0</v>
      </c>
      <c r="N18" s="20">
        <f t="shared" si="17"/>
        <v>0</v>
      </c>
      <c r="O18" s="20">
        <f t="shared" si="17"/>
        <v>0</v>
      </c>
    </row>
    <row r="19" spans="1:15">
      <c r="A19" s="5"/>
      <c r="B19" s="30" t="s">
        <v>30</v>
      </c>
      <c r="C19" s="20">
        <v>1.5</v>
      </c>
      <c r="D19" s="20">
        <v>0.2</v>
      </c>
      <c r="E19" s="20">
        <f t="shared" si="6"/>
        <v>1.8</v>
      </c>
      <c r="F19" s="20">
        <f t="shared" si="8"/>
        <v>1.8</v>
      </c>
      <c r="G19" s="20">
        <f t="shared" si="19"/>
        <v>1.8</v>
      </c>
      <c r="H19" s="20">
        <f t="shared" si="19"/>
        <v>1.8</v>
      </c>
      <c r="I19" s="20">
        <v>0</v>
      </c>
      <c r="J19" s="20">
        <f t="shared" si="19"/>
        <v>0</v>
      </c>
      <c r="K19" s="20">
        <f t="shared" si="16"/>
        <v>0</v>
      </c>
      <c r="L19" s="20">
        <f t="shared" si="16"/>
        <v>0</v>
      </c>
      <c r="M19" s="20">
        <f t="shared" si="17"/>
        <v>0</v>
      </c>
      <c r="N19" s="20">
        <f t="shared" si="17"/>
        <v>0</v>
      </c>
      <c r="O19" s="20">
        <f t="shared" si="17"/>
        <v>0</v>
      </c>
    </row>
    <row r="20" spans="1:15">
      <c r="A20" s="5"/>
      <c r="B20" s="30" t="s">
        <v>19</v>
      </c>
      <c r="C20" s="20">
        <v>2</v>
      </c>
      <c r="D20" s="20">
        <v>0.2</v>
      </c>
      <c r="E20" s="20">
        <f t="shared" si="6"/>
        <v>2.4</v>
      </c>
      <c r="F20" s="20">
        <f t="shared" si="8"/>
        <v>2.4</v>
      </c>
      <c r="G20" s="20">
        <f t="shared" ref="G20:J20" si="20">F20</f>
        <v>2.4</v>
      </c>
      <c r="H20" s="20">
        <v>0</v>
      </c>
      <c r="I20" s="20">
        <f t="shared" si="20"/>
        <v>0</v>
      </c>
      <c r="J20" s="20">
        <f t="shared" si="20"/>
        <v>0</v>
      </c>
      <c r="K20" s="20">
        <f t="shared" si="16"/>
        <v>0</v>
      </c>
      <c r="L20" s="20">
        <f t="shared" si="16"/>
        <v>0</v>
      </c>
      <c r="M20" s="20">
        <f t="shared" si="17"/>
        <v>0</v>
      </c>
      <c r="N20" s="20">
        <f t="shared" si="17"/>
        <v>0</v>
      </c>
      <c r="O20" s="20">
        <f t="shared" si="17"/>
        <v>0</v>
      </c>
    </row>
    <row r="21" spans="1:15">
      <c r="A21" s="5"/>
      <c r="B21" s="1" t="s">
        <v>3</v>
      </c>
      <c r="C21" s="2"/>
      <c r="D21" s="2"/>
      <c r="E21" s="2">
        <f t="shared" ref="E21:K21" si="21">SUM(E16:E20)</f>
        <v>41.4</v>
      </c>
      <c r="F21" s="2">
        <f t="shared" si="21"/>
        <v>34.200000000000003</v>
      </c>
      <c r="G21" s="2">
        <f t="shared" si="21"/>
        <v>34.200000000000003</v>
      </c>
      <c r="H21" s="2">
        <f t="shared" si="21"/>
        <v>4.2</v>
      </c>
      <c r="I21" s="2">
        <f t="shared" si="21"/>
        <v>0</v>
      </c>
      <c r="J21" s="2">
        <f t="shared" si="21"/>
        <v>0</v>
      </c>
      <c r="K21" s="2">
        <f t="shared" si="21"/>
        <v>0</v>
      </c>
      <c r="L21" s="2">
        <f t="shared" ref="L21:M21" si="22">SUM(L16:L20)</f>
        <v>0</v>
      </c>
      <c r="M21" s="2">
        <f t="shared" si="22"/>
        <v>0</v>
      </c>
      <c r="N21" s="2">
        <f t="shared" ref="N21:O21" si="23">SUM(N16:N20)</f>
        <v>0</v>
      </c>
      <c r="O21" s="2">
        <f t="shared" si="23"/>
        <v>0</v>
      </c>
    </row>
    <row r="22" spans="1:15">
      <c r="A22" s="5"/>
      <c r="B22" s="26" t="s">
        <v>26</v>
      </c>
      <c r="C22" s="27"/>
      <c r="D22" s="27"/>
      <c r="E22" s="27">
        <f t="shared" ref="E22:K22" si="24">SUM(E21,E15)</f>
        <v>75.7</v>
      </c>
      <c r="F22" s="27">
        <f t="shared" si="24"/>
        <v>66.100000000000009</v>
      </c>
      <c r="G22" s="27">
        <f t="shared" si="24"/>
        <v>36</v>
      </c>
      <c r="H22" s="27">
        <f t="shared" si="24"/>
        <v>4.2</v>
      </c>
      <c r="I22" s="27">
        <f t="shared" si="24"/>
        <v>0</v>
      </c>
      <c r="J22" s="27">
        <f t="shared" si="24"/>
        <v>0</v>
      </c>
      <c r="K22" s="27">
        <f t="shared" si="24"/>
        <v>0</v>
      </c>
      <c r="L22" s="27">
        <f t="shared" ref="L22:M22" si="25">SUM(L21,L15)</f>
        <v>0</v>
      </c>
      <c r="M22" s="27">
        <f t="shared" si="25"/>
        <v>0</v>
      </c>
      <c r="N22" s="27">
        <f t="shared" ref="N22:O22" si="26">SUM(N21,N15)</f>
        <v>0</v>
      </c>
      <c r="O22" s="27">
        <f t="shared" si="26"/>
        <v>0</v>
      </c>
    </row>
    <row r="23" spans="1:15">
      <c r="A23" s="5"/>
      <c r="B23" s="33" t="s">
        <v>20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>
      <c r="A24" s="5"/>
      <c r="B24" s="30" t="s">
        <v>17</v>
      </c>
      <c r="C24" s="20">
        <v>4</v>
      </c>
      <c r="D24" s="20">
        <v>0.1</v>
      </c>
      <c r="E24" s="20">
        <f t="shared" si="6"/>
        <v>4.4000000000000004</v>
      </c>
      <c r="F24" s="20">
        <f t="shared" ref="F24:J39" si="27">E24</f>
        <v>4.4000000000000004</v>
      </c>
      <c r="G24" s="20">
        <f t="shared" si="27"/>
        <v>4.4000000000000004</v>
      </c>
      <c r="H24" s="20">
        <f t="shared" si="27"/>
        <v>4.4000000000000004</v>
      </c>
      <c r="I24" s="20">
        <v>0</v>
      </c>
      <c r="J24" s="20">
        <f t="shared" si="27"/>
        <v>0</v>
      </c>
      <c r="K24" s="20">
        <f t="shared" ref="K24:L29" si="28">J24</f>
        <v>0</v>
      </c>
      <c r="L24" s="20">
        <f t="shared" si="28"/>
        <v>0</v>
      </c>
      <c r="M24" s="20">
        <f t="shared" ref="M24:O29" si="29">L24</f>
        <v>0</v>
      </c>
      <c r="N24" s="20">
        <f t="shared" si="29"/>
        <v>0</v>
      </c>
      <c r="O24" s="20">
        <f t="shared" si="29"/>
        <v>0</v>
      </c>
    </row>
    <row r="25" spans="1:15">
      <c r="A25" s="5"/>
      <c r="B25" s="30" t="s">
        <v>21</v>
      </c>
      <c r="C25" s="20">
        <v>2</v>
      </c>
      <c r="D25" s="20">
        <v>0.1</v>
      </c>
      <c r="E25" s="20">
        <v>0</v>
      </c>
      <c r="F25" s="20">
        <f t="shared" si="27"/>
        <v>0</v>
      </c>
      <c r="G25" s="20">
        <f t="shared" si="27"/>
        <v>0</v>
      </c>
      <c r="H25" s="20">
        <f t="shared" si="27"/>
        <v>0</v>
      </c>
      <c r="I25" s="20">
        <f t="shared" si="27"/>
        <v>0</v>
      </c>
      <c r="J25" s="20">
        <f t="shared" si="27"/>
        <v>0</v>
      </c>
      <c r="K25" s="20">
        <f t="shared" si="28"/>
        <v>0</v>
      </c>
      <c r="L25" s="20">
        <f t="shared" si="28"/>
        <v>0</v>
      </c>
      <c r="M25" s="20">
        <f t="shared" si="29"/>
        <v>0</v>
      </c>
      <c r="N25" s="20">
        <f t="shared" si="29"/>
        <v>0</v>
      </c>
      <c r="O25" s="20">
        <f t="shared" si="29"/>
        <v>0</v>
      </c>
    </row>
    <row r="26" spans="1:15">
      <c r="A26" s="5"/>
      <c r="B26" s="30" t="s">
        <v>30</v>
      </c>
      <c r="C26" s="20">
        <v>1.5</v>
      </c>
      <c r="D26" s="20">
        <v>0.1</v>
      </c>
      <c r="E26" s="20">
        <f t="shared" si="6"/>
        <v>1.65</v>
      </c>
      <c r="F26" s="20">
        <f t="shared" si="27"/>
        <v>1.65</v>
      </c>
      <c r="G26" s="20">
        <f t="shared" si="27"/>
        <v>1.65</v>
      </c>
      <c r="H26" s="20">
        <f t="shared" si="27"/>
        <v>1.65</v>
      </c>
      <c r="I26" s="20">
        <v>0</v>
      </c>
      <c r="J26" s="20">
        <f t="shared" si="27"/>
        <v>0</v>
      </c>
      <c r="K26" s="20">
        <f t="shared" si="28"/>
        <v>0</v>
      </c>
      <c r="L26" s="20">
        <f t="shared" si="28"/>
        <v>0</v>
      </c>
      <c r="M26" s="20">
        <f t="shared" si="29"/>
        <v>0</v>
      </c>
      <c r="N26" s="20">
        <f t="shared" si="29"/>
        <v>0</v>
      </c>
      <c r="O26" s="20">
        <f t="shared" si="29"/>
        <v>0</v>
      </c>
    </row>
    <row r="27" spans="1:15">
      <c r="A27" s="5"/>
      <c r="B27" s="17" t="s">
        <v>24</v>
      </c>
      <c r="C27" s="20">
        <v>15</v>
      </c>
      <c r="D27" s="20">
        <v>0.2</v>
      </c>
      <c r="E27" s="20">
        <f t="shared" si="6"/>
        <v>18</v>
      </c>
      <c r="F27" s="20">
        <f t="shared" si="27"/>
        <v>18</v>
      </c>
      <c r="G27" s="20">
        <f t="shared" si="27"/>
        <v>18</v>
      </c>
      <c r="H27" s="20">
        <f t="shared" si="27"/>
        <v>18</v>
      </c>
      <c r="I27" s="20">
        <v>0</v>
      </c>
      <c r="J27" s="20">
        <f t="shared" si="27"/>
        <v>0</v>
      </c>
      <c r="K27" s="20">
        <f t="shared" si="28"/>
        <v>0</v>
      </c>
      <c r="L27" s="20">
        <f t="shared" si="28"/>
        <v>0</v>
      </c>
      <c r="M27" s="20">
        <f t="shared" si="29"/>
        <v>0</v>
      </c>
      <c r="N27" s="20">
        <f t="shared" si="29"/>
        <v>0</v>
      </c>
      <c r="O27" s="20">
        <f t="shared" si="29"/>
        <v>0</v>
      </c>
    </row>
    <row r="28" spans="1:15">
      <c r="A28" s="5"/>
      <c r="B28" s="17" t="s">
        <v>31</v>
      </c>
      <c r="C28" s="20">
        <v>2</v>
      </c>
      <c r="D28" s="20">
        <v>0.2</v>
      </c>
      <c r="E28" s="20">
        <f t="shared" si="6"/>
        <v>2.4</v>
      </c>
      <c r="F28" s="20">
        <f t="shared" si="27"/>
        <v>2.4</v>
      </c>
      <c r="G28" s="20">
        <f t="shared" si="27"/>
        <v>2.4</v>
      </c>
      <c r="H28" s="20">
        <f t="shared" si="27"/>
        <v>2.4</v>
      </c>
      <c r="I28" s="20">
        <v>0</v>
      </c>
      <c r="J28" s="20">
        <f t="shared" si="27"/>
        <v>0</v>
      </c>
      <c r="K28" s="20">
        <f t="shared" si="28"/>
        <v>0</v>
      </c>
      <c r="L28" s="20">
        <f t="shared" si="28"/>
        <v>0</v>
      </c>
      <c r="M28" s="20">
        <f t="shared" si="29"/>
        <v>0</v>
      </c>
      <c r="N28" s="20">
        <f t="shared" si="29"/>
        <v>0</v>
      </c>
      <c r="O28" s="20">
        <f t="shared" si="29"/>
        <v>0</v>
      </c>
    </row>
    <row r="29" spans="1:15">
      <c r="A29" s="5"/>
      <c r="B29" s="30" t="s">
        <v>19</v>
      </c>
      <c r="C29" s="20">
        <v>2</v>
      </c>
      <c r="D29" s="20">
        <v>0.2</v>
      </c>
      <c r="E29" s="20">
        <f t="shared" si="6"/>
        <v>2.4</v>
      </c>
      <c r="F29" s="20">
        <f t="shared" si="27"/>
        <v>2.4</v>
      </c>
      <c r="G29" s="20">
        <f t="shared" si="27"/>
        <v>2.4</v>
      </c>
      <c r="H29" s="20">
        <f t="shared" si="27"/>
        <v>2.4</v>
      </c>
      <c r="I29" s="20">
        <v>0</v>
      </c>
      <c r="J29" s="20">
        <f t="shared" si="27"/>
        <v>0</v>
      </c>
      <c r="K29" s="20">
        <f t="shared" si="28"/>
        <v>0</v>
      </c>
      <c r="L29" s="20">
        <f t="shared" si="28"/>
        <v>0</v>
      </c>
      <c r="M29" s="20">
        <f t="shared" si="29"/>
        <v>0</v>
      </c>
      <c r="N29" s="20">
        <f t="shared" si="29"/>
        <v>0</v>
      </c>
      <c r="O29" s="20">
        <f t="shared" si="29"/>
        <v>0</v>
      </c>
    </row>
    <row r="30" spans="1:15">
      <c r="A30" s="5"/>
      <c r="B30" s="1" t="s">
        <v>5</v>
      </c>
      <c r="C30" s="2"/>
      <c r="D30" s="2"/>
      <c r="E30" s="2">
        <f>SUM(E23:E29)</f>
        <v>28.849999999999998</v>
      </c>
      <c r="F30" s="2">
        <f>SUM(F23:F29)</f>
        <v>28.849999999999998</v>
      </c>
      <c r="G30" s="2">
        <f t="shared" ref="G30:K30" si="30">SUM(G23:G29)</f>
        <v>28.849999999999998</v>
      </c>
      <c r="H30" s="2">
        <f t="shared" si="30"/>
        <v>28.849999999999998</v>
      </c>
      <c r="I30" s="2">
        <f t="shared" si="30"/>
        <v>0</v>
      </c>
      <c r="J30" s="2">
        <f t="shared" si="30"/>
        <v>0</v>
      </c>
      <c r="K30" s="2">
        <f t="shared" si="30"/>
        <v>0</v>
      </c>
      <c r="L30" s="2">
        <f t="shared" ref="L30:M30" si="31">SUM(L23:L29)</f>
        <v>0</v>
      </c>
      <c r="M30" s="2">
        <f t="shared" si="31"/>
        <v>0</v>
      </c>
      <c r="N30" s="2">
        <f t="shared" ref="N30:O30" si="32">SUM(N23:N29)</f>
        <v>0</v>
      </c>
      <c r="O30" s="2">
        <f t="shared" si="32"/>
        <v>0</v>
      </c>
    </row>
    <row r="31" spans="1:15">
      <c r="A31" s="5"/>
      <c r="B31" s="30" t="s">
        <v>23</v>
      </c>
      <c r="C31" s="20">
        <v>16</v>
      </c>
      <c r="D31" s="20">
        <v>0.2</v>
      </c>
      <c r="E31" s="20">
        <f t="shared" si="6"/>
        <v>19.2</v>
      </c>
      <c r="F31" s="20">
        <f t="shared" si="27"/>
        <v>19.2</v>
      </c>
      <c r="G31" s="20">
        <f t="shared" ref="G31:I31" si="33">F31</f>
        <v>19.2</v>
      </c>
      <c r="H31" s="20">
        <f t="shared" si="33"/>
        <v>19.2</v>
      </c>
      <c r="I31" s="20">
        <f t="shared" si="33"/>
        <v>19.2</v>
      </c>
      <c r="J31" s="20">
        <v>0</v>
      </c>
      <c r="K31" s="20">
        <f t="shared" ref="K31:L32" si="34">J31</f>
        <v>0</v>
      </c>
      <c r="L31" s="20">
        <f t="shared" si="34"/>
        <v>0</v>
      </c>
      <c r="M31" s="20">
        <f t="shared" ref="M31:O34" si="35">L31</f>
        <v>0</v>
      </c>
      <c r="N31" s="20">
        <f t="shared" si="35"/>
        <v>0</v>
      </c>
      <c r="O31" s="20">
        <f t="shared" si="35"/>
        <v>0</v>
      </c>
    </row>
    <row r="32" spans="1:15">
      <c r="A32" s="5"/>
      <c r="B32" s="30" t="s">
        <v>22</v>
      </c>
      <c r="C32" s="20">
        <v>16</v>
      </c>
      <c r="D32" s="20">
        <v>0.2</v>
      </c>
      <c r="E32" s="20">
        <f t="shared" si="6"/>
        <v>19.2</v>
      </c>
      <c r="F32" s="20">
        <f t="shared" si="27"/>
        <v>19.2</v>
      </c>
      <c r="G32" s="20">
        <f t="shared" ref="G32:I32" si="36">F32</f>
        <v>19.2</v>
      </c>
      <c r="H32" s="20">
        <f t="shared" si="36"/>
        <v>19.2</v>
      </c>
      <c r="I32" s="20">
        <f t="shared" si="36"/>
        <v>19.2</v>
      </c>
      <c r="J32" s="20">
        <v>0</v>
      </c>
      <c r="K32" s="20">
        <f t="shared" si="34"/>
        <v>0</v>
      </c>
      <c r="L32" s="20">
        <f t="shared" si="34"/>
        <v>0</v>
      </c>
      <c r="M32" s="20">
        <f t="shared" si="35"/>
        <v>0</v>
      </c>
      <c r="N32" s="20">
        <f t="shared" si="35"/>
        <v>0</v>
      </c>
      <c r="O32" s="20">
        <f t="shared" si="35"/>
        <v>0</v>
      </c>
    </row>
    <row r="33" spans="1:15">
      <c r="A33" s="5"/>
      <c r="B33" s="17" t="s">
        <v>31</v>
      </c>
      <c r="C33" s="20">
        <v>4</v>
      </c>
      <c r="D33" s="20">
        <v>0.2</v>
      </c>
      <c r="E33" s="20">
        <f t="shared" ref="E33" si="37">(C33*D33)+C33</f>
        <v>4.8</v>
      </c>
      <c r="F33" s="20">
        <f t="shared" ref="F33" si="38">E33</f>
        <v>4.8</v>
      </c>
      <c r="G33" s="20">
        <f t="shared" ref="G33" si="39">F33</f>
        <v>4.8</v>
      </c>
      <c r="H33" s="20">
        <f t="shared" ref="H33" si="40">G33</f>
        <v>4.8</v>
      </c>
      <c r="I33" s="20">
        <f t="shared" ref="I33" si="41">H33</f>
        <v>4.8</v>
      </c>
      <c r="J33" s="20">
        <v>0</v>
      </c>
      <c r="K33" s="20">
        <f t="shared" ref="K33:L33" si="42">J33</f>
        <v>0</v>
      </c>
      <c r="L33" s="20">
        <f t="shared" si="42"/>
        <v>0</v>
      </c>
      <c r="M33" s="20">
        <f t="shared" si="35"/>
        <v>0</v>
      </c>
      <c r="N33" s="20">
        <f t="shared" si="35"/>
        <v>0</v>
      </c>
      <c r="O33" s="20">
        <f t="shared" si="35"/>
        <v>0</v>
      </c>
    </row>
    <row r="34" spans="1:15">
      <c r="A34" s="5"/>
      <c r="B34" s="30" t="s">
        <v>30</v>
      </c>
      <c r="C34" s="20">
        <v>3</v>
      </c>
      <c r="D34" s="20">
        <v>0.2</v>
      </c>
      <c r="E34" s="20">
        <f t="shared" ref="E34" si="43">(C34*D34)+C34</f>
        <v>3.6</v>
      </c>
      <c r="F34" s="20">
        <f t="shared" ref="F34" si="44">E34</f>
        <v>3.6</v>
      </c>
      <c r="G34" s="20">
        <f t="shared" ref="G34" si="45">F34</f>
        <v>3.6</v>
      </c>
      <c r="H34" s="20">
        <f t="shared" ref="H34" si="46">G34</f>
        <v>3.6</v>
      </c>
      <c r="I34" s="20">
        <f t="shared" ref="I34" si="47">H34</f>
        <v>3.6</v>
      </c>
      <c r="J34" s="20">
        <v>0</v>
      </c>
      <c r="K34" s="20">
        <f t="shared" ref="K34:L34" si="48">J34</f>
        <v>0</v>
      </c>
      <c r="L34" s="20">
        <f t="shared" si="48"/>
        <v>0</v>
      </c>
      <c r="M34" s="20">
        <f t="shared" si="35"/>
        <v>0</v>
      </c>
      <c r="N34" s="20">
        <f t="shared" si="35"/>
        <v>0</v>
      </c>
      <c r="O34" s="20">
        <f t="shared" si="35"/>
        <v>0</v>
      </c>
    </row>
    <row r="35" spans="1:15">
      <c r="A35" s="5"/>
      <c r="B35" s="1" t="s">
        <v>7</v>
      </c>
      <c r="C35" s="2"/>
      <c r="D35" s="2"/>
      <c r="E35" s="2">
        <f t="shared" ref="E35:K35" si="49">SUM(E31:E34)</f>
        <v>46.8</v>
      </c>
      <c r="F35" s="2">
        <f t="shared" si="49"/>
        <v>46.8</v>
      </c>
      <c r="G35" s="2">
        <f t="shared" si="49"/>
        <v>46.8</v>
      </c>
      <c r="H35" s="2">
        <f t="shared" si="49"/>
        <v>46.8</v>
      </c>
      <c r="I35" s="2">
        <f t="shared" si="49"/>
        <v>46.8</v>
      </c>
      <c r="J35" s="2">
        <f t="shared" si="49"/>
        <v>0</v>
      </c>
      <c r="K35" s="2">
        <f t="shared" si="49"/>
        <v>0</v>
      </c>
      <c r="L35" s="2">
        <f t="shared" ref="L35:M35" si="50">SUM(L31:L34)</f>
        <v>0</v>
      </c>
      <c r="M35" s="2">
        <f t="shared" si="50"/>
        <v>0</v>
      </c>
      <c r="N35" s="2">
        <f t="shared" ref="N35:O35" si="51">SUM(N31:N34)</f>
        <v>0</v>
      </c>
      <c r="O35" s="2">
        <f t="shared" si="51"/>
        <v>0</v>
      </c>
    </row>
    <row r="36" spans="1:15">
      <c r="A36" s="5"/>
      <c r="B36" s="30" t="s">
        <v>71</v>
      </c>
      <c r="C36" s="20">
        <v>3</v>
      </c>
      <c r="D36" s="20">
        <v>0.1</v>
      </c>
      <c r="E36" s="20">
        <f t="shared" si="6"/>
        <v>3.3</v>
      </c>
      <c r="F36" s="20">
        <f t="shared" si="27"/>
        <v>3.3</v>
      </c>
      <c r="G36" s="20">
        <f t="shared" ref="G36:J36" si="52">F36</f>
        <v>3.3</v>
      </c>
      <c r="H36" s="20">
        <f t="shared" si="52"/>
        <v>3.3</v>
      </c>
      <c r="I36" s="20">
        <f t="shared" si="52"/>
        <v>3.3</v>
      </c>
      <c r="J36" s="20">
        <f t="shared" si="52"/>
        <v>3.3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</row>
    <row r="37" spans="1:15">
      <c r="A37" s="5"/>
      <c r="B37" s="30" t="s">
        <v>70</v>
      </c>
      <c r="C37" s="20">
        <v>3</v>
      </c>
      <c r="D37" s="20">
        <v>0.1</v>
      </c>
      <c r="E37" s="20">
        <f t="shared" si="6"/>
        <v>3.3</v>
      </c>
      <c r="F37" s="20">
        <f t="shared" si="27"/>
        <v>3.3</v>
      </c>
      <c r="G37" s="20">
        <f t="shared" ref="G37:J39" si="53">F37</f>
        <v>3.3</v>
      </c>
      <c r="H37" s="20">
        <f t="shared" si="53"/>
        <v>3.3</v>
      </c>
      <c r="I37" s="20">
        <f t="shared" si="53"/>
        <v>3.3</v>
      </c>
      <c r="J37" s="20">
        <f t="shared" si="53"/>
        <v>3.3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</row>
    <row r="38" spans="1:15">
      <c r="A38" s="5"/>
      <c r="B38" s="17" t="s">
        <v>31</v>
      </c>
      <c r="C38" s="20">
        <v>4</v>
      </c>
      <c r="D38" s="20">
        <v>0.2</v>
      </c>
      <c r="E38" s="20">
        <f t="shared" si="6"/>
        <v>4.8</v>
      </c>
      <c r="F38" s="20">
        <f t="shared" si="27"/>
        <v>4.8</v>
      </c>
      <c r="G38" s="20">
        <f t="shared" si="53"/>
        <v>4.8</v>
      </c>
      <c r="H38" s="20">
        <f t="shared" si="53"/>
        <v>4.8</v>
      </c>
      <c r="I38" s="20">
        <f t="shared" si="53"/>
        <v>4.8</v>
      </c>
      <c r="J38" s="20">
        <f t="shared" si="53"/>
        <v>4.8</v>
      </c>
      <c r="K38" s="20">
        <f t="shared" ref="K38:L39" si="54">J38</f>
        <v>4.8</v>
      </c>
      <c r="L38" s="20">
        <f t="shared" si="54"/>
        <v>4.8</v>
      </c>
      <c r="M38" s="20">
        <f t="shared" ref="M38:O39" si="55">L38</f>
        <v>4.8</v>
      </c>
      <c r="N38" s="20">
        <f t="shared" si="55"/>
        <v>4.8</v>
      </c>
      <c r="O38" s="20">
        <f t="shared" si="55"/>
        <v>4.8</v>
      </c>
    </row>
    <row r="39" spans="1:15">
      <c r="A39" s="5"/>
      <c r="B39" s="30" t="s">
        <v>30</v>
      </c>
      <c r="C39" s="20">
        <v>3</v>
      </c>
      <c r="D39" s="20">
        <v>0.2</v>
      </c>
      <c r="E39" s="20">
        <f t="shared" si="6"/>
        <v>3.6</v>
      </c>
      <c r="F39" s="20">
        <f t="shared" si="27"/>
        <v>3.6</v>
      </c>
      <c r="G39" s="20">
        <f t="shared" si="53"/>
        <v>3.6</v>
      </c>
      <c r="H39" s="20">
        <f t="shared" si="53"/>
        <v>3.6</v>
      </c>
      <c r="I39" s="20">
        <f t="shared" si="53"/>
        <v>3.6</v>
      </c>
      <c r="J39" s="20">
        <f t="shared" si="53"/>
        <v>3.6</v>
      </c>
      <c r="K39" s="20">
        <f t="shared" si="54"/>
        <v>3.6</v>
      </c>
      <c r="L39" s="20">
        <f t="shared" si="54"/>
        <v>3.6</v>
      </c>
      <c r="M39" s="20">
        <f t="shared" si="55"/>
        <v>3.6</v>
      </c>
      <c r="N39" s="20">
        <f t="shared" si="55"/>
        <v>3.6</v>
      </c>
      <c r="O39" s="20">
        <f t="shared" si="55"/>
        <v>3.6</v>
      </c>
    </row>
    <row r="40" spans="1:15">
      <c r="A40" s="5"/>
      <c r="B40" s="1" t="s">
        <v>36</v>
      </c>
      <c r="C40" s="2"/>
      <c r="D40" s="2"/>
      <c r="E40" s="2">
        <f t="shared" ref="E40:M40" si="56">SUM(E36:E39)</f>
        <v>14.999999999999998</v>
      </c>
      <c r="F40" s="2">
        <f t="shared" si="56"/>
        <v>14.999999999999998</v>
      </c>
      <c r="G40" s="2">
        <f t="shared" si="56"/>
        <v>14.999999999999998</v>
      </c>
      <c r="H40" s="2">
        <f t="shared" si="56"/>
        <v>14.999999999999998</v>
      </c>
      <c r="I40" s="2">
        <f t="shared" si="56"/>
        <v>14.999999999999998</v>
      </c>
      <c r="J40" s="2">
        <f t="shared" si="56"/>
        <v>14.999999999999998</v>
      </c>
      <c r="K40" s="2">
        <f t="shared" si="56"/>
        <v>8.4</v>
      </c>
      <c r="L40" s="2">
        <f t="shared" si="56"/>
        <v>8.4</v>
      </c>
      <c r="M40" s="2">
        <f t="shared" si="56"/>
        <v>8.4</v>
      </c>
      <c r="N40" s="2">
        <f t="shared" ref="N40:O40" si="57">SUM(N36:N39)</f>
        <v>8.4</v>
      </c>
      <c r="O40" s="2">
        <f t="shared" si="57"/>
        <v>8.4</v>
      </c>
    </row>
    <row r="41" spans="1:15">
      <c r="A41" s="8"/>
      <c r="B41" s="26" t="s">
        <v>33</v>
      </c>
      <c r="C41" s="27"/>
      <c r="D41" s="27"/>
      <c r="E41" s="27">
        <f t="shared" ref="E41:K41" si="58">E30+E35+E40</f>
        <v>90.649999999999991</v>
      </c>
      <c r="F41" s="27">
        <f t="shared" si="58"/>
        <v>90.649999999999991</v>
      </c>
      <c r="G41" s="27">
        <f t="shared" si="58"/>
        <v>90.649999999999991</v>
      </c>
      <c r="H41" s="27">
        <f t="shared" si="58"/>
        <v>90.649999999999991</v>
      </c>
      <c r="I41" s="27">
        <f t="shared" si="58"/>
        <v>61.8</v>
      </c>
      <c r="J41" s="27">
        <f t="shared" si="58"/>
        <v>14.999999999999998</v>
      </c>
      <c r="K41" s="27">
        <f t="shared" si="58"/>
        <v>8.4</v>
      </c>
      <c r="L41" s="27">
        <f t="shared" ref="L41:M41" si="59">L30+L35+L40</f>
        <v>8.4</v>
      </c>
      <c r="M41" s="27">
        <f t="shared" si="59"/>
        <v>8.4</v>
      </c>
      <c r="N41" s="27">
        <f t="shared" ref="N41:O41" si="60">N30+N35+N40</f>
        <v>8.4</v>
      </c>
      <c r="O41" s="27">
        <f t="shared" si="60"/>
        <v>8.4</v>
      </c>
    </row>
    <row r="42" spans="1:15">
      <c r="A42" s="5"/>
      <c r="B42" s="17" t="s">
        <v>74</v>
      </c>
      <c r="C42" s="25">
        <v>8</v>
      </c>
      <c r="D42" s="20">
        <v>0.2</v>
      </c>
      <c r="E42" s="20">
        <f t="shared" ref="E42" si="61">(C42*D42)+C42</f>
        <v>9.6</v>
      </c>
      <c r="F42" s="20">
        <f t="shared" ref="F42" si="62">E42</f>
        <v>9.6</v>
      </c>
      <c r="G42" s="20">
        <f t="shared" ref="G42" si="63">F42</f>
        <v>9.6</v>
      </c>
      <c r="H42" s="20">
        <f t="shared" ref="H42:J42" si="64">G42</f>
        <v>9.6</v>
      </c>
      <c r="I42" s="20">
        <f t="shared" si="64"/>
        <v>9.6</v>
      </c>
      <c r="J42" s="20">
        <f t="shared" si="64"/>
        <v>9.6</v>
      </c>
      <c r="K42" s="20">
        <f>J42</f>
        <v>9.6</v>
      </c>
      <c r="L42" s="20">
        <v>0</v>
      </c>
      <c r="M42" s="20">
        <v>0</v>
      </c>
      <c r="N42" s="20">
        <v>0</v>
      </c>
      <c r="O42" s="20">
        <v>0</v>
      </c>
    </row>
    <row r="43" spans="1:15">
      <c r="A43" s="5"/>
      <c r="B43" s="1" t="s">
        <v>73</v>
      </c>
      <c r="C43" s="2"/>
      <c r="D43" s="2"/>
      <c r="E43" s="2">
        <f>SUM(E42:E42)</f>
        <v>9.6</v>
      </c>
      <c r="F43" s="2">
        <f>SUM(E42:E42)</f>
        <v>9.6</v>
      </c>
      <c r="G43" s="2">
        <f t="shared" ref="G43:L43" si="65">SUM(F42:F42)</f>
        <v>9.6</v>
      </c>
      <c r="H43" s="2">
        <f t="shared" si="65"/>
        <v>9.6</v>
      </c>
      <c r="I43" s="2">
        <f t="shared" si="65"/>
        <v>9.6</v>
      </c>
      <c r="J43" s="2">
        <f t="shared" si="65"/>
        <v>9.6</v>
      </c>
      <c r="K43" s="2">
        <f t="shared" si="65"/>
        <v>9.6</v>
      </c>
      <c r="L43" s="2">
        <f t="shared" si="65"/>
        <v>9.6</v>
      </c>
      <c r="M43" s="2">
        <f>SUM(L42:L42)</f>
        <v>0</v>
      </c>
      <c r="N43" s="2">
        <f>SUM(M42:M42)</f>
        <v>0</v>
      </c>
      <c r="O43" s="2">
        <f>SUM(N42:N42)</f>
        <v>0</v>
      </c>
    </row>
    <row r="44" spans="1:15">
      <c r="A44" s="5"/>
      <c r="B44" s="26" t="s">
        <v>72</v>
      </c>
      <c r="C44" s="27"/>
      <c r="D44" s="27"/>
      <c r="E44" s="27">
        <f>E43</f>
        <v>9.6</v>
      </c>
      <c r="F44" s="27">
        <f>F43</f>
        <v>9.6</v>
      </c>
      <c r="G44" s="27">
        <f t="shared" ref="G44:M44" si="66">G43</f>
        <v>9.6</v>
      </c>
      <c r="H44" s="27">
        <f t="shared" si="66"/>
        <v>9.6</v>
      </c>
      <c r="I44" s="27">
        <f t="shared" si="66"/>
        <v>9.6</v>
      </c>
      <c r="J44" s="27">
        <f t="shared" si="66"/>
        <v>9.6</v>
      </c>
      <c r="K44" s="27">
        <f t="shared" si="66"/>
        <v>9.6</v>
      </c>
      <c r="L44" s="27">
        <f t="shared" si="66"/>
        <v>9.6</v>
      </c>
      <c r="M44" s="27">
        <f t="shared" si="66"/>
        <v>0</v>
      </c>
      <c r="N44" s="27">
        <f t="shared" ref="N44:O44" si="67">N43</f>
        <v>0</v>
      </c>
      <c r="O44" s="27">
        <f t="shared" si="67"/>
        <v>0</v>
      </c>
    </row>
    <row r="45" spans="1:15">
      <c r="A45" s="5"/>
      <c r="B45" s="17" t="s">
        <v>77</v>
      </c>
      <c r="C45" s="20">
        <v>3</v>
      </c>
      <c r="D45" s="20">
        <v>0.2</v>
      </c>
      <c r="E45" s="20">
        <f t="shared" ref="E45:E49" si="68">(C45*D45)+C45</f>
        <v>3.6</v>
      </c>
      <c r="F45" s="20">
        <f t="shared" ref="F45:F49" si="69">E45</f>
        <v>3.6</v>
      </c>
      <c r="G45" s="20">
        <f t="shared" ref="G45:G49" si="70">F45</f>
        <v>3.6</v>
      </c>
      <c r="H45" s="20">
        <f t="shared" ref="H45:H49" si="71">G45</f>
        <v>3.6</v>
      </c>
      <c r="I45" s="20">
        <f t="shared" ref="I45:I49" si="72">H45</f>
        <v>3.6</v>
      </c>
      <c r="J45" s="20">
        <f t="shared" ref="J45:J49" si="73">I45</f>
        <v>3.6</v>
      </c>
      <c r="K45" s="20">
        <f t="shared" ref="K45:K49" si="74">J45</f>
        <v>3.6</v>
      </c>
      <c r="L45" s="20">
        <f t="shared" ref="L45:L49" si="75">K45</f>
        <v>3.6</v>
      </c>
      <c r="M45" s="20">
        <v>0</v>
      </c>
      <c r="N45" s="20">
        <v>0</v>
      </c>
      <c r="O45" s="20">
        <v>0</v>
      </c>
    </row>
    <row r="46" spans="1:15">
      <c r="A46" s="5"/>
      <c r="B46" s="30" t="s">
        <v>78</v>
      </c>
      <c r="C46" s="20">
        <v>2</v>
      </c>
      <c r="D46" s="20">
        <v>0.2</v>
      </c>
      <c r="E46" s="20">
        <f t="shared" si="68"/>
        <v>2.4</v>
      </c>
      <c r="F46" s="20">
        <f t="shared" si="69"/>
        <v>2.4</v>
      </c>
      <c r="G46" s="20">
        <f t="shared" si="70"/>
        <v>2.4</v>
      </c>
      <c r="H46" s="20">
        <f t="shared" si="71"/>
        <v>2.4</v>
      </c>
      <c r="I46" s="20">
        <f t="shared" si="72"/>
        <v>2.4</v>
      </c>
      <c r="J46" s="20">
        <f t="shared" si="73"/>
        <v>2.4</v>
      </c>
      <c r="K46" s="20">
        <f t="shared" si="74"/>
        <v>2.4</v>
      </c>
      <c r="L46" s="20">
        <f t="shared" si="75"/>
        <v>2.4</v>
      </c>
      <c r="M46" s="20">
        <v>0</v>
      </c>
      <c r="N46" s="20">
        <v>0</v>
      </c>
      <c r="O46" s="20">
        <v>0</v>
      </c>
    </row>
    <row r="47" spans="1:15">
      <c r="A47" s="5"/>
      <c r="B47" s="30" t="s">
        <v>79</v>
      </c>
      <c r="C47" s="20">
        <v>3</v>
      </c>
      <c r="D47" s="20">
        <v>0.2</v>
      </c>
      <c r="E47" s="20">
        <f t="shared" si="68"/>
        <v>3.6</v>
      </c>
      <c r="F47" s="20">
        <f t="shared" si="69"/>
        <v>3.6</v>
      </c>
      <c r="G47" s="20">
        <f t="shared" si="70"/>
        <v>3.6</v>
      </c>
      <c r="H47" s="20">
        <f t="shared" si="71"/>
        <v>3.6</v>
      </c>
      <c r="I47" s="20">
        <f t="shared" si="72"/>
        <v>3.6</v>
      </c>
      <c r="J47" s="20">
        <f t="shared" si="73"/>
        <v>3.6</v>
      </c>
      <c r="K47" s="20">
        <f t="shared" si="74"/>
        <v>3.6</v>
      </c>
      <c r="L47" s="20">
        <f t="shared" si="75"/>
        <v>3.6</v>
      </c>
      <c r="M47" s="20">
        <v>0</v>
      </c>
      <c r="N47" s="20">
        <v>0</v>
      </c>
      <c r="O47" s="20">
        <v>0</v>
      </c>
    </row>
    <row r="48" spans="1:15">
      <c r="A48" s="5"/>
      <c r="B48" s="30" t="s">
        <v>80</v>
      </c>
      <c r="C48" s="20">
        <v>8</v>
      </c>
      <c r="D48" s="20">
        <v>0.2</v>
      </c>
      <c r="E48" s="20">
        <f t="shared" si="68"/>
        <v>9.6</v>
      </c>
      <c r="F48" s="20">
        <f t="shared" si="69"/>
        <v>9.6</v>
      </c>
      <c r="G48" s="20">
        <f t="shared" si="70"/>
        <v>9.6</v>
      </c>
      <c r="H48" s="20">
        <f t="shared" si="71"/>
        <v>9.6</v>
      </c>
      <c r="I48" s="20">
        <f t="shared" si="72"/>
        <v>9.6</v>
      </c>
      <c r="J48" s="20">
        <f t="shared" si="73"/>
        <v>9.6</v>
      </c>
      <c r="K48" s="20">
        <f t="shared" si="74"/>
        <v>9.6</v>
      </c>
      <c r="L48" s="20">
        <f t="shared" si="75"/>
        <v>9.6</v>
      </c>
      <c r="M48" s="20">
        <v>0</v>
      </c>
      <c r="N48" s="20">
        <v>0</v>
      </c>
      <c r="O48" s="20">
        <v>0</v>
      </c>
    </row>
    <row r="49" spans="1:15">
      <c r="A49" s="5"/>
      <c r="B49" s="30" t="s">
        <v>81</v>
      </c>
      <c r="C49" s="20">
        <v>8</v>
      </c>
      <c r="D49" s="20">
        <v>0.2</v>
      </c>
      <c r="E49" s="20">
        <f t="shared" si="68"/>
        <v>9.6</v>
      </c>
      <c r="F49" s="20">
        <f t="shared" si="69"/>
        <v>9.6</v>
      </c>
      <c r="G49" s="20">
        <f t="shared" si="70"/>
        <v>9.6</v>
      </c>
      <c r="H49" s="20">
        <f t="shared" si="71"/>
        <v>9.6</v>
      </c>
      <c r="I49" s="20">
        <f t="shared" si="72"/>
        <v>9.6</v>
      </c>
      <c r="J49" s="20">
        <f t="shared" si="73"/>
        <v>9.6</v>
      </c>
      <c r="K49" s="20">
        <f t="shared" si="74"/>
        <v>9.6</v>
      </c>
      <c r="L49" s="20">
        <f t="shared" si="75"/>
        <v>9.6</v>
      </c>
      <c r="M49" s="20">
        <v>0</v>
      </c>
      <c r="N49" s="20">
        <v>0</v>
      </c>
      <c r="O49" s="20">
        <v>0</v>
      </c>
    </row>
    <row r="50" spans="1:15">
      <c r="A50" s="5"/>
      <c r="B50" s="1" t="s">
        <v>76</v>
      </c>
      <c r="C50" s="2"/>
      <c r="D50" s="2"/>
      <c r="E50" s="2">
        <f t="shared" ref="E50:M50" si="76">SUM(E45:E49)</f>
        <v>28.799999999999997</v>
      </c>
      <c r="F50" s="2">
        <f t="shared" si="76"/>
        <v>28.799999999999997</v>
      </c>
      <c r="G50" s="2">
        <f t="shared" si="76"/>
        <v>28.799999999999997</v>
      </c>
      <c r="H50" s="2">
        <f t="shared" si="76"/>
        <v>28.799999999999997</v>
      </c>
      <c r="I50" s="2">
        <f t="shared" si="76"/>
        <v>28.799999999999997</v>
      </c>
      <c r="J50" s="2">
        <f t="shared" si="76"/>
        <v>28.799999999999997</v>
      </c>
      <c r="K50" s="2">
        <f t="shared" si="76"/>
        <v>28.799999999999997</v>
      </c>
      <c r="L50" s="2">
        <f t="shared" si="76"/>
        <v>28.799999999999997</v>
      </c>
      <c r="M50" s="2">
        <f t="shared" si="76"/>
        <v>0</v>
      </c>
      <c r="N50" s="2">
        <f t="shared" ref="N50:O50" si="77">SUM(N45:N49)</f>
        <v>0</v>
      </c>
      <c r="O50" s="2">
        <f t="shared" si="77"/>
        <v>0</v>
      </c>
    </row>
    <row r="51" spans="1:15">
      <c r="A51" s="8"/>
      <c r="B51" s="26" t="s">
        <v>75</v>
      </c>
      <c r="C51" s="27"/>
      <c r="D51" s="27"/>
      <c r="E51" s="27">
        <f>E50</f>
        <v>28.799999999999997</v>
      </c>
      <c r="F51" s="27">
        <f>F50</f>
        <v>28.799999999999997</v>
      </c>
      <c r="G51" s="27">
        <f t="shared" ref="G51:M51" si="78">G50</f>
        <v>28.799999999999997</v>
      </c>
      <c r="H51" s="27">
        <f t="shared" si="78"/>
        <v>28.799999999999997</v>
      </c>
      <c r="I51" s="27">
        <f t="shared" si="78"/>
        <v>28.799999999999997</v>
      </c>
      <c r="J51" s="27">
        <f t="shared" si="78"/>
        <v>28.799999999999997</v>
      </c>
      <c r="K51" s="27">
        <f t="shared" si="78"/>
        <v>28.799999999999997</v>
      </c>
      <c r="L51" s="27">
        <f t="shared" si="78"/>
        <v>28.799999999999997</v>
      </c>
      <c r="M51" s="27">
        <f t="shared" si="78"/>
        <v>0</v>
      </c>
      <c r="N51" s="27">
        <f t="shared" ref="N51:O51" si="79">N50</f>
        <v>0</v>
      </c>
      <c r="O51" s="27">
        <f t="shared" si="79"/>
        <v>0</v>
      </c>
    </row>
    <row r="52" spans="1:15">
      <c r="A52" s="8"/>
      <c r="B52" s="30" t="s">
        <v>85</v>
      </c>
      <c r="C52" s="20">
        <v>8</v>
      </c>
      <c r="D52" s="20">
        <v>0.2</v>
      </c>
      <c r="E52" s="20">
        <f t="shared" ref="E52" si="80">(C52*D52)+C52</f>
        <v>9.6</v>
      </c>
      <c r="F52" s="20">
        <f t="shared" ref="F52" si="81">E52</f>
        <v>9.6</v>
      </c>
      <c r="G52" s="20">
        <f t="shared" ref="G52" si="82">F52</f>
        <v>9.6</v>
      </c>
      <c r="H52" s="20">
        <f t="shared" ref="H52" si="83">G52</f>
        <v>9.6</v>
      </c>
      <c r="I52" s="20">
        <f t="shared" ref="I52" si="84">H52</f>
        <v>9.6</v>
      </c>
      <c r="J52" s="20">
        <f t="shared" ref="J52" si="85">I52</f>
        <v>9.6</v>
      </c>
      <c r="K52" s="20">
        <f t="shared" ref="K52" si="86">J52</f>
        <v>9.6</v>
      </c>
      <c r="L52" s="20">
        <f t="shared" ref="L52:M52" si="87">K52</f>
        <v>9.6</v>
      </c>
      <c r="M52" s="20">
        <f t="shared" si="87"/>
        <v>9.6</v>
      </c>
      <c r="N52" s="20">
        <v>0</v>
      </c>
      <c r="O52" s="20">
        <v>0</v>
      </c>
    </row>
    <row r="53" spans="1:15">
      <c r="A53" s="8"/>
      <c r="B53" s="1" t="s">
        <v>86</v>
      </c>
      <c r="C53" s="2"/>
      <c r="D53" s="2"/>
      <c r="E53" s="2">
        <f t="shared" ref="E53:O53" si="88">SUM(E52:E52)</f>
        <v>9.6</v>
      </c>
      <c r="F53" s="2">
        <f t="shared" si="88"/>
        <v>9.6</v>
      </c>
      <c r="G53" s="2">
        <f t="shared" si="88"/>
        <v>9.6</v>
      </c>
      <c r="H53" s="2">
        <f t="shared" si="88"/>
        <v>9.6</v>
      </c>
      <c r="I53" s="2">
        <f t="shared" si="88"/>
        <v>9.6</v>
      </c>
      <c r="J53" s="2">
        <f t="shared" si="88"/>
        <v>9.6</v>
      </c>
      <c r="K53" s="2">
        <f t="shared" si="88"/>
        <v>9.6</v>
      </c>
      <c r="L53" s="2">
        <f t="shared" si="88"/>
        <v>9.6</v>
      </c>
      <c r="M53" s="2">
        <f t="shared" si="88"/>
        <v>9.6</v>
      </c>
      <c r="N53" s="2">
        <f t="shared" si="88"/>
        <v>0</v>
      </c>
      <c r="O53" s="2">
        <f t="shared" si="88"/>
        <v>0</v>
      </c>
    </row>
    <row r="54" spans="1:15">
      <c r="A54" s="8"/>
      <c r="B54" s="26" t="s">
        <v>87</v>
      </c>
      <c r="C54" s="27"/>
      <c r="D54" s="27"/>
      <c r="E54" s="27">
        <f>E53</f>
        <v>9.6</v>
      </c>
      <c r="F54" s="27">
        <f>F53</f>
        <v>9.6</v>
      </c>
      <c r="G54" s="27">
        <f t="shared" ref="G54:M54" si="89">G53</f>
        <v>9.6</v>
      </c>
      <c r="H54" s="27">
        <f t="shared" si="89"/>
        <v>9.6</v>
      </c>
      <c r="I54" s="27">
        <f t="shared" si="89"/>
        <v>9.6</v>
      </c>
      <c r="J54" s="27">
        <f t="shared" si="89"/>
        <v>9.6</v>
      </c>
      <c r="K54" s="27">
        <f t="shared" si="89"/>
        <v>9.6</v>
      </c>
      <c r="L54" s="27">
        <f t="shared" si="89"/>
        <v>9.6</v>
      </c>
      <c r="M54" s="27">
        <f t="shared" si="89"/>
        <v>9.6</v>
      </c>
      <c r="N54" s="27">
        <f t="shared" ref="N54:O54" si="90">N53</f>
        <v>0</v>
      </c>
      <c r="O54" s="27">
        <f t="shared" si="90"/>
        <v>0</v>
      </c>
    </row>
    <row r="55" spans="1:15">
      <c r="A55" s="8"/>
      <c r="B55" s="30" t="s">
        <v>91</v>
      </c>
      <c r="C55" s="20">
        <v>8</v>
      </c>
      <c r="D55" s="20">
        <v>0.2</v>
      </c>
      <c r="E55" s="20">
        <f t="shared" ref="E55:E57" si="91">(C55*D55)+C55</f>
        <v>9.6</v>
      </c>
      <c r="F55" s="20">
        <f t="shared" ref="F55:F57" si="92">E55</f>
        <v>9.6</v>
      </c>
      <c r="G55" s="20">
        <f t="shared" ref="G55:G57" si="93">F55</f>
        <v>9.6</v>
      </c>
      <c r="H55" s="20">
        <f t="shared" ref="H55:H57" si="94">G55</f>
        <v>9.6</v>
      </c>
      <c r="I55" s="20">
        <f t="shared" ref="I55:I57" si="95">H55</f>
        <v>9.6</v>
      </c>
      <c r="J55" s="20">
        <f t="shared" ref="J55:J57" si="96">I55</f>
        <v>9.6</v>
      </c>
      <c r="K55" s="20">
        <f t="shared" ref="K55:K57" si="97">J55</f>
        <v>9.6</v>
      </c>
      <c r="L55" s="20">
        <f t="shared" ref="L55:L57" si="98">K55</f>
        <v>9.6</v>
      </c>
      <c r="M55" s="20">
        <f t="shared" ref="M55:M57" si="99">L55</f>
        <v>9.6</v>
      </c>
      <c r="N55" s="20">
        <f t="shared" ref="N55:N57" si="100">M55</f>
        <v>9.6</v>
      </c>
      <c r="O55" s="20">
        <v>0</v>
      </c>
    </row>
    <row r="56" spans="1:15">
      <c r="A56" s="8"/>
      <c r="B56" t="s">
        <v>93</v>
      </c>
      <c r="C56" s="20">
        <v>6</v>
      </c>
      <c r="D56" s="20">
        <v>0.2</v>
      </c>
      <c r="E56" s="20">
        <f t="shared" si="91"/>
        <v>7.2</v>
      </c>
      <c r="F56" s="20">
        <f t="shared" si="92"/>
        <v>7.2</v>
      </c>
      <c r="G56" s="20">
        <f t="shared" si="93"/>
        <v>7.2</v>
      </c>
      <c r="H56" s="20">
        <f t="shared" si="94"/>
        <v>7.2</v>
      </c>
      <c r="I56" s="20">
        <f t="shared" si="95"/>
        <v>7.2</v>
      </c>
      <c r="J56" s="20">
        <f t="shared" si="96"/>
        <v>7.2</v>
      </c>
      <c r="K56" s="20">
        <f t="shared" si="97"/>
        <v>7.2</v>
      </c>
      <c r="L56" s="20">
        <f t="shared" si="98"/>
        <v>7.2</v>
      </c>
      <c r="M56" s="20">
        <f t="shared" si="99"/>
        <v>7.2</v>
      </c>
      <c r="N56" s="20">
        <f t="shared" si="100"/>
        <v>7.2</v>
      </c>
      <c r="O56" s="20">
        <v>0</v>
      </c>
    </row>
    <row r="57" spans="1:15">
      <c r="A57" s="8"/>
      <c r="B57" s="30" t="s">
        <v>94</v>
      </c>
      <c r="C57" s="20">
        <v>6</v>
      </c>
      <c r="D57" s="20">
        <v>0.2</v>
      </c>
      <c r="E57" s="20">
        <f t="shared" si="91"/>
        <v>7.2</v>
      </c>
      <c r="F57" s="20">
        <f t="shared" si="92"/>
        <v>7.2</v>
      </c>
      <c r="G57" s="20">
        <f t="shared" si="93"/>
        <v>7.2</v>
      </c>
      <c r="H57" s="20">
        <f t="shared" si="94"/>
        <v>7.2</v>
      </c>
      <c r="I57" s="20">
        <f t="shared" si="95"/>
        <v>7.2</v>
      </c>
      <c r="J57" s="20">
        <f t="shared" si="96"/>
        <v>7.2</v>
      </c>
      <c r="K57" s="20">
        <f t="shared" si="97"/>
        <v>7.2</v>
      </c>
      <c r="L57" s="20">
        <f t="shared" si="98"/>
        <v>7.2</v>
      </c>
      <c r="M57" s="20">
        <f t="shared" si="99"/>
        <v>7.2</v>
      </c>
      <c r="N57" s="20">
        <f t="shared" si="100"/>
        <v>7.2</v>
      </c>
      <c r="O57" s="20">
        <v>0</v>
      </c>
    </row>
    <row r="58" spans="1:15">
      <c r="A58" s="8"/>
      <c r="B58" s="1" t="s">
        <v>89</v>
      </c>
      <c r="C58" s="2"/>
      <c r="D58" s="2"/>
      <c r="E58" s="2">
        <f>SUM(E55:E57)</f>
        <v>24</v>
      </c>
      <c r="F58" s="2">
        <f>SUM(F55:F57)</f>
        <v>24</v>
      </c>
      <c r="G58" s="2">
        <f>SUM(G55:G57)</f>
        <v>24</v>
      </c>
      <c r="H58" s="2">
        <f>SUM(H55:H57)</f>
        <v>24</v>
      </c>
      <c r="I58" s="2">
        <f>SUM(I55:I57)</f>
        <v>24</v>
      </c>
      <c r="J58" s="2">
        <f>SUM(J55:J57)</f>
        <v>24</v>
      </c>
      <c r="K58" s="2">
        <f>SUM(K55:K57)</f>
        <v>24</v>
      </c>
      <c r="L58" s="2">
        <f>SUM(L55:L57)</f>
        <v>24</v>
      </c>
      <c r="M58" s="2">
        <f>SUM(M55:M57)</f>
        <v>24</v>
      </c>
      <c r="N58" s="2">
        <f>SUM(N55:N57)</f>
        <v>24</v>
      </c>
      <c r="O58" s="2">
        <f>SUM(O55:O57)</f>
        <v>0</v>
      </c>
    </row>
    <row r="59" spans="1:15">
      <c r="A59" s="8"/>
      <c r="B59" s="26" t="s">
        <v>90</v>
      </c>
      <c r="C59" s="27"/>
      <c r="D59" s="27"/>
      <c r="E59" s="27">
        <f>E58</f>
        <v>24</v>
      </c>
      <c r="F59" s="27">
        <f>F58</f>
        <v>24</v>
      </c>
      <c r="G59" s="27">
        <f t="shared" ref="G59:O59" si="101">G58</f>
        <v>24</v>
      </c>
      <c r="H59" s="27">
        <f t="shared" si="101"/>
        <v>24</v>
      </c>
      <c r="I59" s="27">
        <f t="shared" si="101"/>
        <v>24</v>
      </c>
      <c r="J59" s="27">
        <f t="shared" si="101"/>
        <v>24</v>
      </c>
      <c r="K59" s="27">
        <f t="shared" si="101"/>
        <v>24</v>
      </c>
      <c r="L59" s="27">
        <f t="shared" si="101"/>
        <v>24</v>
      </c>
      <c r="M59" s="27">
        <f t="shared" si="101"/>
        <v>24</v>
      </c>
      <c r="N59" s="27">
        <f t="shared" si="101"/>
        <v>24</v>
      </c>
      <c r="O59" s="27">
        <f t="shared" si="101"/>
        <v>0</v>
      </c>
    </row>
    <row r="60" spans="1:15">
      <c r="B60" s="34" t="s">
        <v>34</v>
      </c>
      <c r="C60" s="29"/>
      <c r="D60" s="29"/>
      <c r="E60" s="35">
        <f t="shared" ref="E60:J60" si="102">E41+E22</f>
        <v>166.35</v>
      </c>
      <c r="F60" s="35">
        <f t="shared" si="102"/>
        <v>156.75</v>
      </c>
      <c r="G60" s="35">
        <f t="shared" si="102"/>
        <v>126.64999999999999</v>
      </c>
      <c r="H60" s="35">
        <f t="shared" si="102"/>
        <v>94.85</v>
      </c>
      <c r="I60" s="35">
        <f t="shared" si="102"/>
        <v>61.8</v>
      </c>
      <c r="J60" s="35">
        <f t="shared" si="102"/>
        <v>14.999999999999998</v>
      </c>
      <c r="K60" s="35">
        <f>K41+K22+K44</f>
        <v>18</v>
      </c>
      <c r="L60" s="35">
        <f>L41+L22+L44+L51</f>
        <v>46.8</v>
      </c>
      <c r="M60" s="35">
        <f>M41+M22+M44+M51+M54</f>
        <v>18</v>
      </c>
      <c r="N60" s="35">
        <f>N41+N22+N44+N51+N54+N59</f>
        <v>32.4</v>
      </c>
      <c r="O60" s="35">
        <f>O41+O22+O44+O51+O54+O59</f>
        <v>8.4</v>
      </c>
    </row>
    <row r="61" spans="1:15">
      <c r="B61" s="17"/>
      <c r="C61" s="18"/>
      <c r="D61" s="17"/>
      <c r="E61" s="17"/>
      <c r="F61" s="18"/>
      <c r="G61" s="17"/>
      <c r="H61" s="17"/>
      <c r="I61" s="17"/>
      <c r="J61" s="17"/>
      <c r="K61" s="17"/>
      <c r="L61" s="17"/>
      <c r="M61" s="17"/>
      <c r="N61" s="17"/>
      <c r="O61" s="17"/>
    </row>
    <row r="62" spans="1: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>
      <c r="B63" s="17"/>
      <c r="C63" s="17"/>
      <c r="D63" s="18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conditionalFormatting sqref="F52:O52 F6:O14 F23:O29 F31:O34 F16:O20 F36:O39 F42:O42 F45:O49 F55:O57">
    <cfRule type="cellIs" dxfId="21" priority="32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scale="59" orientation="portrait" r:id="rId1"/>
  <ignoredErrors>
    <ignoredError sqref="F15 F30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8"/>
  <sheetViews>
    <sheetView zoomScaleNormal="100" workbookViewId="0">
      <selection activeCell="B1" sqref="B1"/>
    </sheetView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9" width="6.42578125" customWidth="1"/>
  </cols>
  <sheetData>
    <row r="1" spans="1:10">
      <c r="A1" s="40"/>
      <c r="B1" s="24" t="s">
        <v>92</v>
      </c>
    </row>
    <row r="2" spans="1:10" s="4" customFormat="1" ht="8.25" customHeight="1">
      <c r="A2" s="6"/>
      <c r="B2" s="3"/>
      <c r="C2" s="3"/>
      <c r="D2" s="3"/>
      <c r="E2" s="3"/>
    </row>
    <row r="3" spans="1:10" ht="21" customHeight="1">
      <c r="B3" s="11"/>
      <c r="C3" s="11"/>
      <c r="D3" s="11"/>
      <c r="E3" s="11"/>
      <c r="F3" s="12"/>
      <c r="G3" s="11"/>
      <c r="H3" s="11"/>
      <c r="I3" s="11"/>
    </row>
    <row r="4" spans="1:10">
      <c r="B4" s="14"/>
      <c r="C4" s="14"/>
      <c r="D4" s="14"/>
      <c r="E4" s="14"/>
      <c r="F4" s="16" t="s">
        <v>84</v>
      </c>
      <c r="G4" s="14"/>
      <c r="H4" s="14"/>
      <c r="I4" s="14"/>
    </row>
    <row r="5" spans="1:10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>
        <v>2</v>
      </c>
      <c r="H5" s="37">
        <v>3</v>
      </c>
      <c r="I5" s="37"/>
    </row>
    <row r="6" spans="1:10">
      <c r="A6" s="5"/>
      <c r="B6" s="30" t="s">
        <v>91</v>
      </c>
      <c r="C6" s="36" t="s">
        <v>1</v>
      </c>
      <c r="D6" s="36" t="s">
        <v>1</v>
      </c>
      <c r="E6" s="36" t="s">
        <v>4</v>
      </c>
      <c r="F6" s="20">
        <v>9.6</v>
      </c>
      <c r="G6" s="20">
        <v>2</v>
      </c>
      <c r="H6" s="20">
        <v>0</v>
      </c>
      <c r="I6" s="20">
        <f>H6</f>
        <v>0</v>
      </c>
    </row>
    <row r="7" spans="1:10">
      <c r="A7" s="5"/>
      <c r="B7" t="s">
        <v>93</v>
      </c>
      <c r="C7" s="36" t="s">
        <v>1</v>
      </c>
      <c r="D7" s="36" t="s">
        <v>1</v>
      </c>
      <c r="E7" s="36" t="s">
        <v>4</v>
      </c>
      <c r="F7" s="20">
        <v>7.2</v>
      </c>
      <c r="G7" s="20">
        <f>F7</f>
        <v>7.2</v>
      </c>
      <c r="H7" s="20">
        <v>0</v>
      </c>
      <c r="I7" s="20">
        <f>H7</f>
        <v>0</v>
      </c>
      <c r="J7" s="20"/>
    </row>
    <row r="8" spans="1:10">
      <c r="A8" s="5"/>
      <c r="B8" s="30" t="s">
        <v>94</v>
      </c>
      <c r="C8" s="36" t="s">
        <v>1</v>
      </c>
      <c r="D8" s="36" t="s">
        <v>1</v>
      </c>
      <c r="E8" s="36" t="s">
        <v>4</v>
      </c>
      <c r="F8" s="20">
        <v>7.2</v>
      </c>
      <c r="G8" s="20">
        <f>F8</f>
        <v>7.2</v>
      </c>
      <c r="H8" s="20">
        <f>G8</f>
        <v>7.2</v>
      </c>
      <c r="I8" s="20">
        <v>0</v>
      </c>
    </row>
    <row r="9" spans="1:10">
      <c r="A9" s="5"/>
      <c r="B9" s="30"/>
      <c r="C9" s="36"/>
      <c r="D9" s="36"/>
      <c r="E9" s="36"/>
      <c r="F9" s="20"/>
      <c r="G9" s="20"/>
      <c r="H9" s="20"/>
      <c r="I9" s="20"/>
    </row>
    <row r="10" spans="1:10">
      <c r="A10" s="5"/>
      <c r="B10" s="1" t="s">
        <v>89</v>
      </c>
      <c r="C10" s="22"/>
      <c r="D10" s="22"/>
      <c r="E10" s="22"/>
      <c r="F10" s="23">
        <f>SUM(F6:F9)</f>
        <v>24</v>
      </c>
      <c r="G10" s="23">
        <f>SUM(G6:G9)</f>
        <v>16.399999999999999</v>
      </c>
      <c r="H10" s="23">
        <f>SUM(H6:H9)</f>
        <v>7.2</v>
      </c>
      <c r="I10" s="23">
        <f>SUM(I6:I9)</f>
        <v>0</v>
      </c>
    </row>
    <row r="11" spans="1:10">
      <c r="A11" s="5"/>
      <c r="B11" s="17"/>
      <c r="C11" s="17"/>
      <c r="D11" s="17"/>
      <c r="E11" s="17"/>
      <c r="F11" s="18"/>
      <c r="G11" s="18"/>
      <c r="H11" s="18"/>
      <c r="I11" s="18"/>
    </row>
    <row r="18" spans="1:5">
      <c r="A18"/>
      <c r="E18" s="21"/>
    </row>
  </sheetData>
  <conditionalFormatting sqref="F6:I10">
    <cfRule type="cellIs" dxfId="5" priority="5" operator="equal">
      <formula>0</formula>
    </cfRule>
  </conditionalFormatting>
  <conditionalFormatting sqref="E6:E9">
    <cfRule type="cellIs" dxfId="13" priority="4" operator="equal">
      <formula>"Completed"</formula>
    </cfRule>
  </conditionalFormatting>
  <conditionalFormatting sqref="E6:E9">
    <cfRule type="cellIs" dxfId="12" priority="3" operator="equal">
      <formula>"In progress"</formula>
    </cfRule>
  </conditionalFormatting>
  <conditionalFormatting sqref="J7">
    <cfRule type="cellIs" dxfId="7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10" width="6.42578125" customWidth="1"/>
  </cols>
  <sheetData>
    <row r="1" spans="1:11">
      <c r="B1" s="24" t="s">
        <v>37</v>
      </c>
    </row>
    <row r="2" spans="1:11" s="4" customFormat="1" ht="8.25" customHeight="1">
      <c r="A2" s="6"/>
      <c r="B2" s="3"/>
      <c r="C2" s="3"/>
      <c r="D2" s="3"/>
      <c r="E2" s="3"/>
    </row>
    <row r="3" spans="1:11" ht="21" customHeight="1">
      <c r="B3" s="11"/>
      <c r="C3" s="11"/>
      <c r="D3" s="11"/>
      <c r="E3" s="11"/>
      <c r="F3" s="12"/>
      <c r="G3" s="11"/>
      <c r="H3" s="11"/>
      <c r="I3" s="11"/>
      <c r="J3" s="11"/>
    </row>
    <row r="4" spans="1:11">
      <c r="B4" s="14"/>
      <c r="C4" s="14"/>
      <c r="D4" s="14"/>
      <c r="E4" s="14"/>
      <c r="F4" s="16" t="s">
        <v>44</v>
      </c>
      <c r="G4" s="14"/>
      <c r="H4" s="14"/>
      <c r="I4" s="14"/>
      <c r="J4" s="14"/>
    </row>
    <row r="5" spans="1:11">
      <c r="A5" s="8"/>
      <c r="B5" s="9" t="s">
        <v>13</v>
      </c>
      <c r="C5" s="9" t="s">
        <v>42</v>
      </c>
      <c r="D5" s="9" t="s">
        <v>43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/>
    </row>
    <row r="6" spans="1:11">
      <c r="A6" s="5"/>
      <c r="B6" s="17" t="s">
        <v>14</v>
      </c>
      <c r="C6" s="36" t="s">
        <v>1</v>
      </c>
      <c r="D6" s="36" t="s">
        <v>1</v>
      </c>
      <c r="E6" s="36" t="s">
        <v>4</v>
      </c>
      <c r="F6" s="20">
        <v>6</v>
      </c>
      <c r="G6" s="20">
        <v>4</v>
      </c>
      <c r="H6" s="20">
        <v>1</v>
      </c>
      <c r="I6" s="20">
        <v>0</v>
      </c>
      <c r="J6" s="20">
        <f t="shared" ref="J6" si="0">I6</f>
        <v>0</v>
      </c>
      <c r="K6" s="17"/>
    </row>
    <row r="7" spans="1:11">
      <c r="A7" s="5"/>
      <c r="B7" s="17" t="s">
        <v>49</v>
      </c>
      <c r="C7" s="36" t="s">
        <v>1</v>
      </c>
      <c r="D7" s="36" t="s">
        <v>1</v>
      </c>
      <c r="E7" s="36" t="s">
        <v>4</v>
      </c>
      <c r="F7" s="20">
        <v>1</v>
      </c>
      <c r="G7" s="20">
        <v>0</v>
      </c>
      <c r="H7" s="20">
        <f t="shared" ref="H7:H19" si="1">G7</f>
        <v>0</v>
      </c>
      <c r="I7" s="20">
        <f t="shared" ref="I7:I17" si="2">H7</f>
        <v>0</v>
      </c>
      <c r="J7" s="20">
        <f t="shared" ref="J7:J18" si="3">I7</f>
        <v>0</v>
      </c>
      <c r="K7" s="17"/>
    </row>
    <row r="8" spans="1:11">
      <c r="A8" s="5"/>
      <c r="B8" s="17" t="s">
        <v>53</v>
      </c>
      <c r="C8" s="36" t="s">
        <v>1</v>
      </c>
      <c r="D8" s="36" t="s">
        <v>1</v>
      </c>
      <c r="E8" s="36" t="s">
        <v>4</v>
      </c>
      <c r="F8" s="20">
        <v>1</v>
      </c>
      <c r="G8" s="20">
        <v>0</v>
      </c>
      <c r="H8" s="20">
        <f t="shared" si="1"/>
        <v>0</v>
      </c>
      <c r="I8" s="20">
        <f t="shared" si="2"/>
        <v>0</v>
      </c>
      <c r="J8" s="20">
        <f t="shared" si="3"/>
        <v>0</v>
      </c>
      <c r="K8" s="17"/>
    </row>
    <row r="9" spans="1:11">
      <c r="A9" s="5"/>
      <c r="B9" s="17" t="s">
        <v>45</v>
      </c>
      <c r="C9" s="36" t="s">
        <v>1</v>
      </c>
      <c r="D9" s="36" t="s">
        <v>1</v>
      </c>
      <c r="E9" s="36" t="s">
        <v>4</v>
      </c>
      <c r="F9" s="20">
        <v>3</v>
      </c>
      <c r="G9" s="20">
        <v>0</v>
      </c>
      <c r="H9" s="20">
        <f t="shared" si="1"/>
        <v>0</v>
      </c>
      <c r="I9" s="20">
        <f t="shared" si="2"/>
        <v>0</v>
      </c>
      <c r="J9" s="20">
        <f t="shared" si="3"/>
        <v>0</v>
      </c>
      <c r="K9" s="17"/>
    </row>
    <row r="10" spans="1:11">
      <c r="A10" s="5"/>
      <c r="B10" s="7" t="s">
        <v>46</v>
      </c>
      <c r="C10" s="36" t="s">
        <v>1</v>
      </c>
      <c r="D10" s="36" t="s">
        <v>1</v>
      </c>
      <c r="E10" s="36" t="s">
        <v>4</v>
      </c>
      <c r="F10" s="20">
        <v>0.5</v>
      </c>
      <c r="G10" s="20">
        <v>0</v>
      </c>
      <c r="H10" s="20">
        <f t="shared" si="1"/>
        <v>0</v>
      </c>
      <c r="I10" s="20">
        <f t="shared" si="2"/>
        <v>0</v>
      </c>
      <c r="J10" s="20">
        <f t="shared" si="3"/>
        <v>0</v>
      </c>
      <c r="K10" s="17"/>
    </row>
    <row r="11" spans="1:11">
      <c r="A11" s="5"/>
      <c r="B11" s="7" t="s">
        <v>47</v>
      </c>
      <c r="C11" s="36" t="s">
        <v>1</v>
      </c>
      <c r="D11" s="36" t="s">
        <v>1</v>
      </c>
      <c r="E11" s="36" t="s">
        <v>4</v>
      </c>
      <c r="F11" s="20">
        <v>0.5</v>
      </c>
      <c r="G11" s="20">
        <v>0</v>
      </c>
      <c r="H11" s="20">
        <f t="shared" si="1"/>
        <v>0</v>
      </c>
      <c r="I11" s="20">
        <f t="shared" si="2"/>
        <v>0</v>
      </c>
      <c r="J11" s="20">
        <f t="shared" si="3"/>
        <v>0</v>
      </c>
      <c r="K11" s="17"/>
    </row>
    <row r="12" spans="1:11">
      <c r="A12" s="5"/>
      <c r="B12" s="30" t="s">
        <v>48</v>
      </c>
      <c r="C12" s="36" t="s">
        <v>1</v>
      </c>
      <c r="D12" s="36" t="s">
        <v>1</v>
      </c>
      <c r="E12" s="36" t="s">
        <v>4</v>
      </c>
      <c r="F12" s="20">
        <v>1</v>
      </c>
      <c r="G12" s="20">
        <f t="shared" ref="G12:G19" si="4">F12</f>
        <v>1</v>
      </c>
      <c r="H12" s="20">
        <v>0</v>
      </c>
      <c r="I12" s="20">
        <f t="shared" si="2"/>
        <v>0</v>
      </c>
      <c r="J12" s="20">
        <f t="shared" si="3"/>
        <v>0</v>
      </c>
      <c r="K12" s="17"/>
    </row>
    <row r="13" spans="1:11">
      <c r="A13" s="5"/>
      <c r="B13" s="30" t="s">
        <v>50</v>
      </c>
      <c r="C13" s="36" t="s">
        <v>1</v>
      </c>
      <c r="D13" s="36" t="s">
        <v>1</v>
      </c>
      <c r="E13" s="36" t="s">
        <v>4</v>
      </c>
      <c r="F13" s="20">
        <v>3</v>
      </c>
      <c r="G13" s="20">
        <f t="shared" si="4"/>
        <v>3</v>
      </c>
      <c r="H13" s="20">
        <v>0</v>
      </c>
      <c r="I13" s="20">
        <f t="shared" si="2"/>
        <v>0</v>
      </c>
      <c r="J13" s="20">
        <f t="shared" si="3"/>
        <v>0</v>
      </c>
      <c r="K13" s="17"/>
    </row>
    <row r="14" spans="1:11">
      <c r="A14" s="5"/>
      <c r="B14" s="30" t="s">
        <v>38</v>
      </c>
      <c r="C14" s="36" t="s">
        <v>1</v>
      </c>
      <c r="D14" s="36" t="s">
        <v>1</v>
      </c>
      <c r="E14" s="36" t="s">
        <v>4</v>
      </c>
      <c r="F14" s="20">
        <v>1</v>
      </c>
      <c r="G14" s="20">
        <f t="shared" si="4"/>
        <v>1</v>
      </c>
      <c r="H14" s="20">
        <f t="shared" si="1"/>
        <v>1</v>
      </c>
      <c r="I14" s="20">
        <v>0</v>
      </c>
      <c r="J14" s="20">
        <f t="shared" si="3"/>
        <v>0</v>
      </c>
      <c r="K14" s="17"/>
    </row>
    <row r="15" spans="1:11">
      <c r="A15" s="5"/>
      <c r="B15" s="30" t="s">
        <v>39</v>
      </c>
      <c r="C15" s="36" t="s">
        <v>1</v>
      </c>
      <c r="D15" s="36" t="s">
        <v>1</v>
      </c>
      <c r="E15" s="36" t="s">
        <v>6</v>
      </c>
      <c r="F15" s="20">
        <v>2</v>
      </c>
      <c r="G15" s="20">
        <f t="shared" si="4"/>
        <v>2</v>
      </c>
      <c r="H15" s="20">
        <f t="shared" si="1"/>
        <v>2</v>
      </c>
      <c r="I15" s="20">
        <f t="shared" si="2"/>
        <v>2</v>
      </c>
      <c r="J15" s="20">
        <f t="shared" si="3"/>
        <v>2</v>
      </c>
      <c r="K15" s="17"/>
    </row>
    <row r="16" spans="1:11">
      <c r="A16" s="5"/>
      <c r="B16" s="30" t="s">
        <v>40</v>
      </c>
      <c r="C16" s="36" t="s">
        <v>1</v>
      </c>
      <c r="D16" s="36" t="s">
        <v>1</v>
      </c>
      <c r="E16" s="36" t="s">
        <v>4</v>
      </c>
      <c r="F16" s="20">
        <v>1.5</v>
      </c>
      <c r="G16" s="20">
        <f t="shared" si="4"/>
        <v>1.5</v>
      </c>
      <c r="H16" s="20">
        <f t="shared" si="1"/>
        <v>1.5</v>
      </c>
      <c r="I16" s="20">
        <v>0</v>
      </c>
      <c r="J16" s="20">
        <f t="shared" si="3"/>
        <v>0</v>
      </c>
      <c r="K16" s="17"/>
    </row>
    <row r="17" spans="1:11">
      <c r="A17" s="5"/>
      <c r="B17" s="30" t="s">
        <v>51</v>
      </c>
      <c r="C17" s="36" t="s">
        <v>1</v>
      </c>
      <c r="D17" s="36" t="s">
        <v>1</v>
      </c>
      <c r="E17" s="36" t="s">
        <v>6</v>
      </c>
      <c r="F17" s="20">
        <v>1.5</v>
      </c>
      <c r="G17" s="20">
        <f t="shared" si="4"/>
        <v>1.5</v>
      </c>
      <c r="H17" s="20">
        <f t="shared" si="1"/>
        <v>1.5</v>
      </c>
      <c r="I17" s="20">
        <f t="shared" si="2"/>
        <v>1.5</v>
      </c>
      <c r="J17" s="20">
        <f t="shared" si="3"/>
        <v>1.5</v>
      </c>
      <c r="K17" s="17"/>
    </row>
    <row r="18" spans="1:11">
      <c r="A18" s="5"/>
      <c r="B18" s="30" t="s">
        <v>52</v>
      </c>
      <c r="C18" s="36" t="s">
        <v>1</v>
      </c>
      <c r="D18" s="36" t="s">
        <v>1</v>
      </c>
      <c r="E18" s="36" t="s">
        <v>4</v>
      </c>
      <c r="F18" s="20">
        <v>1</v>
      </c>
      <c r="G18" s="20">
        <f t="shared" si="4"/>
        <v>1</v>
      </c>
      <c r="H18" s="20">
        <f t="shared" si="1"/>
        <v>1</v>
      </c>
      <c r="I18" s="20">
        <v>0</v>
      </c>
      <c r="J18" s="20">
        <f t="shared" si="3"/>
        <v>0</v>
      </c>
      <c r="K18" s="17"/>
    </row>
    <row r="19" spans="1:11">
      <c r="A19" s="5"/>
      <c r="B19" s="17" t="s">
        <v>41</v>
      </c>
      <c r="C19" s="36" t="s">
        <v>1</v>
      </c>
      <c r="D19" s="36" t="s">
        <v>1</v>
      </c>
      <c r="E19" s="36" t="s">
        <v>4</v>
      </c>
      <c r="F19" s="20">
        <v>7</v>
      </c>
      <c r="G19" s="20">
        <f t="shared" si="4"/>
        <v>7</v>
      </c>
      <c r="H19" s="20">
        <f t="shared" si="1"/>
        <v>7</v>
      </c>
      <c r="I19" s="20">
        <v>5</v>
      </c>
      <c r="J19" s="20">
        <v>0</v>
      </c>
      <c r="K19" s="17"/>
    </row>
    <row r="20" spans="1:11">
      <c r="A20" s="5"/>
      <c r="B20" s="1" t="s">
        <v>2</v>
      </c>
      <c r="C20" s="22"/>
      <c r="D20" s="22"/>
      <c r="E20" s="22"/>
      <c r="F20" s="23">
        <f>SUM(F6:F19)</f>
        <v>30</v>
      </c>
      <c r="G20" s="23">
        <f>SUM(G6:G19)</f>
        <v>22</v>
      </c>
      <c r="H20" s="23">
        <f>SUM(H6:H19)</f>
        <v>15</v>
      </c>
      <c r="I20" s="23">
        <f>SUM(I6:I19)</f>
        <v>8.5</v>
      </c>
      <c r="J20" s="23">
        <f>SUM(J6:J19)</f>
        <v>3.5</v>
      </c>
    </row>
    <row r="21" spans="1:11">
      <c r="A21" s="5"/>
      <c r="B21" s="17"/>
      <c r="C21" s="17"/>
      <c r="D21" s="17"/>
      <c r="E21" s="17"/>
      <c r="F21" s="18"/>
      <c r="G21" s="18"/>
      <c r="H21" s="18"/>
      <c r="I21" s="18"/>
      <c r="J21" s="18"/>
    </row>
    <row r="28" spans="1:11">
      <c r="A28"/>
      <c r="E28" s="21"/>
      <c r="H28" s="21"/>
    </row>
  </sheetData>
  <conditionalFormatting sqref="F6:J20">
    <cfRule type="cellIs" dxfId="46" priority="3" operator="equal">
      <formula>0</formula>
    </cfRule>
  </conditionalFormatting>
  <conditionalFormatting sqref="E6:E19">
    <cfRule type="cellIs" dxfId="45" priority="2" operator="equal">
      <formula>"Completed"</formula>
    </cfRule>
  </conditionalFormatting>
  <conditionalFormatting sqref="E6:E19">
    <cfRule type="cellIs" dxfId="44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scale="85" orientation="landscape" r:id="rId1"/>
  <ignoredErrors>
    <ignoredError sqref="F20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11" width="6.42578125" customWidth="1"/>
  </cols>
  <sheetData>
    <row r="1" spans="1:11">
      <c r="B1" s="24" t="s">
        <v>54</v>
      </c>
    </row>
    <row r="2" spans="1:11" s="4" customFormat="1" ht="8.25" customHeight="1">
      <c r="A2" s="6"/>
      <c r="B2" s="3"/>
      <c r="C2" s="3"/>
      <c r="D2" s="3"/>
      <c r="E2" s="3"/>
    </row>
    <row r="3" spans="1:11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</row>
    <row r="4" spans="1:11">
      <c r="B4" s="14"/>
      <c r="C4" s="14"/>
      <c r="D4" s="14"/>
      <c r="E4" s="14"/>
      <c r="F4" s="16" t="s">
        <v>44</v>
      </c>
      <c r="G4" s="14"/>
      <c r="H4" s="14"/>
      <c r="I4" s="14"/>
      <c r="J4" s="14"/>
      <c r="K4" s="14"/>
    </row>
    <row r="5" spans="1:11">
      <c r="A5" s="8"/>
      <c r="B5" s="9" t="s">
        <v>13</v>
      </c>
      <c r="C5" s="9" t="s">
        <v>42</v>
      </c>
      <c r="D5" s="9" t="s">
        <v>43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37">
        <v>5</v>
      </c>
      <c r="K5" s="15"/>
    </row>
    <row r="6" spans="1:11">
      <c r="A6" s="5"/>
      <c r="B6" s="17" t="s">
        <v>55</v>
      </c>
      <c r="C6" s="36" t="s">
        <v>1</v>
      </c>
      <c r="D6" s="36" t="s">
        <v>1</v>
      </c>
      <c r="E6" s="36" t="s">
        <v>4</v>
      </c>
      <c r="F6" s="20">
        <v>9</v>
      </c>
      <c r="G6" s="20">
        <v>2</v>
      </c>
      <c r="H6" s="20">
        <v>0</v>
      </c>
      <c r="I6" s="20">
        <f t="shared" ref="I6" si="0">H6</f>
        <v>0</v>
      </c>
      <c r="J6" s="20">
        <f t="shared" ref="J6:K6" si="1">I6</f>
        <v>0</v>
      </c>
      <c r="K6" s="20">
        <f t="shared" si="1"/>
        <v>0</v>
      </c>
    </row>
    <row r="7" spans="1:11">
      <c r="A7" s="5"/>
      <c r="B7" s="17" t="s">
        <v>59</v>
      </c>
      <c r="C7" s="36" t="s">
        <v>1</v>
      </c>
      <c r="D7" s="36" t="s">
        <v>1</v>
      </c>
      <c r="E7" s="36" t="s">
        <v>4</v>
      </c>
      <c r="F7" s="20">
        <v>9</v>
      </c>
      <c r="G7" s="20">
        <f t="shared" ref="G7:G9" si="2">F7</f>
        <v>9</v>
      </c>
      <c r="H7" s="20">
        <v>4</v>
      </c>
      <c r="I7" s="20">
        <v>0</v>
      </c>
      <c r="J7" s="20">
        <f t="shared" ref="J7:K9" si="3">I7</f>
        <v>0</v>
      </c>
      <c r="K7" s="20">
        <f t="shared" si="3"/>
        <v>0</v>
      </c>
    </row>
    <row r="8" spans="1:11">
      <c r="A8" s="5"/>
      <c r="B8" s="17" t="s">
        <v>60</v>
      </c>
      <c r="C8" s="36" t="s">
        <v>1</v>
      </c>
      <c r="D8" s="36" t="s">
        <v>1</v>
      </c>
      <c r="E8" s="36" t="s">
        <v>4</v>
      </c>
      <c r="F8" s="20">
        <v>9</v>
      </c>
      <c r="G8" s="20">
        <f t="shared" si="2"/>
        <v>9</v>
      </c>
      <c r="H8" s="20">
        <f t="shared" ref="H8:H9" si="4">G8</f>
        <v>9</v>
      </c>
      <c r="I8" s="20">
        <v>4.2</v>
      </c>
      <c r="J8" s="20">
        <v>0</v>
      </c>
      <c r="K8" s="20">
        <f t="shared" si="3"/>
        <v>0</v>
      </c>
    </row>
    <row r="9" spans="1:11">
      <c r="A9" s="5"/>
      <c r="B9" s="7" t="s">
        <v>61</v>
      </c>
      <c r="C9" s="36" t="s">
        <v>1</v>
      </c>
      <c r="D9" s="36" t="s">
        <v>1</v>
      </c>
      <c r="E9" s="36" t="s">
        <v>4</v>
      </c>
      <c r="F9" s="20">
        <v>0.6</v>
      </c>
      <c r="G9" s="20">
        <f t="shared" si="2"/>
        <v>0.6</v>
      </c>
      <c r="H9" s="20">
        <f t="shared" si="4"/>
        <v>0.6</v>
      </c>
      <c r="I9" s="20">
        <f t="shared" ref="I9" si="5">H9</f>
        <v>0.6</v>
      </c>
      <c r="J9" s="20">
        <v>0</v>
      </c>
      <c r="K9" s="20">
        <f t="shared" si="3"/>
        <v>0</v>
      </c>
    </row>
    <row r="10" spans="1:11">
      <c r="A10" s="5"/>
      <c r="B10" s="17" t="s">
        <v>56</v>
      </c>
      <c r="C10" s="36" t="s">
        <v>1</v>
      </c>
      <c r="D10" s="36" t="s">
        <v>1</v>
      </c>
      <c r="E10" s="36" t="s">
        <v>6</v>
      </c>
      <c r="F10" s="20">
        <v>7.2</v>
      </c>
      <c r="G10" s="20">
        <f t="shared" ref="G10:G11" si="6">F10</f>
        <v>7.2</v>
      </c>
      <c r="H10" s="20">
        <f t="shared" ref="H10:H11" si="7">G10</f>
        <v>7.2</v>
      </c>
      <c r="I10" s="20">
        <f t="shared" ref="I10:I11" si="8">H10</f>
        <v>7.2</v>
      </c>
      <c r="J10" s="20">
        <f t="shared" ref="J10:K11" si="9">I10</f>
        <v>7.2</v>
      </c>
      <c r="K10" s="20">
        <f t="shared" si="9"/>
        <v>7.2</v>
      </c>
    </row>
    <row r="11" spans="1:11">
      <c r="A11" s="5"/>
      <c r="B11" s="17" t="s">
        <v>57</v>
      </c>
      <c r="C11" s="36" t="s">
        <v>1</v>
      </c>
      <c r="D11" s="36" t="s">
        <v>1</v>
      </c>
      <c r="E11" s="36" t="s">
        <v>6</v>
      </c>
      <c r="F11" s="20">
        <v>2.4</v>
      </c>
      <c r="G11" s="20">
        <f t="shared" si="6"/>
        <v>2.4</v>
      </c>
      <c r="H11" s="20">
        <f t="shared" si="7"/>
        <v>2.4</v>
      </c>
      <c r="I11" s="20">
        <f t="shared" si="8"/>
        <v>2.4</v>
      </c>
      <c r="J11" s="20">
        <f t="shared" si="9"/>
        <v>2.4</v>
      </c>
      <c r="K11" s="20">
        <f t="shared" si="9"/>
        <v>2.4</v>
      </c>
    </row>
    <row r="12" spans="1:11">
      <c r="A12" s="5"/>
      <c r="B12" s="30" t="s">
        <v>51</v>
      </c>
      <c r="C12" s="36" t="s">
        <v>1</v>
      </c>
      <c r="D12" s="36" t="s">
        <v>1</v>
      </c>
      <c r="E12" s="36" t="s">
        <v>6</v>
      </c>
      <c r="F12" s="20">
        <v>1.8</v>
      </c>
      <c r="G12" s="20">
        <f t="shared" ref="G12" si="10">F12</f>
        <v>1.8</v>
      </c>
      <c r="H12" s="20">
        <f t="shared" ref="H12" si="11">G12</f>
        <v>1.8</v>
      </c>
      <c r="I12" s="20">
        <f t="shared" ref="I12" si="12">H12</f>
        <v>1.8</v>
      </c>
      <c r="J12" s="20">
        <f t="shared" ref="J12:K12" si="13">I12</f>
        <v>1.8</v>
      </c>
      <c r="K12" s="20">
        <f t="shared" si="13"/>
        <v>1.8</v>
      </c>
    </row>
    <row r="13" spans="1:11">
      <c r="A13" s="5"/>
      <c r="B13" s="30" t="s">
        <v>58</v>
      </c>
      <c r="C13" s="36" t="s">
        <v>1</v>
      </c>
      <c r="D13" s="36" t="s">
        <v>1</v>
      </c>
      <c r="E13" s="36" t="s">
        <v>4</v>
      </c>
      <c r="F13" s="20">
        <v>2.4</v>
      </c>
      <c r="G13" s="20">
        <f t="shared" ref="G13" si="14">F13</f>
        <v>2.4</v>
      </c>
      <c r="H13" s="20">
        <f t="shared" ref="H13" si="15">G13</f>
        <v>2.4</v>
      </c>
      <c r="I13" s="20">
        <f t="shared" ref="I13" si="16">H13</f>
        <v>2.4</v>
      </c>
      <c r="J13" s="20">
        <v>0</v>
      </c>
      <c r="K13" s="20">
        <f t="shared" ref="K13" si="17">J13</f>
        <v>0</v>
      </c>
    </row>
    <row r="14" spans="1:11">
      <c r="A14" s="5"/>
      <c r="B14" s="30" t="s">
        <v>39</v>
      </c>
      <c r="C14" s="36" t="s">
        <v>1</v>
      </c>
      <c r="D14" s="36" t="s">
        <v>1</v>
      </c>
      <c r="E14" s="36" t="s">
        <v>6</v>
      </c>
      <c r="F14" s="20">
        <v>2.4</v>
      </c>
      <c r="G14" s="20">
        <f t="shared" ref="G14" si="18">F14</f>
        <v>2.4</v>
      </c>
      <c r="H14" s="20">
        <f t="shared" ref="H14:I14" si="19">G14</f>
        <v>2.4</v>
      </c>
      <c r="I14" s="20">
        <f t="shared" si="19"/>
        <v>2.4</v>
      </c>
      <c r="J14" s="20">
        <f t="shared" ref="J14:K14" si="20">I14</f>
        <v>2.4</v>
      </c>
      <c r="K14" s="20">
        <f t="shared" si="20"/>
        <v>2.4</v>
      </c>
    </row>
    <row r="15" spans="1:11">
      <c r="A15" s="5"/>
      <c r="B15" s="1" t="s">
        <v>3</v>
      </c>
      <c r="C15" s="22"/>
      <c r="D15" s="22"/>
      <c r="E15" s="22"/>
      <c r="F15" s="23">
        <f t="shared" ref="F15:K15" si="21">SUM(F6:F14)</f>
        <v>43.8</v>
      </c>
      <c r="G15" s="23">
        <f t="shared" si="21"/>
        <v>36.799999999999997</v>
      </c>
      <c r="H15" s="23">
        <f t="shared" si="21"/>
        <v>29.799999999999997</v>
      </c>
      <c r="I15" s="23">
        <f t="shared" si="21"/>
        <v>20.999999999999996</v>
      </c>
      <c r="J15" s="23">
        <f t="shared" si="21"/>
        <v>13.8</v>
      </c>
      <c r="K15" s="23">
        <f t="shared" si="21"/>
        <v>13.8</v>
      </c>
    </row>
    <row r="16" spans="1:11">
      <c r="A16" s="5"/>
      <c r="B16" s="17"/>
      <c r="C16" s="17"/>
      <c r="D16" s="17"/>
      <c r="E16" s="17"/>
      <c r="F16" s="18"/>
      <c r="G16" s="18"/>
      <c r="H16" s="18"/>
      <c r="I16" s="18"/>
      <c r="J16" s="18"/>
      <c r="K16" s="18"/>
    </row>
    <row r="23" spans="1:8">
      <c r="A23"/>
      <c r="E23" s="21"/>
      <c r="H23" s="21"/>
    </row>
  </sheetData>
  <conditionalFormatting sqref="F6:J15">
    <cfRule type="cellIs" dxfId="43" priority="4" operator="equal">
      <formula>0</formula>
    </cfRule>
  </conditionalFormatting>
  <conditionalFormatting sqref="E6:E14">
    <cfRule type="cellIs" dxfId="42" priority="3" operator="equal">
      <formula>"Completed"</formula>
    </cfRule>
  </conditionalFormatting>
  <conditionalFormatting sqref="E6:E14">
    <cfRule type="cellIs" dxfId="41" priority="2" operator="equal">
      <formula>"In progress"</formula>
    </cfRule>
  </conditionalFormatting>
  <conditionalFormatting sqref="K6:K15">
    <cfRule type="cellIs" dxfId="40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scale="9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9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11" width="6.42578125" customWidth="1"/>
  </cols>
  <sheetData>
    <row r="1" spans="1:11">
      <c r="B1" s="24" t="s">
        <v>62</v>
      </c>
    </row>
    <row r="2" spans="1:11" s="4" customFormat="1" ht="8.25" customHeight="1">
      <c r="A2" s="6"/>
      <c r="B2" s="3"/>
      <c r="C2" s="3"/>
      <c r="D2" s="3"/>
      <c r="E2" s="3"/>
    </row>
    <row r="3" spans="1:11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</row>
    <row r="4" spans="1:11">
      <c r="B4" s="14"/>
      <c r="C4" s="14"/>
      <c r="D4" s="14"/>
      <c r="E4" s="14"/>
      <c r="F4" s="16" t="s">
        <v>44</v>
      </c>
      <c r="G4" s="14"/>
      <c r="H4" s="14"/>
      <c r="I4" s="14"/>
      <c r="J4" s="14"/>
      <c r="K4" s="14"/>
    </row>
    <row r="5" spans="1:11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>
        <v>2</v>
      </c>
      <c r="H5" s="37">
        <v>3</v>
      </c>
      <c r="I5" s="37">
        <v>4</v>
      </c>
      <c r="J5" s="37">
        <v>5</v>
      </c>
      <c r="K5" s="15"/>
    </row>
    <row r="6" spans="1:11">
      <c r="A6" s="5"/>
      <c r="B6" s="30" t="s">
        <v>64</v>
      </c>
      <c r="C6" s="36" t="s">
        <v>1</v>
      </c>
      <c r="D6" s="36" t="s">
        <v>1</v>
      </c>
      <c r="E6" s="36" t="s">
        <v>4</v>
      </c>
      <c r="F6" s="20">
        <v>4.4000000000000004</v>
      </c>
      <c r="G6" s="20">
        <v>0</v>
      </c>
      <c r="H6" s="20">
        <f t="shared" ref="H6:K6" si="0">G6</f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</row>
    <row r="7" spans="1:11">
      <c r="A7" s="5"/>
      <c r="B7" s="30" t="s">
        <v>63</v>
      </c>
      <c r="C7" s="36" t="s">
        <v>1</v>
      </c>
      <c r="D7" s="36" t="s">
        <v>1</v>
      </c>
      <c r="E7" s="36" t="s">
        <v>6</v>
      </c>
      <c r="F7" s="20">
        <v>1.7</v>
      </c>
      <c r="G7" s="20">
        <f t="shared" ref="G7:K10" si="1">F7</f>
        <v>1.7</v>
      </c>
      <c r="H7" s="20">
        <f t="shared" si="1"/>
        <v>1.7</v>
      </c>
      <c r="I7" s="20">
        <f t="shared" si="1"/>
        <v>1.7</v>
      </c>
      <c r="J7" s="20">
        <f t="shared" si="1"/>
        <v>1.7</v>
      </c>
      <c r="K7" s="20">
        <f t="shared" si="1"/>
        <v>1.7</v>
      </c>
    </row>
    <row r="8" spans="1:11">
      <c r="A8" s="5"/>
      <c r="B8" s="17" t="s">
        <v>41</v>
      </c>
      <c r="C8" s="36" t="s">
        <v>1</v>
      </c>
      <c r="D8" s="36" t="s">
        <v>1</v>
      </c>
      <c r="E8" s="36" t="s">
        <v>4</v>
      </c>
      <c r="F8" s="20">
        <v>18</v>
      </c>
      <c r="G8" s="20">
        <v>13.6</v>
      </c>
      <c r="H8" s="20">
        <v>4.8</v>
      </c>
      <c r="I8" s="20">
        <v>0</v>
      </c>
      <c r="J8" s="20">
        <f t="shared" si="1"/>
        <v>0</v>
      </c>
      <c r="K8" s="20">
        <f t="shared" si="1"/>
        <v>0</v>
      </c>
    </row>
    <row r="9" spans="1:11">
      <c r="A9" s="5"/>
      <c r="B9" s="17" t="s">
        <v>57</v>
      </c>
      <c r="C9" s="36" t="s">
        <v>1</v>
      </c>
      <c r="D9" s="36" t="s">
        <v>1</v>
      </c>
      <c r="E9" s="36" t="s">
        <v>6</v>
      </c>
      <c r="F9" s="20">
        <v>2.4</v>
      </c>
      <c r="G9" s="20">
        <f t="shared" si="1"/>
        <v>2.4</v>
      </c>
      <c r="H9" s="20">
        <f t="shared" si="1"/>
        <v>2.4</v>
      </c>
      <c r="I9" s="20">
        <f t="shared" si="1"/>
        <v>2.4</v>
      </c>
      <c r="J9" s="20">
        <f t="shared" si="1"/>
        <v>2.4</v>
      </c>
      <c r="K9" s="20">
        <f t="shared" si="1"/>
        <v>2.4</v>
      </c>
    </row>
    <row r="10" spans="1:11">
      <c r="A10" s="5"/>
      <c r="B10" s="30" t="s">
        <v>58</v>
      </c>
      <c r="C10" s="36" t="s">
        <v>1</v>
      </c>
      <c r="D10" s="36" t="s">
        <v>1</v>
      </c>
      <c r="E10" s="36" t="s">
        <v>4</v>
      </c>
      <c r="F10" s="20">
        <v>2.4</v>
      </c>
      <c r="G10" s="20">
        <f t="shared" si="1"/>
        <v>2.4</v>
      </c>
      <c r="H10" s="20">
        <f t="shared" si="1"/>
        <v>2.4</v>
      </c>
      <c r="I10" s="20">
        <f t="shared" si="1"/>
        <v>2.4</v>
      </c>
      <c r="J10" s="20">
        <v>0</v>
      </c>
      <c r="K10" s="20">
        <f t="shared" si="1"/>
        <v>0</v>
      </c>
    </row>
    <row r="11" spans="1:11">
      <c r="A11" s="5"/>
      <c r="B11" s="1" t="s">
        <v>5</v>
      </c>
      <c r="C11" s="22"/>
      <c r="D11" s="22"/>
      <c r="E11" s="22"/>
      <c r="F11" s="23">
        <f t="shared" ref="F11:K11" si="2">SUM(F6:F10)</f>
        <v>28.9</v>
      </c>
      <c r="G11" s="23">
        <f t="shared" si="2"/>
        <v>20.099999999999998</v>
      </c>
      <c r="H11" s="23">
        <f t="shared" si="2"/>
        <v>11.3</v>
      </c>
      <c r="I11" s="23">
        <f t="shared" si="2"/>
        <v>6.5</v>
      </c>
      <c r="J11" s="23">
        <f t="shared" si="2"/>
        <v>4.0999999999999996</v>
      </c>
      <c r="K11" s="23">
        <f t="shared" si="2"/>
        <v>4.0999999999999996</v>
      </c>
    </row>
    <row r="12" spans="1:11">
      <c r="A12" s="5"/>
      <c r="B12" s="17"/>
      <c r="C12" s="17"/>
      <c r="D12" s="17"/>
      <c r="E12" s="17"/>
      <c r="F12" s="18"/>
      <c r="G12" s="18"/>
      <c r="H12" s="18"/>
      <c r="I12" s="18"/>
      <c r="J12" s="18"/>
      <c r="K12" s="18"/>
    </row>
    <row r="14" spans="1:11">
      <c r="J14" s="21"/>
    </row>
    <row r="16" spans="1:11">
      <c r="K16" s="21"/>
    </row>
    <row r="17" spans="1:11">
      <c r="K17" s="21"/>
    </row>
    <row r="19" spans="1:11">
      <c r="A19"/>
      <c r="E19" s="21"/>
      <c r="H19" s="21"/>
    </row>
  </sheetData>
  <conditionalFormatting sqref="F6:K11">
    <cfRule type="cellIs" dxfId="39" priority="4" operator="equal">
      <formula>0</formula>
    </cfRule>
  </conditionalFormatting>
  <conditionalFormatting sqref="E6:E10">
    <cfRule type="cellIs" dxfId="38" priority="3" operator="equal">
      <formula>"Completed"</formula>
    </cfRule>
  </conditionalFormatting>
  <conditionalFormatting sqref="E6:E10">
    <cfRule type="cellIs" dxfId="37" priority="2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scale="9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13" width="6.42578125" customWidth="1"/>
  </cols>
  <sheetData>
    <row r="1" spans="1:13">
      <c r="B1" s="24" t="s">
        <v>65</v>
      </c>
    </row>
    <row r="2" spans="1:13" s="4" customFormat="1" ht="8.25" customHeight="1">
      <c r="A2" s="6"/>
      <c r="B2" s="3"/>
      <c r="C2" s="3"/>
      <c r="D2" s="3"/>
      <c r="E2" s="3"/>
    </row>
    <row r="3" spans="1:13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11"/>
    </row>
    <row r="4" spans="1:13">
      <c r="B4" s="14"/>
      <c r="C4" s="14"/>
      <c r="D4" s="14"/>
      <c r="E4" s="14"/>
      <c r="F4" s="16" t="s">
        <v>44</v>
      </c>
      <c r="G4" s="14"/>
      <c r="H4" s="14"/>
      <c r="I4" s="14"/>
      <c r="J4" s="14"/>
      <c r="K4" s="14"/>
      <c r="L4" s="14"/>
      <c r="M4" s="14"/>
    </row>
    <row r="5" spans="1:13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>
        <v>2</v>
      </c>
      <c r="H5" s="37">
        <v>3</v>
      </c>
      <c r="I5" s="37">
        <v>4</v>
      </c>
      <c r="J5" s="37">
        <v>5</v>
      </c>
      <c r="K5" s="37">
        <v>6</v>
      </c>
      <c r="L5" s="37">
        <v>7</v>
      </c>
      <c r="M5" s="37"/>
    </row>
    <row r="6" spans="1:13">
      <c r="A6" s="5"/>
      <c r="B6" s="30" t="s">
        <v>67</v>
      </c>
      <c r="C6" s="36" t="s">
        <v>1</v>
      </c>
      <c r="D6" s="36" t="s">
        <v>1</v>
      </c>
      <c r="E6" s="36" t="s">
        <v>4</v>
      </c>
      <c r="F6" s="20">
        <v>19.2</v>
      </c>
      <c r="G6" s="20">
        <v>12.4</v>
      </c>
      <c r="H6" s="20">
        <v>5.6</v>
      </c>
      <c r="I6" s="20">
        <v>0</v>
      </c>
      <c r="J6" s="20">
        <f t="shared" ref="J6" si="0">I6</f>
        <v>0</v>
      </c>
      <c r="K6" s="20">
        <f t="shared" ref="K6:K9" si="1">J6</f>
        <v>0</v>
      </c>
      <c r="L6" s="20">
        <f t="shared" ref="L6:M9" si="2">K6</f>
        <v>0</v>
      </c>
      <c r="M6" s="20">
        <f t="shared" si="2"/>
        <v>0</v>
      </c>
    </row>
    <row r="7" spans="1:13">
      <c r="A7" s="5"/>
      <c r="B7" s="30" t="s">
        <v>68</v>
      </c>
      <c r="C7" s="36" t="s">
        <v>1</v>
      </c>
      <c r="D7" s="36" t="s">
        <v>1</v>
      </c>
      <c r="E7" s="36" t="s">
        <v>4</v>
      </c>
      <c r="F7" s="20">
        <v>19.2</v>
      </c>
      <c r="G7" s="20">
        <f t="shared" ref="G7:G9" si="3">F7</f>
        <v>19.2</v>
      </c>
      <c r="H7" s="20">
        <f t="shared" ref="H7:H9" si="4">G7</f>
        <v>19.2</v>
      </c>
      <c r="I7" s="20">
        <f t="shared" ref="I7:I9" si="5">H7</f>
        <v>19.2</v>
      </c>
      <c r="J7" s="20">
        <v>12</v>
      </c>
      <c r="K7" s="20">
        <v>6</v>
      </c>
      <c r="L7" s="20">
        <v>0</v>
      </c>
      <c r="M7" s="20">
        <f t="shared" si="2"/>
        <v>0</v>
      </c>
    </row>
    <row r="8" spans="1:13">
      <c r="A8" s="5"/>
      <c r="B8" s="17" t="s">
        <v>57</v>
      </c>
      <c r="C8" s="36" t="s">
        <v>1</v>
      </c>
      <c r="D8" s="36" t="s">
        <v>1</v>
      </c>
      <c r="E8" s="36" t="s">
        <v>6</v>
      </c>
      <c r="F8" s="20">
        <v>4.8</v>
      </c>
      <c r="G8" s="20">
        <f t="shared" si="3"/>
        <v>4.8</v>
      </c>
      <c r="H8" s="20">
        <f t="shared" si="4"/>
        <v>4.8</v>
      </c>
      <c r="I8" s="20">
        <f t="shared" si="5"/>
        <v>4.8</v>
      </c>
      <c r="J8" s="20">
        <f t="shared" ref="J8:J9" si="6">I8</f>
        <v>4.8</v>
      </c>
      <c r="K8" s="20">
        <f t="shared" si="1"/>
        <v>4.8</v>
      </c>
      <c r="L8" s="20">
        <f t="shared" si="2"/>
        <v>4.8</v>
      </c>
      <c r="M8" s="20">
        <f t="shared" si="2"/>
        <v>4.8</v>
      </c>
    </row>
    <row r="9" spans="1:13">
      <c r="A9" s="5"/>
      <c r="B9" s="30" t="s">
        <v>63</v>
      </c>
      <c r="C9" s="36" t="s">
        <v>1</v>
      </c>
      <c r="D9" s="36" t="s">
        <v>1</v>
      </c>
      <c r="E9" s="36" t="s">
        <v>6</v>
      </c>
      <c r="F9" s="20">
        <v>3.6</v>
      </c>
      <c r="G9" s="20">
        <f t="shared" si="3"/>
        <v>3.6</v>
      </c>
      <c r="H9" s="20">
        <f t="shared" si="4"/>
        <v>3.6</v>
      </c>
      <c r="I9" s="20">
        <f t="shared" si="5"/>
        <v>3.6</v>
      </c>
      <c r="J9" s="20">
        <f t="shared" si="6"/>
        <v>3.6</v>
      </c>
      <c r="K9" s="20">
        <f t="shared" si="1"/>
        <v>3.6</v>
      </c>
      <c r="L9" s="20">
        <f t="shared" si="2"/>
        <v>3.6</v>
      </c>
      <c r="M9" s="20">
        <f t="shared" si="2"/>
        <v>3.6</v>
      </c>
    </row>
    <row r="10" spans="1:13">
      <c r="A10" s="5"/>
      <c r="B10" s="30"/>
      <c r="C10" s="36"/>
      <c r="D10" s="36"/>
      <c r="E10" s="36"/>
      <c r="F10" s="20"/>
      <c r="G10" s="20"/>
      <c r="H10" s="20"/>
      <c r="I10" s="20"/>
      <c r="J10" s="20"/>
      <c r="K10" s="20"/>
      <c r="L10" s="20"/>
      <c r="M10" s="20"/>
    </row>
    <row r="11" spans="1:13">
      <c r="A11" s="5"/>
      <c r="B11" s="1" t="s">
        <v>7</v>
      </c>
      <c r="C11" s="22"/>
      <c r="D11" s="22"/>
      <c r="E11" s="22"/>
      <c r="F11" s="23">
        <f t="shared" ref="F11:J11" si="7">SUM(F6:F10)</f>
        <v>46.8</v>
      </c>
      <c r="G11" s="23">
        <f t="shared" si="7"/>
        <v>40</v>
      </c>
      <c r="H11" s="23">
        <f t="shared" si="7"/>
        <v>33.199999999999996</v>
      </c>
      <c r="I11" s="23">
        <f t="shared" si="7"/>
        <v>27.6</v>
      </c>
      <c r="J11" s="23">
        <f t="shared" si="7"/>
        <v>20.400000000000002</v>
      </c>
      <c r="K11" s="23">
        <f t="shared" ref="K11:L11" si="8">SUM(K6:K10)</f>
        <v>14.4</v>
      </c>
      <c r="L11" s="23">
        <f t="shared" si="8"/>
        <v>8.4</v>
      </c>
      <c r="M11" s="23">
        <f t="shared" ref="M11" si="9">SUM(M6:M10)</f>
        <v>8.4</v>
      </c>
    </row>
    <row r="12" spans="1:13">
      <c r="A12" s="5"/>
      <c r="B12" s="17"/>
      <c r="C12" s="17"/>
      <c r="D12" s="17"/>
      <c r="E12" s="17"/>
      <c r="F12" s="18"/>
      <c r="G12" s="18"/>
      <c r="H12" s="18"/>
      <c r="I12" s="18"/>
      <c r="J12" s="18"/>
      <c r="K12" s="18"/>
      <c r="L12" s="18"/>
      <c r="M12" s="18"/>
    </row>
    <row r="13" spans="1:13">
      <c r="J13" s="21"/>
    </row>
    <row r="14" spans="1:13">
      <c r="J14" s="21"/>
      <c r="K14" s="21"/>
      <c r="L14" s="21"/>
      <c r="M14" s="21"/>
    </row>
    <row r="16" spans="1:13">
      <c r="M16" s="21"/>
    </row>
    <row r="17" spans="1:13">
      <c r="M17" s="21"/>
    </row>
    <row r="19" spans="1:13">
      <c r="A19"/>
      <c r="E19" s="21"/>
      <c r="H19" s="21"/>
    </row>
  </sheetData>
  <conditionalFormatting sqref="F6:M11">
    <cfRule type="cellIs" dxfId="36" priority="3" operator="equal">
      <formula>0</formula>
    </cfRule>
  </conditionalFormatting>
  <conditionalFormatting sqref="E6:E10">
    <cfRule type="cellIs" dxfId="35" priority="2" operator="equal">
      <formula>"Completed"</formula>
    </cfRule>
  </conditionalFormatting>
  <conditionalFormatting sqref="E6:E10">
    <cfRule type="cellIs" dxfId="34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scale="87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8" width="6.42578125" customWidth="1"/>
  </cols>
  <sheetData>
    <row r="1" spans="1:8">
      <c r="B1" s="24" t="s">
        <v>66</v>
      </c>
    </row>
    <row r="2" spans="1:8" s="4" customFormat="1" ht="8.25" customHeight="1">
      <c r="A2" s="6"/>
      <c r="B2" s="3"/>
      <c r="C2" s="3"/>
      <c r="D2" s="3"/>
      <c r="E2" s="3"/>
    </row>
    <row r="3" spans="1:8" ht="21" customHeight="1">
      <c r="B3" s="11"/>
      <c r="C3" s="11"/>
      <c r="D3" s="11"/>
      <c r="E3" s="11"/>
      <c r="F3" s="12"/>
      <c r="G3" s="11"/>
      <c r="H3" s="11"/>
    </row>
    <row r="4" spans="1:8">
      <c r="B4" s="14"/>
      <c r="C4" s="14"/>
      <c r="D4" s="14"/>
      <c r="E4" s="14"/>
      <c r="F4" s="16" t="s">
        <v>69</v>
      </c>
      <c r="G4" s="14"/>
      <c r="H4" s="14"/>
    </row>
    <row r="5" spans="1:8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>
        <v>2</v>
      </c>
      <c r="H5" s="37"/>
    </row>
    <row r="6" spans="1:8">
      <c r="A6" s="5"/>
      <c r="B6" s="30" t="s">
        <v>32</v>
      </c>
      <c r="C6" s="36" t="s">
        <v>1</v>
      </c>
      <c r="D6" s="36" t="s">
        <v>1</v>
      </c>
      <c r="E6" s="36" t="s">
        <v>4</v>
      </c>
      <c r="F6" s="20">
        <v>3.3</v>
      </c>
      <c r="G6" s="20">
        <v>0</v>
      </c>
      <c r="H6" s="20">
        <v>0</v>
      </c>
    </row>
    <row r="7" spans="1:8">
      <c r="A7" s="5"/>
      <c r="B7" s="30" t="s">
        <v>15</v>
      </c>
      <c r="C7" s="36" t="s">
        <v>1</v>
      </c>
      <c r="D7" s="36" t="s">
        <v>1</v>
      </c>
      <c r="E7" s="36" t="s">
        <v>4</v>
      </c>
      <c r="F7" s="20">
        <v>3.3</v>
      </c>
      <c r="G7" s="20">
        <v>0</v>
      </c>
      <c r="H7" s="20">
        <v>0</v>
      </c>
    </row>
    <row r="8" spans="1:8">
      <c r="A8" s="5"/>
      <c r="B8" s="17" t="s">
        <v>57</v>
      </c>
      <c r="C8" s="36" t="s">
        <v>1</v>
      </c>
      <c r="D8" s="36" t="s">
        <v>1</v>
      </c>
      <c r="E8" s="36" t="s">
        <v>6</v>
      </c>
      <c r="F8" s="20">
        <v>4.8</v>
      </c>
      <c r="G8" s="20">
        <f>F8</f>
        <v>4.8</v>
      </c>
      <c r="H8" s="20">
        <f>G8</f>
        <v>4.8</v>
      </c>
    </row>
    <row r="9" spans="1:8">
      <c r="A9" s="5"/>
      <c r="B9" s="30" t="s">
        <v>63</v>
      </c>
      <c r="C9" s="36" t="s">
        <v>1</v>
      </c>
      <c r="D9" s="36" t="s">
        <v>1</v>
      </c>
      <c r="E9" s="36" t="s">
        <v>6</v>
      </c>
      <c r="F9" s="20">
        <v>3.6</v>
      </c>
      <c r="G9" s="20">
        <f>F9</f>
        <v>3.6</v>
      </c>
      <c r="H9" s="20">
        <f>G9</f>
        <v>3.6</v>
      </c>
    </row>
    <row r="10" spans="1:8">
      <c r="A10" s="5"/>
      <c r="B10" s="30"/>
      <c r="C10" s="36"/>
      <c r="D10" s="36"/>
      <c r="E10" s="36"/>
      <c r="F10" s="20"/>
      <c r="G10" s="20"/>
      <c r="H10" s="20"/>
    </row>
    <row r="11" spans="1:8">
      <c r="A11" s="5"/>
      <c r="B11" s="1" t="s">
        <v>36</v>
      </c>
      <c r="C11" s="22"/>
      <c r="D11" s="22"/>
      <c r="E11" s="22"/>
      <c r="F11" s="23">
        <f>SUM(F6:F10)</f>
        <v>14.999999999999998</v>
      </c>
      <c r="G11" s="23">
        <f>SUM(G6:G10)</f>
        <v>8.4</v>
      </c>
      <c r="H11" s="23">
        <f>SUM(H6:H10)</f>
        <v>8.4</v>
      </c>
    </row>
    <row r="12" spans="1:8">
      <c r="A12" s="5"/>
      <c r="B12" s="17"/>
      <c r="C12" s="17"/>
      <c r="D12" s="17"/>
      <c r="E12" s="17"/>
      <c r="F12" s="18"/>
      <c r="G12" s="18"/>
      <c r="H12" s="18"/>
    </row>
    <row r="19" spans="1:5">
      <c r="A19"/>
      <c r="E19" s="21"/>
    </row>
  </sheetData>
  <conditionalFormatting sqref="F6:H11">
    <cfRule type="cellIs" dxfId="33" priority="3" operator="equal">
      <formula>0</formula>
    </cfRule>
  </conditionalFormatting>
  <conditionalFormatting sqref="E6:E10">
    <cfRule type="cellIs" dxfId="32" priority="2" operator="equal">
      <formula>"Completed"</formula>
    </cfRule>
  </conditionalFormatting>
  <conditionalFormatting sqref="E6:E10">
    <cfRule type="cellIs" dxfId="31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7" width="6.42578125" customWidth="1"/>
  </cols>
  <sheetData>
    <row r="1" spans="1:7">
      <c r="B1" s="24" t="s">
        <v>82</v>
      </c>
    </row>
    <row r="2" spans="1:7" s="4" customFormat="1" ht="8.25" customHeight="1">
      <c r="A2" s="6"/>
      <c r="B2" s="3"/>
      <c r="C2" s="3"/>
      <c r="D2" s="3"/>
      <c r="E2" s="3"/>
    </row>
    <row r="3" spans="1:7" ht="21" customHeight="1">
      <c r="B3" s="11"/>
      <c r="C3" s="11"/>
      <c r="D3" s="11"/>
      <c r="E3" s="11"/>
      <c r="F3" s="12"/>
      <c r="G3" s="11"/>
    </row>
    <row r="4" spans="1:7">
      <c r="B4" s="14"/>
      <c r="C4" s="14"/>
      <c r="D4" s="14"/>
      <c r="E4" s="14"/>
      <c r="F4" s="16" t="s">
        <v>69</v>
      </c>
      <c r="G4" s="14"/>
    </row>
    <row r="5" spans="1:7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/>
    </row>
    <row r="6" spans="1:7">
      <c r="A6" s="5"/>
      <c r="B6" s="30" t="s">
        <v>32</v>
      </c>
      <c r="C6" s="36" t="s">
        <v>1</v>
      </c>
      <c r="D6" s="36" t="s">
        <v>1</v>
      </c>
      <c r="E6" s="36" t="s">
        <v>4</v>
      </c>
      <c r="F6" s="20">
        <v>9.6</v>
      </c>
      <c r="G6" s="20">
        <v>0</v>
      </c>
    </row>
    <row r="7" spans="1:7">
      <c r="A7" s="5"/>
      <c r="B7" s="30"/>
      <c r="C7" s="36"/>
      <c r="D7" s="36"/>
      <c r="E7" s="36"/>
      <c r="F7" s="20"/>
      <c r="G7" s="20"/>
    </row>
    <row r="8" spans="1:7">
      <c r="A8" s="5"/>
      <c r="B8" s="1" t="s">
        <v>73</v>
      </c>
      <c r="C8" s="22"/>
      <c r="D8" s="22"/>
      <c r="E8" s="22"/>
      <c r="F8" s="23">
        <f>SUM(F6:F7)</f>
        <v>9.6</v>
      </c>
      <c r="G8" s="23">
        <f>SUM(G6:G7)</f>
        <v>0</v>
      </c>
    </row>
    <row r="9" spans="1:7">
      <c r="A9" s="5"/>
      <c r="B9" s="17"/>
      <c r="C9" s="17"/>
      <c r="D9" s="17"/>
      <c r="E9" s="17"/>
      <c r="F9" s="18"/>
      <c r="G9" s="18"/>
    </row>
    <row r="16" spans="1:7">
      <c r="A16"/>
      <c r="E16" s="21"/>
    </row>
  </sheetData>
  <conditionalFormatting sqref="F6:G8">
    <cfRule type="cellIs" dxfId="30" priority="3" operator="equal">
      <formula>0</formula>
    </cfRule>
  </conditionalFormatting>
  <conditionalFormatting sqref="E6:E7">
    <cfRule type="cellIs" dxfId="29" priority="2" operator="equal">
      <formula>"Completed"</formula>
    </cfRule>
  </conditionalFormatting>
  <conditionalFormatting sqref="E6:E7">
    <cfRule type="cellIs" dxfId="28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9" width="6.42578125" customWidth="1"/>
  </cols>
  <sheetData>
    <row r="1" spans="1:9">
      <c r="B1" s="24" t="s">
        <v>83</v>
      </c>
    </row>
    <row r="2" spans="1:9" s="4" customFormat="1" ht="8.25" customHeight="1">
      <c r="A2" s="6"/>
      <c r="B2" s="3"/>
      <c r="C2" s="3"/>
      <c r="D2" s="3"/>
      <c r="E2" s="3"/>
    </row>
    <row r="3" spans="1:9" ht="21" customHeight="1">
      <c r="B3" s="11"/>
      <c r="C3" s="11"/>
      <c r="D3" s="11"/>
      <c r="E3" s="11"/>
      <c r="F3" s="12"/>
      <c r="G3" s="11"/>
      <c r="H3" s="11"/>
      <c r="I3" s="11"/>
    </row>
    <row r="4" spans="1:9">
      <c r="B4" s="14"/>
      <c r="C4" s="14"/>
      <c r="D4" s="14"/>
      <c r="E4" s="14"/>
      <c r="F4" s="16" t="s">
        <v>84</v>
      </c>
      <c r="G4" s="14"/>
      <c r="H4" s="14"/>
      <c r="I4" s="14"/>
    </row>
    <row r="5" spans="1:9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>
        <v>2</v>
      </c>
      <c r="H5" s="37">
        <v>3</v>
      </c>
      <c r="I5" s="37"/>
    </row>
    <row r="6" spans="1:9">
      <c r="A6" s="5"/>
      <c r="B6" s="17" t="s">
        <v>77</v>
      </c>
      <c r="C6" s="36" t="s">
        <v>1</v>
      </c>
      <c r="D6" s="36" t="s">
        <v>1</v>
      </c>
      <c r="E6" s="36" t="s">
        <v>4</v>
      </c>
      <c r="F6" s="20">
        <v>3.6</v>
      </c>
      <c r="G6" s="20">
        <v>0</v>
      </c>
      <c r="H6" s="20">
        <f t="shared" ref="H6:I6" si="0">G6</f>
        <v>0</v>
      </c>
      <c r="I6" s="20">
        <f t="shared" si="0"/>
        <v>0</v>
      </c>
    </row>
    <row r="7" spans="1:9">
      <c r="A7" s="5"/>
      <c r="B7" s="30" t="s">
        <v>78</v>
      </c>
      <c r="C7" s="36" t="s">
        <v>1</v>
      </c>
      <c r="D7" s="36" t="s">
        <v>1</v>
      </c>
      <c r="E7" s="36" t="s">
        <v>4</v>
      </c>
      <c r="F7" s="20">
        <v>2.4</v>
      </c>
      <c r="G7" s="20">
        <v>0</v>
      </c>
      <c r="H7" s="20">
        <f t="shared" ref="H7:I7" si="1">G7</f>
        <v>0</v>
      </c>
      <c r="I7" s="20">
        <f t="shared" si="1"/>
        <v>0</v>
      </c>
    </row>
    <row r="8" spans="1:9">
      <c r="A8" s="5"/>
      <c r="B8" s="30" t="s">
        <v>79</v>
      </c>
      <c r="C8" s="36" t="s">
        <v>1</v>
      </c>
      <c r="D8" s="36" t="s">
        <v>1</v>
      </c>
      <c r="E8" s="36" t="s">
        <v>4</v>
      </c>
      <c r="F8" s="20">
        <v>3.6</v>
      </c>
      <c r="G8" s="20">
        <v>0</v>
      </c>
      <c r="H8" s="20">
        <f t="shared" ref="H8:I8" si="2">G8</f>
        <v>0</v>
      </c>
      <c r="I8" s="20">
        <f t="shared" si="2"/>
        <v>0</v>
      </c>
    </row>
    <row r="9" spans="1:9">
      <c r="A9" s="5"/>
      <c r="B9" s="30" t="s">
        <v>80</v>
      </c>
      <c r="C9" s="36" t="s">
        <v>1</v>
      </c>
      <c r="D9" s="36" t="s">
        <v>1</v>
      </c>
      <c r="E9" s="36" t="s">
        <v>4</v>
      </c>
      <c r="F9" s="20">
        <v>9.6</v>
      </c>
      <c r="G9" s="20">
        <f t="shared" ref="G9" si="3">F9</f>
        <v>9.6</v>
      </c>
      <c r="H9" s="20">
        <v>4.5999999999999996</v>
      </c>
      <c r="I9" s="20">
        <v>0</v>
      </c>
    </row>
    <row r="10" spans="1:9">
      <c r="A10" s="5"/>
      <c r="B10" s="30" t="s">
        <v>81</v>
      </c>
      <c r="C10" s="36" t="s">
        <v>1</v>
      </c>
      <c r="D10" s="36" t="s">
        <v>1</v>
      </c>
      <c r="E10" s="36" t="s">
        <v>4</v>
      </c>
      <c r="F10" s="20">
        <v>9.6</v>
      </c>
      <c r="G10" s="20">
        <f t="shared" ref="G10" si="4">F10</f>
        <v>9.6</v>
      </c>
      <c r="H10" s="20">
        <v>5</v>
      </c>
      <c r="I10" s="20">
        <v>0</v>
      </c>
    </row>
    <row r="11" spans="1:9">
      <c r="A11" s="5"/>
      <c r="B11" s="30"/>
      <c r="C11" s="36"/>
      <c r="D11" s="36"/>
      <c r="E11" s="36"/>
      <c r="F11" s="20"/>
      <c r="G11" s="20"/>
      <c r="H11" s="20"/>
      <c r="I11" s="20"/>
    </row>
    <row r="12" spans="1:9">
      <c r="A12" s="5"/>
      <c r="B12" s="1" t="s">
        <v>76</v>
      </c>
      <c r="C12" s="22"/>
      <c r="D12" s="22"/>
      <c r="E12" s="22"/>
      <c r="F12" s="23">
        <f t="shared" ref="F12:I12" si="5">SUM(F6:F11)</f>
        <v>28.799999999999997</v>
      </c>
      <c r="G12" s="23">
        <f t="shared" si="5"/>
        <v>19.2</v>
      </c>
      <c r="H12" s="23">
        <f t="shared" si="5"/>
        <v>9.6</v>
      </c>
      <c r="I12" s="23">
        <f t="shared" si="5"/>
        <v>0</v>
      </c>
    </row>
    <row r="13" spans="1:9">
      <c r="A13" s="5"/>
      <c r="B13" s="17"/>
      <c r="C13" s="17"/>
      <c r="D13" s="17"/>
      <c r="E13" s="17"/>
      <c r="F13" s="18"/>
      <c r="G13" s="18"/>
      <c r="H13" s="18"/>
      <c r="I13" s="18"/>
    </row>
    <row r="20" spans="1:5">
      <c r="A20"/>
      <c r="E20" s="21"/>
    </row>
  </sheetData>
  <conditionalFormatting sqref="F6:I12">
    <cfRule type="cellIs" dxfId="27" priority="6" operator="equal">
      <formula>0</formula>
    </cfRule>
  </conditionalFormatting>
  <conditionalFormatting sqref="E6:E11">
    <cfRule type="cellIs" dxfId="26" priority="5" operator="equal">
      <formula>"Completed"</formula>
    </cfRule>
  </conditionalFormatting>
  <conditionalFormatting sqref="E6:E11">
    <cfRule type="cellIs" dxfId="25" priority="4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"/>
  <sheetViews>
    <sheetView zoomScaleNormal="100" workbookViewId="0"/>
  </sheetViews>
  <sheetFormatPr defaultRowHeight="15"/>
  <cols>
    <col min="1" max="1" width="1" style="7" customWidth="1"/>
    <col min="2" max="2" width="49.42578125" customWidth="1"/>
    <col min="3" max="4" width="15.5703125" customWidth="1"/>
    <col min="5" max="5" width="12.85546875" bestFit="1" customWidth="1"/>
    <col min="6" max="7" width="6.42578125" customWidth="1"/>
  </cols>
  <sheetData>
    <row r="1" spans="1:7">
      <c r="B1" s="24" t="s">
        <v>88</v>
      </c>
    </row>
    <row r="2" spans="1:7" s="4" customFormat="1" ht="8.25" customHeight="1">
      <c r="A2" s="6"/>
      <c r="B2" s="3"/>
      <c r="C2" s="3"/>
      <c r="D2" s="3"/>
      <c r="E2" s="3"/>
    </row>
    <row r="3" spans="1:7" ht="21" customHeight="1">
      <c r="B3" s="11"/>
      <c r="C3" s="11"/>
      <c r="D3" s="11"/>
      <c r="E3" s="11"/>
      <c r="F3" s="12"/>
      <c r="G3" s="11"/>
    </row>
    <row r="4" spans="1:7">
      <c r="B4" s="14"/>
      <c r="C4" s="14"/>
      <c r="D4" s="14"/>
      <c r="E4" s="14"/>
      <c r="F4" s="16" t="s">
        <v>69</v>
      </c>
      <c r="G4" s="14"/>
    </row>
    <row r="5" spans="1:7">
      <c r="A5" s="8"/>
      <c r="B5" s="9" t="s">
        <v>13</v>
      </c>
      <c r="C5" s="9" t="s">
        <v>42</v>
      </c>
      <c r="D5" s="9" t="s">
        <v>43</v>
      </c>
      <c r="E5" s="9" t="s">
        <v>0</v>
      </c>
      <c r="F5" s="37">
        <v>1</v>
      </c>
      <c r="G5" s="37"/>
    </row>
    <row r="6" spans="1:7">
      <c r="A6" s="5"/>
      <c r="B6" s="17" t="s">
        <v>85</v>
      </c>
      <c r="C6" s="36" t="s">
        <v>1</v>
      </c>
      <c r="D6" s="36" t="s">
        <v>1</v>
      </c>
      <c r="E6" s="36" t="s">
        <v>4</v>
      </c>
      <c r="F6" s="20">
        <v>9.6</v>
      </c>
      <c r="G6" s="20">
        <v>0</v>
      </c>
    </row>
    <row r="7" spans="1:7">
      <c r="A7" s="5"/>
      <c r="B7" s="30"/>
      <c r="C7" s="36"/>
      <c r="D7" s="36"/>
      <c r="E7" s="36"/>
      <c r="F7" s="20"/>
      <c r="G7" s="20"/>
    </row>
    <row r="8" spans="1:7">
      <c r="A8" s="5"/>
      <c r="B8" s="1" t="s">
        <v>86</v>
      </c>
      <c r="C8" s="22"/>
      <c r="D8" s="22"/>
      <c r="E8" s="22"/>
      <c r="F8" s="23">
        <f>SUM(F6:F7)</f>
        <v>9.6</v>
      </c>
      <c r="G8" s="23">
        <f>SUM(G6:G7)</f>
        <v>0</v>
      </c>
    </row>
    <row r="9" spans="1:7">
      <c r="A9" s="5"/>
      <c r="B9" s="17"/>
      <c r="C9" s="17"/>
      <c r="D9" s="17"/>
      <c r="E9" s="17"/>
      <c r="F9" s="18"/>
      <c r="G9" s="18"/>
    </row>
    <row r="16" spans="1:7">
      <c r="A16"/>
      <c r="E16" s="21"/>
    </row>
  </sheetData>
  <conditionalFormatting sqref="F6:G8">
    <cfRule type="cellIs" dxfId="24" priority="3" operator="equal">
      <formula>0</formula>
    </cfRule>
  </conditionalFormatting>
  <conditionalFormatting sqref="E6:E7">
    <cfRule type="cellIs" dxfId="23" priority="2" operator="equal">
      <formula>"Completed"</formula>
    </cfRule>
  </conditionalFormatting>
  <conditionalFormatting sqref="E6:E7">
    <cfRule type="cellIs" dxfId="22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Product Backlog</vt:lpstr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  <vt:lpstr>Sprint-9</vt:lpstr>
    </vt:vector>
  </TitlesOfParts>
  <Company>Sherwin-Williams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usuario.padrao</dc:creator>
  <cp:lastModifiedBy>Carlos Gomes</cp:lastModifiedBy>
  <cp:lastPrinted>2014-12-29T13:39:19Z</cp:lastPrinted>
  <dcterms:created xsi:type="dcterms:W3CDTF">2012-09-27T17:16:18Z</dcterms:created>
  <dcterms:modified xsi:type="dcterms:W3CDTF">2015-01-09T17:19:44Z</dcterms:modified>
</cp:coreProperties>
</file>