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tSchematic copy. " sheetId="1" r:id="rId1"/>
  </sheets>
  <definedNames>
    <definedName name="BoardQty">'BotSchematic copy. '!$I$1</definedName>
    <definedName name="global_part_data">'BotSchematic copy. '!$A$5:$I$49</definedName>
    <definedName name="TotalCost">'BotSchematic copy. '!$I$3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H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I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<sst xmlns="http://schemas.openxmlformats.org/spreadsheetml/2006/main" count="193" uniqueCount="170">
  <si>
    <t>Global Part Info</t>
  </si>
  <si>
    <t>Unit$</t>
  </si>
  <si>
    <t>Value</t>
  </si>
  <si>
    <t>Ext$</t>
  </si>
  <si>
    <t>Footprint</t>
  </si>
  <si>
    <t>Manf#</t>
  </si>
  <si>
    <t>Refs</t>
  </si>
  <si>
    <t>Qty</t>
  </si>
  <si>
    <t>Desc</t>
  </si>
  <si>
    <t>Manf</t>
  </si>
  <si>
    <t>A1</t>
  </si>
  <si>
    <t>2450AT18D0100E</t>
  </si>
  <si>
    <t>2450AT18D0100E:DFN320X160X120-4RN</t>
  </si>
  <si>
    <t>B1</t>
  </si>
  <si>
    <t>nrf24l01</t>
  </si>
  <si>
    <t>2450BM14A0002T</t>
  </si>
  <si>
    <t>C1,C19</t>
  </si>
  <si>
    <t>10nF</t>
  </si>
  <si>
    <t>10nF:C0402C103J3RACTU</t>
  </si>
  <si>
    <t>C0402C103J3RACTU</t>
  </si>
  <si>
    <t>C11</t>
  </si>
  <si>
    <t>100nF</t>
  </si>
  <si>
    <t>LMK107BJ475KA-T</t>
  </si>
  <si>
    <t>C12,C13</t>
  </si>
  <si>
    <t>1uF</t>
  </si>
  <si>
    <t>0603ZD105KAT2A</t>
  </si>
  <si>
    <t>C16</t>
  </si>
  <si>
    <t>Taiyo</t>
  </si>
  <si>
    <t>TAIYO_YUDEN_LMK107BJ475KA-T_0</t>
  </si>
  <si>
    <t>CL10A475KP8NNNC</t>
  </si>
  <si>
    <t>C2</t>
  </si>
  <si>
    <t>1uF:0603ZD105KAT2A</t>
  </si>
  <si>
    <t>C20</t>
  </si>
  <si>
    <t>1nF</t>
  </si>
  <si>
    <t>100nf:C0402C104K4RACTU</t>
  </si>
  <si>
    <t>C0402C102K5RACTU</t>
  </si>
  <si>
    <t>C21</t>
  </si>
  <si>
    <t>22nF</t>
  </si>
  <si>
    <t>C0402C222K5RACTU</t>
  </si>
  <si>
    <t>C22</t>
  </si>
  <si>
    <t>33nF</t>
  </si>
  <si>
    <t>33nF:CAPC1005X55N</t>
  </si>
  <si>
    <t>CGA2B3X7R1H333K050BB</t>
  </si>
  <si>
    <t>C3,C15</t>
  </si>
  <si>
    <t>TAIYO_YUDEN_LMK107BJ475KA-T</t>
  </si>
  <si>
    <t>TAIYO_YUDEN_LMK107BJ475KA-T:TAIYO_YUDEN_LMK107BJ475KA-T_0</t>
  </si>
  <si>
    <t>C7,C8</t>
  </si>
  <si>
    <t>22pF</t>
  </si>
  <si>
    <t>22pf_GRM1555C1H220JA01D:CAPC1005X55N</t>
  </si>
  <si>
    <t>GRM1555C1H220JA01D</t>
  </si>
  <si>
    <t>C9</t>
  </si>
  <si>
    <t>10uF</t>
  </si>
  <si>
    <t>10uF:CAPC1608X9N</t>
  </si>
  <si>
    <t>GRM188R61A106ME9D</t>
  </si>
  <si>
    <t>C4-C6,C10,C14,C17,C18</t>
  </si>
  <si>
    <t>LMK107BJ475KAT</t>
  </si>
  <si>
    <t>D1,D3</t>
  </si>
  <si>
    <t>PD15-22C_TR8</t>
  </si>
  <si>
    <t>digikey-footprints:SMD-4_3.3x2.8_PD15-22C_TR8</t>
  </si>
  <si>
    <t>PD1522CTR8</t>
  </si>
  <si>
    <t>PHOTODIODE PIN IR CLEAR FLAT SMD</t>
  </si>
  <si>
    <t>Everlight Electronics Co Ltd</t>
  </si>
  <si>
    <t>D2</t>
  </si>
  <si>
    <t>SMLVN6RGB1W1</t>
  </si>
  <si>
    <t>SMLVN6RGB1W1:LED310X280X60-6N</t>
  </si>
  <si>
    <t>J1</t>
  </si>
  <si>
    <t>MOLEX781710002</t>
  </si>
  <si>
    <t>MOLEX_78171-0002:MOLEX_78171-0002_0</t>
  </si>
  <si>
    <t>781710002</t>
  </si>
  <si>
    <t>J10</t>
  </si>
  <si>
    <t>A316DA2SV71</t>
  </si>
  <si>
    <t>A13:A13</t>
  </si>
  <si>
    <t>J11</t>
  </si>
  <si>
    <t>62401621722</t>
  </si>
  <si>
    <t>16pos_2mm_RA:0877601616</t>
  </si>
  <si>
    <t>0877601616</t>
  </si>
  <si>
    <t>J12</t>
  </si>
  <si>
    <t>A13:A13_1</t>
  </si>
  <si>
    <t>J13</t>
  </si>
  <si>
    <t>16pos2mmRA:62401621722</t>
  </si>
  <si>
    <t>0877581616</t>
  </si>
  <si>
    <t>J2</t>
  </si>
  <si>
    <t>MOLEX781710003</t>
  </si>
  <si>
    <t>MOLEX_78171-0003:MOLEX_78171-0003_0</t>
  </si>
  <si>
    <t>781710003</t>
  </si>
  <si>
    <t>Q1-Q4</t>
  </si>
  <si>
    <t>MMBT3904LT1G</t>
  </si>
  <si>
    <t>digikey-footprints:SOT-23-3</t>
  </si>
  <si>
    <t>TRANS NPN 40V 0.2A SOT23</t>
  </si>
  <si>
    <t>ON Semiconductor</t>
  </si>
  <si>
    <t>R10,R13</t>
  </si>
  <si>
    <t>560K</t>
  </si>
  <si>
    <t>560K:RC0402FR-07560KL</t>
  </si>
  <si>
    <t>RC0402FR-07560KL</t>
  </si>
  <si>
    <t>R11,R21</t>
  </si>
  <si>
    <t>1.5M</t>
  </si>
  <si>
    <t>1.5M:CRCW04021M50FKED</t>
  </si>
  <si>
    <t>CRCW04021M50FKED</t>
  </si>
  <si>
    <t>R14,R19,R20</t>
  </si>
  <si>
    <t>10K</t>
  </si>
  <si>
    <t>10K0402:CRCW040210K0FKED</t>
  </si>
  <si>
    <t>CRCW040210K0FKED</t>
  </si>
  <si>
    <t>R16</t>
  </si>
  <si>
    <t>22.6R</t>
  </si>
  <si>
    <t>22_6R:ERJ-2RKF22R6X</t>
  </si>
  <si>
    <t>ERJ2RKF22R6X</t>
  </si>
  <si>
    <t>R17</t>
  </si>
  <si>
    <t>130R</t>
  </si>
  <si>
    <t>130R:ERJ-2RKF1300X</t>
  </si>
  <si>
    <t>RVC0402FT130K</t>
  </si>
  <si>
    <t>R18</t>
  </si>
  <si>
    <t>24.9R</t>
  </si>
  <si>
    <t>24.9R:ERJ-2RKF24R9X</t>
  </si>
  <si>
    <t>ERJ2RKF24R9X</t>
  </si>
  <si>
    <t>R24</t>
  </si>
  <si>
    <t>RC0402JR-070RL</t>
  </si>
  <si>
    <t>R27</t>
  </si>
  <si>
    <t>22K</t>
  </si>
  <si>
    <t>22K:RESC1005X40N</t>
  </si>
  <si>
    <t>CRCW040222K0FKED</t>
  </si>
  <si>
    <t>R4,R5,R8,R12,R15</t>
  </si>
  <si>
    <t>100K</t>
  </si>
  <si>
    <t>100K:CRCW0402100KFKED</t>
  </si>
  <si>
    <t>CRCW0402100KFKED</t>
  </si>
  <si>
    <t>R6,R23</t>
  </si>
  <si>
    <t>R7,R9,R22</t>
  </si>
  <si>
    <t>R1-R3</t>
  </si>
  <si>
    <t>VISHAY_CRCW040222R0FKED</t>
  </si>
  <si>
    <t>22r:VISHAY_CRCW040222R0FKED_0</t>
  </si>
  <si>
    <t>MCMR04X22R0FTL</t>
  </si>
  <si>
    <t>U1</t>
  </si>
  <si>
    <t>STM32F051C8U6</t>
  </si>
  <si>
    <t>STM32F051C8U6:QFN50P700X700X65-49N-D</t>
  </si>
  <si>
    <t>U2</t>
  </si>
  <si>
    <t>LSM6DS3</t>
  </si>
  <si>
    <t>LSM6DS3TR</t>
  </si>
  <si>
    <t>U3</t>
  </si>
  <si>
    <t>A3901SEJTRT</t>
  </si>
  <si>
    <t>A3901SEJTR-T:DFN300X300X75-11N</t>
  </si>
  <si>
    <t>U4</t>
  </si>
  <si>
    <t>ADP122ACPZ33R7</t>
  </si>
  <si>
    <t>ADP122ACPZ-3.3-R7:SON65P200X200X60-7N-D</t>
  </si>
  <si>
    <t>Analog Devices ADP122ACPZ-3.3-R7, LDO Regulator, 300mA, 3.3 V, 1%, 2.3  5.5 Vin 6-Pin, LFCSP UD</t>
  </si>
  <si>
    <t>U5</t>
  </si>
  <si>
    <t>AT42QT1070MMHCTND</t>
  </si>
  <si>
    <t>vq:VQFN_20PAD</t>
  </si>
  <si>
    <t>AT42QT1070MMHR</t>
  </si>
  <si>
    <t>U6</t>
  </si>
  <si>
    <t>MCP73831T2ACIOT</t>
  </si>
  <si>
    <t>MCP:MCP73831T-2ACI&amp;slash_OT</t>
  </si>
  <si>
    <t>U7</t>
  </si>
  <si>
    <t>NRF24L01PR7</t>
  </si>
  <si>
    <t>digikey-footprints:QFN-20-1EP_4x4mm_RevA</t>
  </si>
  <si>
    <t>IC RF TXRX ISM&gt;1GHZ 20-VFQFN</t>
  </si>
  <si>
    <t>Nordic Semiconductor ASA</t>
  </si>
  <si>
    <t>Y1</t>
  </si>
  <si>
    <t>7V16000MAAET</t>
  </si>
  <si>
    <t>TXC-7V-16.000MAAE-T:OSCCC500X320X105N</t>
  </si>
  <si>
    <t>Prj:</t>
  </si>
  <si>
    <t>BadukBot_Schematic</t>
  </si>
  <si>
    <t>Co.:</t>
  </si>
  <si>
    <t>Converted to KiCAD by Caleb Cover</t>
  </si>
  <si>
    <t>Prj date:</t>
  </si>
  <si>
    <t>Thursday, November 01, 2018 at 11:16:31 PM</t>
  </si>
  <si>
    <t>Board Qty:</t>
  </si>
  <si>
    <t>Total Cost:</t>
  </si>
  <si>
    <t>Unit Cost:</t>
  </si>
  <si>
    <t>$ date:</t>
  </si>
  <si>
    <t>2018-11-02 16:40:18</t>
  </si>
  <si>
    <t>KiCost® v.1.0.4 (Powered by Octopart.com API)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</si>
</sst>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ouser.com/datasheet/2/611/2450AT18D0100-1130385.pdf" TargetMode="External"/><Relationship Id="rId2" Type="http://schemas.openxmlformats.org/officeDocument/2006/relationships/hyperlink" Target="https://media.digikey.com/pdf/Data%20Sheets/Everlight%20PDFs/PD15-22C_TR8.pdf" TargetMode="External"/><Relationship Id="rId3" Type="http://schemas.openxmlformats.org/officeDocument/2006/relationships/hyperlink" Target="https://www.digikey.com/product-detail/en/hirose-electric-co-ltd/A3-16DA-2SV-71/H10966-ND/1033093" TargetMode="External"/><Relationship Id="rId4" Type="http://schemas.openxmlformats.org/officeDocument/2006/relationships/hyperlink" Target="https://www.digikey.com/product-detail/en/molex-llc/0877601616/WM18618-ND/662457" TargetMode="External"/><Relationship Id="rId5" Type="http://schemas.openxmlformats.org/officeDocument/2006/relationships/hyperlink" Target="http://www.onsemi.com/pub/Collateral/MMBT3904LT1-D.PDF" TargetMode="External"/><Relationship Id="rId6" Type="http://schemas.openxmlformats.org/officeDocument/2006/relationships/hyperlink" Target="http://www.analog.com/media/en/technical-documentation/data-sheets/ADP122_123.pdf" TargetMode="External"/><Relationship Id="rId7" Type="http://schemas.openxmlformats.org/officeDocument/2006/relationships/hyperlink" Target="http://ww1.microchip.com/downloads/en/DeviceDoc/Atmel-9596-AT42-QTouch-BSW-AT42QT1070_Datasheet.pdf" TargetMode="External"/><Relationship Id="rId8" Type="http://schemas.openxmlformats.org/officeDocument/2006/relationships/hyperlink" Target="http://ww1.microchip.com/downloads/en/DeviceDoc/20001984g.pdf" TargetMode="External"/><Relationship Id="rId9" Type="http://schemas.openxmlformats.org/officeDocument/2006/relationships/hyperlink" Target="http://www.nordicsemi.com/eng/content/download/2726/34069/file/nRF24L01P_Product_Specification_1_0.pdf" TargetMode="Externa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/>
    </sheetView>
  </sheetViews>
  <sheetFormatPr defaultRowHeight="15" outlineLevelCol="2"/>
  <cols>
    <col min="1" max="1" width="9.140625"/>
    <col min="2" max="2" width="9.140625"/>
    <col min="3" max="3" width="9.140625" outlineLevel="2"/>
    <col min="4" max="4" width="9.140625" outlineLevel="2"/>
    <col min="5" max="5" width="9.140625" outlineLevel="1"/>
    <col min="6" max="6" width="9.140625" outlineLevel="1"/>
    <col min="7" max="7" width="9.140625" outlineLevel="1"/>
    <col min="8" max="8" width="9.140625"/>
    <col min="9" max="9" width="15.7109375" customWidth="1"/>
  </cols>
  <sheetData>
    <row r="1" spans="1:9">
      <c r="A1" s="2" t="s">
        <v>158</v>
      </c>
      <c r="B1" s="3" t="s">
        <v>159</v>
      </c>
      <c r="H1" s="4" t="s">
        <v>164</v>
      </c>
      <c r="I1" s="4">
        <v>100</v>
      </c>
    </row>
    <row r="2" spans="1:9">
      <c r="A2" s="2" t="s">
        <v>160</v>
      </c>
      <c r="B2" s="3" t="s">
        <v>161</v>
      </c>
      <c r="H2" s="2" t="s">
        <v>166</v>
      </c>
      <c r="I2" s="5">
        <f>TotalCost/BoardQty</f>
        <v>0</v>
      </c>
    </row>
    <row r="3" spans="1:9">
      <c r="A3" s="2" t="s">
        <v>162</v>
      </c>
      <c r="B3" s="3" t="s">
        <v>163</v>
      </c>
      <c r="H3" s="2" t="s">
        <v>165</v>
      </c>
      <c r="I3" s="6">
        <f>SUM(I7:I49)</f>
        <v>0</v>
      </c>
    </row>
    <row r="4" spans="1:9">
      <c r="A4" s="2" t="s">
        <v>167</v>
      </c>
      <c r="B4" s="3" t="s">
        <v>168</v>
      </c>
    </row>
    <row r="5" spans="1:9">
      <c r="A5" s="7" t="s">
        <v>0</v>
      </c>
      <c r="B5" s="7"/>
      <c r="C5" s="7"/>
      <c r="D5" s="7"/>
      <c r="E5" s="7"/>
      <c r="F5" s="7"/>
      <c r="G5" s="7"/>
      <c r="H5" s="7"/>
      <c r="I5" s="7"/>
    </row>
    <row r="6" spans="1:9">
      <c r="A6" s="8" t="s">
        <v>6</v>
      </c>
      <c r="B6" s="8" t="s">
        <v>2</v>
      </c>
      <c r="C6" s="8" t="s">
        <v>8</v>
      </c>
      <c r="D6" s="8" t="s">
        <v>4</v>
      </c>
      <c r="E6" s="8" t="s">
        <v>9</v>
      </c>
      <c r="F6" s="8" t="s">
        <v>5</v>
      </c>
      <c r="G6" s="8" t="s">
        <v>7</v>
      </c>
      <c r="H6" s="8" t="s">
        <v>1</v>
      </c>
      <c r="I6" s="8" t="s">
        <v>3</v>
      </c>
    </row>
    <row r="7" spans="1:9">
      <c r="A7" s="9" t="s">
        <v>10</v>
      </c>
      <c r="B7" s="9" t="s">
        <v>11</v>
      </c>
      <c r="D7" s="9" t="s">
        <v>12</v>
      </c>
      <c r="F7" s="9" t="s">
        <v>11</v>
      </c>
      <c r="G7" s="9">
        <f>BoardQty*1</f>
        <v>0</v>
      </c>
      <c r="I7" s="10">
        <f>iferror(G7*H7,"")</f>
        <v>0</v>
      </c>
    </row>
    <row r="8" spans="1:9">
      <c r="A8" s="9" t="s">
        <v>13</v>
      </c>
      <c r="B8" s="9" t="s">
        <v>14</v>
      </c>
      <c r="F8" s="9" t="s">
        <v>15</v>
      </c>
      <c r="G8" s="9">
        <f>BoardQty*1</f>
        <v>0</v>
      </c>
      <c r="I8" s="10">
        <f>iferror(G8*H8,"")</f>
        <v>0</v>
      </c>
    </row>
    <row r="9" spans="1:9">
      <c r="A9" s="9" t="s">
        <v>16</v>
      </c>
      <c r="B9" s="9" t="s">
        <v>17</v>
      </c>
      <c r="D9" s="9" t="s">
        <v>18</v>
      </c>
      <c r="F9" s="9" t="s">
        <v>19</v>
      </c>
      <c r="G9" s="9">
        <f>BoardQty*2</f>
        <v>0</v>
      </c>
      <c r="I9" s="10">
        <f>iferror(G9*H9,"")</f>
        <v>0</v>
      </c>
    </row>
    <row r="10" spans="1:9">
      <c r="A10" s="9" t="s">
        <v>20</v>
      </c>
      <c r="B10" s="9" t="s">
        <v>21</v>
      </c>
      <c r="F10" s="9" t="s">
        <v>22</v>
      </c>
      <c r="G10" s="9">
        <f>BoardQty*1</f>
        <v>0</v>
      </c>
      <c r="I10" s="10">
        <f>iferror(G10*H10,"")</f>
        <v>0</v>
      </c>
    </row>
    <row r="11" spans="1:9">
      <c r="A11" s="9" t="s">
        <v>23</v>
      </c>
      <c r="B11" s="9" t="s">
        <v>24</v>
      </c>
      <c r="F11" s="9" t="s">
        <v>25</v>
      </c>
      <c r="G11" s="9">
        <f>BoardQty*2</f>
        <v>0</v>
      </c>
      <c r="I11" s="10">
        <f>iferror(G11*H11,"")</f>
        <v>0</v>
      </c>
    </row>
    <row r="12" spans="1:9">
      <c r="A12" s="9" t="s">
        <v>26</v>
      </c>
      <c r="B12" s="9" t="s">
        <v>27</v>
      </c>
      <c r="D12" s="9" t="s">
        <v>28</v>
      </c>
      <c r="F12" s="9" t="s">
        <v>29</v>
      </c>
      <c r="G12" s="9">
        <f>BoardQty*1</f>
        <v>0</v>
      </c>
      <c r="I12" s="10">
        <f>iferror(G12*H12,"")</f>
        <v>0</v>
      </c>
    </row>
    <row r="13" spans="1:9">
      <c r="A13" s="9" t="s">
        <v>30</v>
      </c>
      <c r="B13" s="9" t="s">
        <v>24</v>
      </c>
      <c r="D13" s="9" t="s">
        <v>31</v>
      </c>
      <c r="F13" s="9" t="s">
        <v>25</v>
      </c>
      <c r="G13" s="9">
        <f>BoardQty*1</f>
        <v>0</v>
      </c>
      <c r="I13" s="10">
        <f>iferror(G13*H13,"")</f>
        <v>0</v>
      </c>
    </row>
    <row r="14" spans="1:9">
      <c r="A14" s="9" t="s">
        <v>32</v>
      </c>
      <c r="B14" s="9" t="s">
        <v>33</v>
      </c>
      <c r="D14" s="9" t="s">
        <v>34</v>
      </c>
      <c r="F14" s="9" t="s">
        <v>35</v>
      </c>
      <c r="G14" s="9">
        <f>BoardQty*1</f>
        <v>0</v>
      </c>
      <c r="I14" s="10">
        <f>iferror(G14*H14,"")</f>
        <v>0</v>
      </c>
    </row>
    <row r="15" spans="1:9">
      <c r="A15" s="9" t="s">
        <v>36</v>
      </c>
      <c r="B15" s="9" t="s">
        <v>37</v>
      </c>
      <c r="F15" s="9" t="s">
        <v>38</v>
      </c>
      <c r="G15" s="9">
        <f>BoardQty*1</f>
        <v>0</v>
      </c>
      <c r="I15" s="10">
        <f>iferror(G15*H15,"")</f>
        <v>0</v>
      </c>
    </row>
    <row r="16" spans="1:9">
      <c r="A16" s="9" t="s">
        <v>39</v>
      </c>
      <c r="B16" s="9" t="s">
        <v>40</v>
      </c>
      <c r="D16" s="9" t="s">
        <v>41</v>
      </c>
      <c r="F16" s="9" t="s">
        <v>42</v>
      </c>
      <c r="G16" s="9">
        <f>BoardQty*1</f>
        <v>0</v>
      </c>
      <c r="I16" s="10">
        <f>iferror(G16*H16,"")</f>
        <v>0</v>
      </c>
    </row>
    <row r="17" spans="1:9">
      <c r="A17" s="9" t="s">
        <v>43</v>
      </c>
      <c r="B17" s="9" t="s">
        <v>44</v>
      </c>
      <c r="D17" s="9" t="s">
        <v>45</v>
      </c>
      <c r="F17" s="9" t="s">
        <v>29</v>
      </c>
      <c r="G17" s="9">
        <f>BoardQty*2</f>
        <v>0</v>
      </c>
      <c r="I17" s="10">
        <f>iferror(G17*H17,"")</f>
        <v>0</v>
      </c>
    </row>
    <row r="18" spans="1:9">
      <c r="A18" s="9" t="s">
        <v>46</v>
      </c>
      <c r="B18" s="9" t="s">
        <v>47</v>
      </c>
      <c r="D18" s="9" t="s">
        <v>48</v>
      </c>
      <c r="F18" s="9" t="s">
        <v>49</v>
      </c>
      <c r="G18" s="9">
        <f>BoardQty*2</f>
        <v>0</v>
      </c>
      <c r="I18" s="10">
        <f>iferror(G18*H18,"")</f>
        <v>0</v>
      </c>
    </row>
    <row r="19" spans="1:9">
      <c r="A19" s="9" t="s">
        <v>50</v>
      </c>
      <c r="B19" s="9" t="s">
        <v>51</v>
      </c>
      <c r="D19" s="9" t="s">
        <v>52</v>
      </c>
      <c r="F19" s="9" t="s">
        <v>53</v>
      </c>
      <c r="G19" s="9">
        <f>BoardQty*1</f>
        <v>0</v>
      </c>
      <c r="I19" s="10">
        <f>iferror(G19*H19,"")</f>
        <v>0</v>
      </c>
    </row>
    <row r="20" spans="1:9">
      <c r="A20" s="9" t="s">
        <v>54</v>
      </c>
      <c r="B20" s="9" t="s">
        <v>21</v>
      </c>
      <c r="D20" s="9" t="s">
        <v>34</v>
      </c>
      <c r="F20" s="9" t="s">
        <v>55</v>
      </c>
      <c r="G20" s="9">
        <f>BoardQty*7</f>
        <v>0</v>
      </c>
      <c r="I20" s="10">
        <f>iferror(G20*H20,"")</f>
        <v>0</v>
      </c>
    </row>
    <row r="21" spans="1:9">
      <c r="A21" s="9" t="s">
        <v>56</v>
      </c>
      <c r="B21" s="9" t="s">
        <v>57</v>
      </c>
      <c r="C21" s="9" t="s">
        <v>60</v>
      </c>
      <c r="D21" s="9" t="s">
        <v>58</v>
      </c>
      <c r="E21" s="9" t="s">
        <v>61</v>
      </c>
      <c r="F21" s="9" t="s">
        <v>59</v>
      </c>
      <c r="G21" s="9">
        <f>BoardQty*2</f>
        <v>0</v>
      </c>
      <c r="I21" s="10">
        <f>iferror(G21*H21,"")</f>
        <v>0</v>
      </c>
    </row>
    <row r="22" spans="1:9">
      <c r="A22" s="9" t="s">
        <v>62</v>
      </c>
      <c r="B22" s="9" t="s">
        <v>63</v>
      </c>
      <c r="D22" s="9" t="s">
        <v>64</v>
      </c>
      <c r="F22" s="9" t="s">
        <v>63</v>
      </c>
      <c r="G22" s="9">
        <f>BoardQty*1</f>
        <v>0</v>
      </c>
      <c r="I22" s="10">
        <f>iferror(G22*H22,"")</f>
        <v>0</v>
      </c>
    </row>
    <row r="23" spans="1:9">
      <c r="A23" s="9" t="s">
        <v>65</v>
      </c>
      <c r="B23" s="9" t="s">
        <v>66</v>
      </c>
      <c r="D23" s="9" t="s">
        <v>67</v>
      </c>
      <c r="F23" s="9" t="s">
        <v>68</v>
      </c>
      <c r="G23" s="9">
        <f>BoardQty*1</f>
        <v>0</v>
      </c>
      <c r="I23" s="10">
        <f>iferror(G23*H23,"")</f>
        <v>0</v>
      </c>
    </row>
    <row r="24" spans="1:9">
      <c r="A24" s="9" t="s">
        <v>69</v>
      </c>
      <c r="B24" s="9" t="s">
        <v>70</v>
      </c>
      <c r="D24" s="9" t="s">
        <v>71</v>
      </c>
      <c r="F24" s="9" t="s">
        <v>70</v>
      </c>
      <c r="G24" s="9">
        <f>BoardQty*1</f>
        <v>0</v>
      </c>
      <c r="I24" s="10">
        <f>iferror(G24*H24,"")</f>
        <v>0</v>
      </c>
    </row>
    <row r="25" spans="1:9">
      <c r="A25" s="9" t="s">
        <v>72</v>
      </c>
      <c r="B25" s="9" t="s">
        <v>73</v>
      </c>
      <c r="D25" s="9" t="s">
        <v>74</v>
      </c>
      <c r="F25" s="9" t="s">
        <v>75</v>
      </c>
      <c r="G25" s="9">
        <f>BoardQty*1</f>
        <v>0</v>
      </c>
      <c r="I25" s="10">
        <f>iferror(G25*H25,"")</f>
        <v>0</v>
      </c>
    </row>
    <row r="26" spans="1:9">
      <c r="A26" s="9" t="s">
        <v>76</v>
      </c>
      <c r="B26" s="9" t="s">
        <v>70</v>
      </c>
      <c r="D26" s="9" t="s">
        <v>77</v>
      </c>
      <c r="F26" s="9" t="s">
        <v>70</v>
      </c>
      <c r="G26" s="9">
        <f>BoardQty*1</f>
        <v>0</v>
      </c>
      <c r="I26" s="10">
        <f>iferror(G26*H26,"")</f>
        <v>0</v>
      </c>
    </row>
    <row r="27" spans="1:9">
      <c r="A27" s="9" t="s">
        <v>78</v>
      </c>
      <c r="B27" s="9" t="s">
        <v>75</v>
      </c>
      <c r="D27" s="9" t="s">
        <v>79</v>
      </c>
      <c r="F27" s="9" t="s">
        <v>80</v>
      </c>
      <c r="G27" s="9">
        <f>BoardQty*1</f>
        <v>0</v>
      </c>
      <c r="I27" s="10">
        <f>iferror(G27*H27,"")</f>
        <v>0</v>
      </c>
    </row>
    <row r="28" spans="1:9">
      <c r="A28" s="9" t="s">
        <v>81</v>
      </c>
      <c r="B28" s="9" t="s">
        <v>82</v>
      </c>
      <c r="D28" s="9" t="s">
        <v>83</v>
      </c>
      <c r="F28" s="9" t="s">
        <v>84</v>
      </c>
      <c r="G28" s="9">
        <f>BoardQty*1</f>
        <v>0</v>
      </c>
      <c r="I28" s="10">
        <f>iferror(G28*H28,"")</f>
        <v>0</v>
      </c>
    </row>
    <row r="29" spans="1:9">
      <c r="A29" s="9" t="s">
        <v>85</v>
      </c>
      <c r="B29" s="9" t="s">
        <v>86</v>
      </c>
      <c r="C29" s="9" t="s">
        <v>88</v>
      </c>
      <c r="D29" s="9" t="s">
        <v>87</v>
      </c>
      <c r="E29" s="9" t="s">
        <v>89</v>
      </c>
      <c r="F29" s="9" t="s">
        <v>86</v>
      </c>
      <c r="G29" s="9">
        <f>BoardQty*4</f>
        <v>0</v>
      </c>
      <c r="I29" s="10">
        <f>iferror(G29*H29,"")</f>
        <v>0</v>
      </c>
    </row>
    <row r="30" spans="1:9">
      <c r="A30" s="9" t="s">
        <v>90</v>
      </c>
      <c r="B30" s="9" t="s">
        <v>91</v>
      </c>
      <c r="D30" s="9" t="s">
        <v>92</v>
      </c>
      <c r="F30" s="9" t="s">
        <v>93</v>
      </c>
      <c r="G30" s="9">
        <f>BoardQty*2</f>
        <v>0</v>
      </c>
      <c r="I30" s="10">
        <f>iferror(G30*H30,"")</f>
        <v>0</v>
      </c>
    </row>
    <row r="31" spans="1:9">
      <c r="A31" s="9" t="s">
        <v>94</v>
      </c>
      <c r="B31" s="9" t="s">
        <v>95</v>
      </c>
      <c r="D31" s="9" t="s">
        <v>96</v>
      </c>
      <c r="F31" s="9" t="s">
        <v>97</v>
      </c>
      <c r="G31" s="9">
        <f>BoardQty*2</f>
        <v>0</v>
      </c>
      <c r="I31" s="10">
        <f>iferror(G31*H31,"")</f>
        <v>0</v>
      </c>
    </row>
    <row r="32" spans="1:9">
      <c r="A32" s="9" t="s">
        <v>98</v>
      </c>
      <c r="B32" s="9" t="s">
        <v>99</v>
      </c>
      <c r="D32" s="9" t="s">
        <v>100</v>
      </c>
      <c r="F32" s="9" t="s">
        <v>101</v>
      </c>
      <c r="G32" s="9">
        <f>BoardQty*3</f>
        <v>0</v>
      </c>
      <c r="I32" s="10">
        <f>iferror(G32*H32,"")</f>
        <v>0</v>
      </c>
    </row>
    <row r="33" spans="1:9">
      <c r="A33" s="9" t="s">
        <v>102</v>
      </c>
      <c r="B33" s="9" t="s">
        <v>103</v>
      </c>
      <c r="D33" s="9" t="s">
        <v>104</v>
      </c>
      <c r="F33" s="9" t="s">
        <v>105</v>
      </c>
      <c r="G33" s="9">
        <f>BoardQty*1</f>
        <v>0</v>
      </c>
      <c r="I33" s="10">
        <f>iferror(G33*H33,"")</f>
        <v>0</v>
      </c>
    </row>
    <row r="34" spans="1:9">
      <c r="A34" s="9" t="s">
        <v>106</v>
      </c>
      <c r="B34" s="9" t="s">
        <v>107</v>
      </c>
      <c r="D34" s="9" t="s">
        <v>108</v>
      </c>
      <c r="F34" s="9" t="s">
        <v>109</v>
      </c>
      <c r="G34" s="9">
        <f>BoardQty*1</f>
        <v>0</v>
      </c>
      <c r="I34" s="10">
        <f>iferror(G34*H34,"")</f>
        <v>0</v>
      </c>
    </row>
    <row r="35" spans="1:9">
      <c r="A35" s="9" t="s">
        <v>110</v>
      </c>
      <c r="B35" s="9" t="s">
        <v>111</v>
      </c>
      <c r="D35" s="9" t="s">
        <v>112</v>
      </c>
      <c r="F35" s="9" t="s">
        <v>113</v>
      </c>
      <c r="G35" s="9">
        <f>BoardQty*1</f>
        <v>0</v>
      </c>
      <c r="I35" s="10">
        <f>iferror(G35*H35,"")</f>
        <v>0</v>
      </c>
    </row>
    <row r="36" spans="1:9">
      <c r="A36" s="9" t="s">
        <v>114</v>
      </c>
      <c r="F36" s="9" t="s">
        <v>115</v>
      </c>
      <c r="G36" s="9">
        <f>BoardQty*1</f>
        <v>0</v>
      </c>
      <c r="I36" s="10">
        <f>iferror(G36*H36,"")</f>
        <v>0</v>
      </c>
    </row>
    <row r="37" spans="1:9">
      <c r="A37" s="9" t="s">
        <v>116</v>
      </c>
      <c r="B37" s="9" t="s">
        <v>117</v>
      </c>
      <c r="D37" s="9" t="s">
        <v>118</v>
      </c>
      <c r="F37" s="9" t="s">
        <v>119</v>
      </c>
      <c r="G37" s="9">
        <f>BoardQty*1</f>
        <v>0</v>
      </c>
      <c r="I37" s="10">
        <f>iferror(G37*H37,"")</f>
        <v>0</v>
      </c>
    </row>
    <row r="38" spans="1:9">
      <c r="A38" s="9" t="s">
        <v>120</v>
      </c>
      <c r="B38" s="9" t="s">
        <v>121</v>
      </c>
      <c r="D38" s="9" t="s">
        <v>122</v>
      </c>
      <c r="F38" s="9" t="s">
        <v>123</v>
      </c>
      <c r="G38" s="9">
        <f>BoardQty*5</f>
        <v>0</v>
      </c>
      <c r="I38" s="10">
        <f>iferror(G38*H38,"")</f>
        <v>0</v>
      </c>
    </row>
    <row r="39" spans="1:9">
      <c r="A39" s="9" t="s">
        <v>124</v>
      </c>
      <c r="B39" s="9" t="s">
        <v>121</v>
      </c>
      <c r="F39" s="9" t="s">
        <v>123</v>
      </c>
      <c r="G39" s="9">
        <f>BoardQty*2</f>
        <v>0</v>
      </c>
      <c r="I39" s="10">
        <f>iferror(G39*H39,"")</f>
        <v>0</v>
      </c>
    </row>
    <row r="40" spans="1:9">
      <c r="A40" s="9" t="s">
        <v>125</v>
      </c>
      <c r="B40" s="9" t="s">
        <v>99</v>
      </c>
      <c r="F40" s="9" t="s">
        <v>101</v>
      </c>
      <c r="G40" s="9">
        <f>BoardQty*3</f>
        <v>0</v>
      </c>
      <c r="I40" s="10">
        <f>iferror(G40*H40,"")</f>
        <v>0</v>
      </c>
    </row>
    <row r="41" spans="1:9">
      <c r="A41" s="9" t="s">
        <v>126</v>
      </c>
      <c r="B41" s="9" t="s">
        <v>127</v>
      </c>
      <c r="D41" s="9" t="s">
        <v>128</v>
      </c>
      <c r="F41" s="9" t="s">
        <v>129</v>
      </c>
      <c r="G41" s="9">
        <f>BoardQty*3</f>
        <v>0</v>
      </c>
      <c r="I41" s="10">
        <f>iferror(G41*H41,"")</f>
        <v>0</v>
      </c>
    </row>
    <row r="42" spans="1:9">
      <c r="A42" s="9" t="s">
        <v>130</v>
      </c>
      <c r="B42" s="9" t="s">
        <v>131</v>
      </c>
      <c r="C42" s="9" t="s">
        <v>131</v>
      </c>
      <c r="D42" s="9" t="s">
        <v>132</v>
      </c>
      <c r="F42" s="9" t="s">
        <v>131</v>
      </c>
      <c r="G42" s="9">
        <f>BoardQty*1</f>
        <v>0</v>
      </c>
      <c r="I42" s="10">
        <f>iferror(G42*H42,"")</f>
        <v>0</v>
      </c>
    </row>
    <row r="43" spans="1:9">
      <c r="A43" s="9" t="s">
        <v>133</v>
      </c>
      <c r="B43" s="9" t="s">
        <v>134</v>
      </c>
      <c r="F43" s="9" t="s">
        <v>135</v>
      </c>
      <c r="G43" s="9">
        <f>BoardQty*1</f>
        <v>0</v>
      </c>
      <c r="I43" s="10">
        <f>iferror(G43*H43,"")</f>
        <v>0</v>
      </c>
    </row>
    <row r="44" spans="1:9">
      <c r="A44" s="9" t="s">
        <v>136</v>
      </c>
      <c r="B44" s="9" t="s">
        <v>137</v>
      </c>
      <c r="D44" s="9" t="s">
        <v>138</v>
      </c>
      <c r="F44" s="9" t="s">
        <v>137</v>
      </c>
      <c r="G44" s="9">
        <f>BoardQty*1</f>
        <v>0</v>
      </c>
      <c r="I44" s="10">
        <f>iferror(G44*H44,"")</f>
        <v>0</v>
      </c>
    </row>
    <row r="45" spans="1:9">
      <c r="A45" s="9" t="s">
        <v>139</v>
      </c>
      <c r="B45" s="9" t="s">
        <v>140</v>
      </c>
      <c r="C45" s="9" t="s">
        <v>142</v>
      </c>
      <c r="D45" s="9" t="s">
        <v>141</v>
      </c>
      <c r="F45" s="9" t="s">
        <v>140</v>
      </c>
      <c r="G45" s="9">
        <f>BoardQty*1</f>
        <v>0</v>
      </c>
      <c r="I45" s="10">
        <f>iferror(G45*H45,"")</f>
        <v>0</v>
      </c>
    </row>
    <row r="46" spans="1:9">
      <c r="A46" s="9" t="s">
        <v>143</v>
      </c>
      <c r="B46" s="9" t="s">
        <v>144</v>
      </c>
      <c r="D46" s="9" t="s">
        <v>145</v>
      </c>
      <c r="F46" s="9" t="s">
        <v>146</v>
      </c>
      <c r="G46" s="9">
        <f>BoardQty*1</f>
        <v>0</v>
      </c>
      <c r="I46" s="10">
        <f>iferror(G46*H46,"")</f>
        <v>0</v>
      </c>
    </row>
    <row r="47" spans="1:9">
      <c r="A47" s="9" t="s">
        <v>147</v>
      </c>
      <c r="B47" s="9" t="s">
        <v>148</v>
      </c>
      <c r="D47" s="9" t="s">
        <v>149</v>
      </c>
      <c r="F47" s="9" t="s">
        <v>148</v>
      </c>
      <c r="G47" s="9">
        <f>BoardQty*1</f>
        <v>0</v>
      </c>
      <c r="I47" s="10">
        <f>iferror(G47*H47,"")</f>
        <v>0</v>
      </c>
    </row>
    <row r="48" spans="1:9">
      <c r="A48" s="9" t="s">
        <v>150</v>
      </c>
      <c r="B48" s="9" t="s">
        <v>151</v>
      </c>
      <c r="C48" s="9" t="s">
        <v>153</v>
      </c>
      <c r="D48" s="9" t="s">
        <v>152</v>
      </c>
      <c r="E48" s="9" t="s">
        <v>154</v>
      </c>
      <c r="F48" s="9" t="s">
        <v>151</v>
      </c>
      <c r="G48" s="9">
        <f>BoardQty*1</f>
        <v>0</v>
      </c>
      <c r="I48" s="10">
        <f>iferror(G48*H48,"")</f>
        <v>0</v>
      </c>
    </row>
    <row r="49" spans="1:9">
      <c r="A49" s="9" t="s">
        <v>155</v>
      </c>
      <c r="B49" s="9" t="s">
        <v>156</v>
      </c>
      <c r="D49" s="9" t="s">
        <v>157</v>
      </c>
      <c r="F49" s="9" t="s">
        <v>156</v>
      </c>
      <c r="G49" s="9">
        <f>BoardQty*1</f>
        <v>0</v>
      </c>
      <c r="I49" s="10">
        <f>iferror(G49*H49,"")</f>
        <v>0</v>
      </c>
    </row>
    <row r="51" spans="1:9">
      <c r="A51" s="3" t="s">
        <v>169</v>
      </c>
    </row>
  </sheetData>
  <mergeCells count="1">
    <mergeCell ref="A5:I5"/>
  </mergeCells>
  <conditionalFormatting sqref="G10">
    <cfRule type="expression" dxfId="0" priority="4">
      <formula>AND(ISBLANK(F10),TRUE())</formula>
    </cfRule>
  </conditionalFormatting>
  <conditionalFormatting sqref="G11">
    <cfRule type="expression" dxfId="0" priority="5">
      <formula>AND(ISBLANK(F11),TRUE())</formula>
    </cfRule>
  </conditionalFormatting>
  <conditionalFormatting sqref="G12">
    <cfRule type="expression" dxfId="0" priority="6">
      <formula>AND(ISBLANK(F12),TRUE())</formula>
    </cfRule>
  </conditionalFormatting>
  <conditionalFormatting sqref="G13">
    <cfRule type="expression" dxfId="0" priority="7">
      <formula>AND(ISBLANK(F13),TRUE())</formula>
    </cfRule>
  </conditionalFormatting>
  <conditionalFormatting sqref="G14">
    <cfRule type="expression" dxfId="0" priority="8">
      <formula>AND(ISBLANK(F14),TRUE())</formula>
    </cfRule>
  </conditionalFormatting>
  <conditionalFormatting sqref="G15">
    <cfRule type="expression" dxfId="0" priority="9">
      <formula>AND(ISBLANK(F15),TRUE())</formula>
    </cfRule>
  </conditionalFormatting>
  <conditionalFormatting sqref="G16">
    <cfRule type="expression" dxfId="0" priority="10">
      <formula>AND(ISBLANK(F16),TRUE())</formula>
    </cfRule>
  </conditionalFormatting>
  <conditionalFormatting sqref="G17">
    <cfRule type="expression" dxfId="0" priority="11">
      <formula>AND(ISBLANK(F17),TRUE())</formula>
    </cfRule>
  </conditionalFormatting>
  <conditionalFormatting sqref="G18">
    <cfRule type="expression" dxfId="0" priority="12">
      <formula>AND(ISBLANK(F18),TRUE())</formula>
    </cfRule>
  </conditionalFormatting>
  <conditionalFormatting sqref="G19">
    <cfRule type="expression" dxfId="0" priority="13">
      <formula>AND(ISBLANK(F19),TRUE())</formula>
    </cfRule>
  </conditionalFormatting>
  <conditionalFormatting sqref="G20">
    <cfRule type="expression" dxfId="0" priority="14">
      <formula>AND(ISBLANK(F20),TRUE())</formula>
    </cfRule>
  </conditionalFormatting>
  <conditionalFormatting sqref="G21">
    <cfRule type="expression" dxfId="0" priority="15">
      <formula>AND(ISBLANK(F21),TRUE())</formula>
    </cfRule>
  </conditionalFormatting>
  <conditionalFormatting sqref="G22">
    <cfRule type="expression" dxfId="0" priority="16">
      <formula>AND(ISBLANK(F22),TRUE())</formula>
    </cfRule>
  </conditionalFormatting>
  <conditionalFormatting sqref="G23">
    <cfRule type="expression" dxfId="0" priority="17">
      <formula>AND(ISBLANK(F23),TRUE())</formula>
    </cfRule>
  </conditionalFormatting>
  <conditionalFormatting sqref="G24">
    <cfRule type="expression" dxfId="0" priority="18">
      <formula>AND(ISBLANK(F24),TRUE())</formula>
    </cfRule>
  </conditionalFormatting>
  <conditionalFormatting sqref="G25">
    <cfRule type="expression" dxfId="0" priority="19">
      <formula>AND(ISBLANK(F25),TRUE())</formula>
    </cfRule>
  </conditionalFormatting>
  <conditionalFormatting sqref="G26">
    <cfRule type="expression" dxfId="0" priority="20">
      <formula>AND(ISBLANK(F26),TRUE())</formula>
    </cfRule>
  </conditionalFormatting>
  <conditionalFormatting sqref="G27">
    <cfRule type="expression" dxfId="0" priority="21">
      <formula>AND(ISBLANK(F27),TRUE())</formula>
    </cfRule>
  </conditionalFormatting>
  <conditionalFormatting sqref="G28">
    <cfRule type="expression" dxfId="0" priority="22">
      <formula>AND(ISBLANK(F28),TRUE())</formula>
    </cfRule>
  </conditionalFormatting>
  <conditionalFormatting sqref="G29">
    <cfRule type="expression" dxfId="0" priority="23">
      <formula>AND(ISBLANK(F29),TRUE())</formula>
    </cfRule>
  </conditionalFormatting>
  <conditionalFormatting sqref="G30">
    <cfRule type="expression" dxfId="0" priority="24">
      <formula>AND(ISBLANK(F30),TRUE())</formula>
    </cfRule>
  </conditionalFormatting>
  <conditionalFormatting sqref="G31">
    <cfRule type="expression" dxfId="0" priority="25">
      <formula>AND(ISBLANK(F31),TRUE())</formula>
    </cfRule>
  </conditionalFormatting>
  <conditionalFormatting sqref="G32">
    <cfRule type="expression" dxfId="0" priority="26">
      <formula>AND(ISBLANK(F32),TRUE())</formula>
    </cfRule>
  </conditionalFormatting>
  <conditionalFormatting sqref="G33">
    <cfRule type="expression" dxfId="0" priority="27">
      <formula>AND(ISBLANK(F33),TRUE())</formula>
    </cfRule>
  </conditionalFormatting>
  <conditionalFormatting sqref="G34">
    <cfRule type="expression" dxfId="0" priority="28">
      <formula>AND(ISBLANK(F34),TRUE())</formula>
    </cfRule>
  </conditionalFormatting>
  <conditionalFormatting sqref="G35">
    <cfRule type="expression" dxfId="0" priority="29">
      <formula>AND(ISBLANK(F35),TRUE())</formula>
    </cfRule>
  </conditionalFormatting>
  <conditionalFormatting sqref="G36">
    <cfRule type="expression" dxfId="0" priority="30">
      <formula>AND(ISBLANK(F36),TRUE())</formula>
    </cfRule>
  </conditionalFormatting>
  <conditionalFormatting sqref="G37">
    <cfRule type="expression" dxfId="0" priority="31">
      <formula>AND(ISBLANK(F37),TRUE())</formula>
    </cfRule>
  </conditionalFormatting>
  <conditionalFormatting sqref="G38">
    <cfRule type="expression" dxfId="0" priority="32">
      <formula>AND(ISBLANK(F38),TRUE())</formula>
    </cfRule>
  </conditionalFormatting>
  <conditionalFormatting sqref="G39">
    <cfRule type="expression" dxfId="0" priority="33">
      <formula>AND(ISBLANK(F39),TRUE())</formula>
    </cfRule>
  </conditionalFormatting>
  <conditionalFormatting sqref="G40">
    <cfRule type="expression" dxfId="0" priority="34">
      <formula>AND(ISBLANK(F40),TRUE())</formula>
    </cfRule>
  </conditionalFormatting>
  <conditionalFormatting sqref="G41">
    <cfRule type="expression" dxfId="0" priority="35">
      <formula>AND(ISBLANK(F41),TRUE())</formula>
    </cfRule>
  </conditionalFormatting>
  <conditionalFormatting sqref="G42">
    <cfRule type="expression" dxfId="0" priority="36">
      <formula>AND(ISBLANK(F42),TRUE())</formula>
    </cfRule>
  </conditionalFormatting>
  <conditionalFormatting sqref="G43">
    <cfRule type="expression" dxfId="0" priority="37">
      <formula>AND(ISBLANK(F43),TRUE())</formula>
    </cfRule>
  </conditionalFormatting>
  <conditionalFormatting sqref="G44">
    <cfRule type="expression" dxfId="0" priority="38">
      <formula>AND(ISBLANK(F44),TRUE())</formula>
    </cfRule>
  </conditionalFormatting>
  <conditionalFormatting sqref="G45">
    <cfRule type="expression" dxfId="0" priority="39">
      <formula>AND(ISBLANK(F45),TRUE())</formula>
    </cfRule>
  </conditionalFormatting>
  <conditionalFormatting sqref="G46">
    <cfRule type="expression" dxfId="0" priority="40">
      <formula>AND(ISBLANK(F46),TRUE())</formula>
    </cfRule>
  </conditionalFormatting>
  <conditionalFormatting sqref="G47">
    <cfRule type="expression" dxfId="0" priority="41">
      <formula>AND(ISBLANK(F47),TRUE())</formula>
    </cfRule>
  </conditionalFormatting>
  <conditionalFormatting sqref="G48">
    <cfRule type="expression" dxfId="0" priority="42">
      <formula>AND(ISBLANK(F48),TRUE())</formula>
    </cfRule>
  </conditionalFormatting>
  <conditionalFormatting sqref="G49">
    <cfRule type="expression" dxfId="0" priority="43">
      <formula>AND(ISBLANK(F49),TRUE())</formula>
    </cfRule>
  </conditionalFormatting>
  <conditionalFormatting sqref="G7">
    <cfRule type="expression" dxfId="0" priority="1">
      <formula>AND(ISBLANK(F7),TRUE())</formula>
    </cfRule>
  </conditionalFormatting>
  <conditionalFormatting sqref="G8">
    <cfRule type="expression" dxfId="0" priority="2">
      <formula>AND(ISBLANK(F8),TRUE())</formula>
    </cfRule>
  </conditionalFormatting>
  <conditionalFormatting sqref="G9">
    <cfRule type="expression" dxfId="0" priority="3">
      <formula>AND(ISBLANK(F9),TRUE())</formula>
    </cfRule>
  </conditionalFormatting>
  <hyperlinks>
    <hyperlink ref="F7" r:id="rId1"/>
    <hyperlink ref="F21" r:id="rId2"/>
    <hyperlink ref="F24" r:id="rId3"/>
    <hyperlink ref="F25" r:id="rId4"/>
    <hyperlink ref="F29" r:id="rId5"/>
    <hyperlink ref="F45" r:id="rId6"/>
    <hyperlink ref="F46" r:id="rId7"/>
    <hyperlink ref="F47" r:id="rId8"/>
    <hyperlink ref="F48" r:id="rId9"/>
  </hyperlinks>
  <pageMargins left="0.7" right="0.7" top="0.75" bottom="0.75" header="0.3" footer="0.3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BotSchematic copy. </vt:lpstr>
      <vt:lpstr>BoardQty</vt:lpstr>
      <vt:lpstr>global_part_data</vt:lpstr>
      <vt:lpstr>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2018-11-02T19:40:18Z</dcterms:created>
  <dcterms:modified xsi:type="dcterms:W3CDTF">2018-11-02T19:40:18Z</dcterms:modified>
</cp:coreProperties>
</file>