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0\Desktop\NUS\Sem 2\SPH5104 - Analytics for Better Health\Project\"/>
    </mc:Choice>
  </mc:AlternateContent>
  <xr:revisionPtr revIDLastSave="0" documentId="13_ncr:1_{BC9F6D28-0311-49FD-97F7-31F9C6B86467}" xr6:coauthVersionLast="47" xr6:coauthVersionMax="47" xr10:uidLastSave="{00000000-0000-0000-0000-000000000000}"/>
  <bookViews>
    <workbookView xWindow="-120" yWindow="-120" windowWidth="51840" windowHeight="21840" activeTab="3" xr2:uid="{A39BB616-33D0-44A8-903D-EB7BD0BA9A2D}"/>
  </bookViews>
  <sheets>
    <sheet name="Summary - Formula" sheetId="1" r:id="rId1"/>
    <sheet name="Summary - Value" sheetId="3" r:id="rId2"/>
    <sheet name="Summary - Value %" sheetId="4" r:id="rId3"/>
    <sheet name="Summary - PPT" sheetId="7" r:id="rId4"/>
  </sheets>
  <externalReferences>
    <externalReference r:id="rId5"/>
    <externalReference r:id="rId6"/>
    <externalReference r:id="rId7"/>
    <externalReference r:id="rId8"/>
  </externalReferenc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7" l="1"/>
  <c r="K6" i="7"/>
  <c r="G5" i="7"/>
  <c r="O5" i="7"/>
  <c r="G6" i="7"/>
  <c r="O6" i="7"/>
  <c r="G11" i="7"/>
  <c r="K11" i="7"/>
  <c r="O11" i="7"/>
  <c r="G12" i="7"/>
  <c r="K12" i="7"/>
  <c r="O12" i="7"/>
  <c r="G35" i="4" l="1"/>
  <c r="G34" i="4"/>
  <c r="G33" i="4"/>
  <c r="G32" i="4"/>
  <c r="G29" i="4"/>
  <c r="G28" i="4"/>
  <c r="G27" i="4"/>
  <c r="G26" i="4"/>
  <c r="K35" i="4"/>
  <c r="K34" i="4"/>
  <c r="K33" i="4"/>
  <c r="K32" i="4"/>
  <c r="K29" i="4"/>
  <c r="K28" i="4"/>
  <c r="K27" i="4"/>
  <c r="K26" i="4"/>
  <c r="O35" i="4"/>
  <c r="O34" i="4"/>
  <c r="O33" i="4"/>
  <c r="O32" i="4"/>
  <c r="O29" i="4"/>
  <c r="O28" i="4"/>
  <c r="O27" i="4"/>
  <c r="O26" i="4"/>
  <c r="O20" i="4"/>
  <c r="O19" i="4"/>
  <c r="O18" i="4"/>
  <c r="O17" i="4"/>
  <c r="K20" i="4"/>
  <c r="K19" i="4"/>
  <c r="K18" i="4"/>
  <c r="K17" i="4"/>
  <c r="G20" i="4"/>
  <c r="G19" i="4"/>
  <c r="G18" i="4"/>
  <c r="G17" i="4"/>
  <c r="G14" i="4"/>
  <c r="G13" i="4"/>
  <c r="G12" i="4"/>
  <c r="G11" i="4"/>
  <c r="K14" i="4"/>
  <c r="K13" i="4"/>
  <c r="K12" i="4"/>
  <c r="K11" i="4"/>
  <c r="O14" i="4"/>
  <c r="O13" i="4"/>
  <c r="O12" i="4"/>
  <c r="O11" i="4"/>
  <c r="O8" i="4"/>
  <c r="O7" i="4"/>
  <c r="O6" i="4"/>
  <c r="O5" i="4"/>
  <c r="K8" i="4"/>
  <c r="K7" i="4"/>
  <c r="K6" i="4"/>
  <c r="K5" i="4"/>
  <c r="G8" i="4"/>
  <c r="G7" i="4"/>
  <c r="G6" i="4"/>
  <c r="G5" i="4"/>
  <c r="R35" i="1"/>
  <c r="N35" i="1"/>
  <c r="J35" i="1"/>
  <c r="R34" i="1"/>
  <c r="N34" i="1"/>
  <c r="J34" i="1"/>
  <c r="R33" i="1"/>
  <c r="N33" i="1"/>
  <c r="J33" i="1"/>
  <c r="R32" i="1"/>
  <c r="N32" i="1"/>
  <c r="J32" i="1"/>
  <c r="R29" i="1"/>
  <c r="N29" i="1"/>
  <c r="J29" i="1"/>
  <c r="R28" i="1"/>
  <c r="N28" i="1"/>
  <c r="J28" i="1"/>
  <c r="R27" i="1"/>
  <c r="N27" i="1"/>
  <c r="J27" i="1"/>
  <c r="R26" i="1"/>
  <c r="N26" i="1"/>
  <c r="J26" i="1"/>
  <c r="R20" i="1" l="1"/>
  <c r="N20" i="1"/>
  <c r="J20" i="1"/>
  <c r="R19" i="1"/>
  <c r="N19" i="1"/>
  <c r="J19" i="1"/>
  <c r="R18" i="1"/>
  <c r="N18" i="1"/>
  <c r="J18" i="1"/>
  <c r="R17" i="1"/>
  <c r="N17" i="1"/>
  <c r="J17" i="1"/>
  <c r="R14" i="1"/>
  <c r="N14" i="1"/>
  <c r="J14" i="1"/>
  <c r="R13" i="1"/>
  <c r="N13" i="1"/>
  <c r="J13" i="1"/>
  <c r="R12" i="1"/>
  <c r="N12" i="1"/>
  <c r="J12" i="1"/>
  <c r="R11" i="1"/>
  <c r="N11" i="1"/>
  <c r="J11" i="1"/>
  <c r="R8" i="1"/>
  <c r="N8" i="1"/>
  <c r="J8" i="1"/>
  <c r="R7" i="1"/>
  <c r="N7" i="1"/>
  <c r="J7" i="1"/>
  <c r="R6" i="1"/>
  <c r="N6" i="1"/>
  <c r="J6" i="1"/>
  <c r="N5" i="1"/>
  <c r="R5" i="1"/>
  <c r="J5" i="1"/>
  <c r="Q13" i="1" l="1"/>
  <c r="P13" i="1" s="1"/>
  <c r="Q19" i="1"/>
  <c r="O19" i="1" s="1"/>
  <c r="Q12" i="1"/>
  <c r="O12" i="1" s="1"/>
  <c r="Q18" i="1"/>
  <c r="O18" i="1" s="1"/>
  <c r="M13" i="1"/>
  <c r="L13" i="1" s="1"/>
  <c r="M19" i="1"/>
  <c r="K19" i="1" s="1"/>
  <c r="I12" i="1"/>
  <c r="H12" i="1" s="1"/>
  <c r="I18" i="1"/>
  <c r="H18" i="1" s="1"/>
  <c r="M12" i="1"/>
  <c r="L12" i="1" s="1"/>
  <c r="M18" i="1"/>
  <c r="I11" i="1"/>
  <c r="G11" i="1" s="1"/>
  <c r="I17" i="1"/>
  <c r="G17" i="1" s="1"/>
  <c r="Q11" i="1"/>
  <c r="P11" i="1" s="1"/>
  <c r="Q17" i="1"/>
  <c r="P17" i="1" s="1"/>
  <c r="M11" i="1"/>
  <c r="L11" i="1" s="1"/>
  <c r="M17" i="1"/>
  <c r="K17" i="1" s="1"/>
  <c r="I14" i="1"/>
  <c r="G14" i="1" s="1"/>
  <c r="I20" i="1"/>
  <c r="H20" i="1" s="1"/>
  <c r="Q14" i="1"/>
  <c r="P14" i="1" s="1"/>
  <c r="Q20" i="1"/>
  <c r="O20" i="1" s="1"/>
  <c r="M14" i="1"/>
  <c r="K14" i="1" s="1"/>
  <c r="M20" i="1"/>
  <c r="K20" i="1" s="1"/>
  <c r="I13" i="1"/>
  <c r="G13" i="1" s="1"/>
  <c r="I19" i="1"/>
  <c r="G19" i="1" s="1"/>
  <c r="O13" i="1" l="1"/>
  <c r="G20" i="1"/>
  <c r="G18" i="1"/>
  <c r="O11" i="1"/>
  <c r="G12" i="1"/>
  <c r="P19" i="1"/>
  <c r="K13" i="1"/>
  <c r="K12" i="1"/>
  <c r="O14" i="1"/>
  <c r="O17" i="1"/>
  <c r="H17" i="1"/>
  <c r="H14" i="1"/>
  <c r="H19" i="1"/>
  <c r="K11" i="1"/>
  <c r="K18" i="1"/>
  <c r="H13" i="1"/>
  <c r="L20" i="1"/>
  <c r="L17" i="1"/>
  <c r="L14" i="1"/>
  <c r="L19" i="1"/>
  <c r="P18" i="1"/>
  <c r="H11" i="1"/>
  <c r="P12" i="1"/>
  <c r="P20" i="1"/>
  <c r="L18" i="1"/>
  <c r="M6" i="1"/>
  <c r="Q8" i="1"/>
  <c r="Q7" i="1"/>
  <c r="I7" i="1"/>
  <c r="M7" i="1"/>
  <c r="Q6" i="1"/>
  <c r="I6" i="1"/>
  <c r="I8" i="1"/>
  <c r="M8" i="1"/>
  <c r="I5" i="1"/>
  <c r="G5" i="1" s="1"/>
  <c r="M5" i="1"/>
  <c r="Q5" i="1"/>
  <c r="H5" i="1" l="1"/>
  <c r="P8" i="1"/>
  <c r="O8" i="1"/>
  <c r="K6" i="1"/>
  <c r="L6" i="1"/>
  <c r="P6" i="1"/>
  <c r="O6" i="1"/>
  <c r="L8" i="1"/>
  <c r="K8" i="1"/>
  <c r="H6" i="1"/>
  <c r="G6" i="1"/>
  <c r="P5" i="1"/>
  <c r="O5" i="1"/>
  <c r="H7" i="1"/>
  <c r="G7" i="1"/>
  <c r="L7" i="1"/>
  <c r="K7" i="1"/>
  <c r="L5" i="1"/>
  <c r="K5" i="1"/>
  <c r="H8" i="1"/>
  <c r="G8" i="1"/>
  <c r="P7" i="1"/>
  <c r="O7" i="1"/>
  <c r="Q35" i="1" l="1"/>
  <c r="M35" i="1"/>
  <c r="O35" i="1"/>
  <c r="L35" i="1"/>
  <c r="I35" i="1"/>
  <c r="H35" i="1"/>
  <c r="M27" i="1"/>
  <c r="L27" i="1"/>
  <c r="I27" i="1"/>
  <c r="Q27" i="1"/>
  <c r="H27" i="1"/>
  <c r="O27" i="1"/>
  <c r="O29" i="1"/>
  <c r="L29" i="1"/>
  <c r="Q29" i="1"/>
  <c r="M29" i="1"/>
  <c r="I29" i="1"/>
  <c r="G29" i="1"/>
  <c r="H29" i="1"/>
  <c r="O33" i="1" l="1"/>
  <c r="H33" i="1"/>
  <c r="L32" i="1"/>
  <c r="O32" i="1"/>
  <c r="Q34" i="1"/>
  <c r="P35" i="1"/>
  <c r="K35" i="1"/>
  <c r="G35" i="1"/>
  <c r="K27" i="1"/>
  <c r="G27" i="1"/>
  <c r="P27" i="1"/>
  <c r="P29" i="1"/>
  <c r="K29" i="1"/>
  <c r="L34" i="1" l="1"/>
  <c r="O34" i="1"/>
  <c r="I34" i="1"/>
  <c r="M34" i="1"/>
  <c r="H28" i="1"/>
  <c r="H34" i="1"/>
  <c r="M28" i="1"/>
  <c r="I28" i="1"/>
  <c r="O28" i="1"/>
  <c r="L28" i="1"/>
  <c r="Q26" i="1"/>
  <c r="Q28" i="1"/>
  <c r="L26" i="1"/>
  <c r="O26" i="1"/>
  <c r="I26" i="1"/>
  <c r="M26" i="1"/>
  <c r="M33" i="1"/>
  <c r="H32" i="1"/>
  <c r="L33" i="1"/>
  <c r="I33" i="1"/>
  <c r="Q33" i="1"/>
  <c r="M32" i="1"/>
  <c r="I32" i="1"/>
  <c r="Q32" i="1"/>
  <c r="K34" i="1" l="1"/>
  <c r="P34" i="1"/>
  <c r="G28" i="1"/>
  <c r="G34" i="1"/>
  <c r="P32" i="1"/>
  <c r="G32" i="1"/>
  <c r="P28" i="1"/>
  <c r="K28" i="1"/>
  <c r="K26" i="1"/>
  <c r="P26" i="1"/>
  <c r="H26" i="1"/>
  <c r="P33" i="1"/>
  <c r="K33" i="1"/>
  <c r="G33" i="1"/>
  <c r="K32" i="1"/>
  <c r="G26" i="1" l="1"/>
</calcChain>
</file>

<file path=xl/sharedStrings.xml><?xml version="1.0" encoding="utf-8"?>
<sst xmlns="http://schemas.openxmlformats.org/spreadsheetml/2006/main" count="333" uniqueCount="19">
  <si>
    <t>No Feature Selection</t>
  </si>
  <si>
    <t>No Weight</t>
  </si>
  <si>
    <t>Group 1</t>
  </si>
  <si>
    <t>Group 2</t>
  </si>
  <si>
    <t>Count</t>
  </si>
  <si>
    <t>Group 3</t>
  </si>
  <si>
    <t>P-value</t>
  </si>
  <si>
    <t>General Mortality</t>
  </si>
  <si>
    <t>28-days Mortality</t>
  </si>
  <si>
    <t>Weighted</t>
  </si>
  <si>
    <t>PCA</t>
  </si>
  <si>
    <t>Sparse PCA</t>
  </si>
  <si>
    <t>row</t>
  </si>
  <si>
    <t>col</t>
  </si>
  <si>
    <t>row-p</t>
  </si>
  <si>
    <t>Propensity Score Matching</t>
  </si>
  <si>
    <t>Null Hypothesis:</t>
  </si>
  <si>
    <t>Shorter Duration of EDLOS --&gt; Lower Mortality Rate</t>
  </si>
  <si>
    <t>Euclidean Distance 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</si>
</sst>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6" formatCode="_-* #,##0.0000_-;\-* #,##0.0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0" fontId="0" fillId="3" borderId="4" xfId="2" applyNumberFormat="1" applyFont="1" applyFill="1" applyBorder="1"/>
    <xf numFmtId="10" fontId="0" fillId="3" borderId="0" xfId="2" applyNumberFormat="1" applyFont="1" applyFill="1" applyBorder="1"/>
    <xf numFmtId="10" fontId="0" fillId="3" borderId="5" xfId="2" applyNumberFormat="1" applyFont="1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9" xfId="0" applyFill="1" applyBorder="1"/>
    <xf numFmtId="0" fontId="0" fillId="4" borderId="11" xfId="0" applyFill="1" applyBorder="1"/>
    <xf numFmtId="10" fontId="0" fillId="4" borderId="6" xfId="2" applyNumberFormat="1" applyFont="1" applyFill="1" applyBorder="1"/>
    <xf numFmtId="10" fontId="0" fillId="4" borderId="7" xfId="2" applyNumberFormat="1" applyFont="1" applyFill="1" applyBorder="1"/>
    <xf numFmtId="10" fontId="0" fillId="4" borderId="8" xfId="2" applyNumberFormat="1" applyFont="1" applyFill="1" applyBorder="1"/>
    <xf numFmtId="164" fontId="0" fillId="3" borderId="0" xfId="1" applyNumberFormat="1" applyFont="1" applyFill="1" applyBorder="1"/>
    <xf numFmtId="164" fontId="0" fillId="4" borderId="7" xfId="1" applyNumberFormat="1" applyFont="1" applyFill="1" applyBorder="1"/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66" fontId="0" fillId="3" borderId="5" xfId="1" applyNumberFormat="1" applyFont="1" applyFill="1" applyBorder="1"/>
    <xf numFmtId="166" fontId="0" fillId="4" borderId="8" xfId="1" applyNumberFormat="1" applyFont="1" applyFill="1" applyBorder="1"/>
    <xf numFmtId="0" fontId="0" fillId="4" borderId="9" xfId="0" applyFill="1" applyBorder="1" applyAlignment="1">
      <alignment horizontal="left" vertical="center"/>
    </xf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10" fontId="0" fillId="5" borderId="4" xfId="2" applyNumberFormat="1" applyFont="1" applyFill="1" applyBorder="1"/>
    <xf numFmtId="10" fontId="0" fillId="5" borderId="0" xfId="2" applyNumberFormat="1" applyFont="1" applyFill="1" applyBorder="1"/>
    <xf numFmtId="164" fontId="0" fillId="5" borderId="0" xfId="1" applyNumberFormat="1" applyFont="1" applyFill="1" applyBorder="1"/>
    <xf numFmtId="166" fontId="0" fillId="5" borderId="5" xfId="1" applyNumberFormat="1" applyFont="1" applyFill="1" applyBorder="1"/>
    <xf numFmtId="10" fontId="0" fillId="5" borderId="6" xfId="2" applyNumberFormat="1" applyFont="1" applyFill="1" applyBorder="1"/>
    <xf numFmtId="10" fontId="0" fillId="5" borderId="7" xfId="2" applyNumberFormat="1" applyFont="1" applyFill="1" applyBorder="1"/>
    <xf numFmtId="164" fontId="0" fillId="5" borderId="7" xfId="1" applyNumberFormat="1" applyFont="1" applyFill="1" applyBorder="1"/>
    <xf numFmtId="166" fontId="0" fillId="5" borderId="8" xfId="1" applyNumberFormat="1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10" fontId="0" fillId="7" borderId="4" xfId="2" applyNumberFormat="1" applyFont="1" applyFill="1" applyBorder="1"/>
    <xf numFmtId="10" fontId="0" fillId="7" borderId="0" xfId="2" applyNumberFormat="1" applyFont="1" applyFill="1" applyBorder="1"/>
    <xf numFmtId="164" fontId="0" fillId="7" borderId="0" xfId="1" applyNumberFormat="1" applyFont="1" applyFill="1" applyBorder="1"/>
    <xf numFmtId="166" fontId="0" fillId="7" borderId="5" xfId="1" applyNumberFormat="1" applyFont="1" applyFill="1" applyBorder="1"/>
    <xf numFmtId="10" fontId="0" fillId="6" borderId="6" xfId="2" applyNumberFormat="1" applyFont="1" applyFill="1" applyBorder="1"/>
    <xf numFmtId="10" fontId="0" fillId="6" borderId="7" xfId="2" applyNumberFormat="1" applyFont="1" applyFill="1" applyBorder="1"/>
    <xf numFmtId="164" fontId="0" fillId="6" borderId="7" xfId="1" applyNumberFormat="1" applyFont="1" applyFill="1" applyBorder="1"/>
    <xf numFmtId="166" fontId="0" fillId="6" borderId="8" xfId="1" applyNumberFormat="1" applyFont="1" applyFill="1" applyBorder="1"/>
    <xf numFmtId="0" fontId="0" fillId="6" borderId="8" xfId="0" applyFill="1" applyBorder="1"/>
    <xf numFmtId="0" fontId="0" fillId="7" borderId="5" xfId="0" applyFill="1" applyBorder="1"/>
  </cellXfs>
  <cellStyles count="3">
    <cellStyle name="Comma" xfId="1" builtinId="3"/>
    <cellStyle name="Normal" xfId="0" builtinId="0"/>
    <cellStyle name="Percent" xfId="2" builtinId="5"/>
  </cellStyles>
  <dxfs count="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XI0\Desktop\NUS\Sem%202\SPH5104%20-%20Analytics%20for%20Better%20Health\Project\Causal%20Inference%20-%20Propensity%20Case%20Matching.xlsb" TargetMode="External"/><Relationship Id="rId1" Type="http://schemas.openxmlformats.org/officeDocument/2006/relationships/externalLinkPath" Target="Causal%20Inference%20-%20Propensity%20Case%20Matching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XI0\Desktop\NUS\Sem%202\SPH5104%20-%20Analytics%20for%20Better%20Health\Project\Pro_P_vals.csv" TargetMode="External"/><Relationship Id="rId1" Type="http://schemas.openxmlformats.org/officeDocument/2006/relationships/externalLinkPath" Target="Pro_P_vals.csv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XI0\Desktop\NUS\Sem%202\SPH5104%20-%20Analytics%20for%20Better%20Health\Project\Causal%20Inference%20-%20Euclidean.xlsb" TargetMode="External"/><Relationship Id="rId1" Type="http://schemas.openxmlformats.org/officeDocument/2006/relationships/externalLinkPath" Target="Causal%20Inference%20-%20Euclidean.xlsb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XI0\Desktop\NUS\Sem%202\SPH5104%20-%20Analytics%20for%20Better%20Health\Project\Euc_P_vals.csv" TargetMode="External"/><Relationship Id="rId1" Type="http://schemas.openxmlformats.org/officeDocument/2006/relationships/externalLinkPath" Target="Euc_P_val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ath"/>
      <sheetName val="Propensity Case Matching"/>
      <sheetName val="Propensity Case Matching Mort"/>
      <sheetName val="Result - Case Matching"/>
    </sheetNames>
    <sheetDataSet>
      <sheetData sheetId="0"/>
      <sheetData sheetId="1"/>
      <sheetData sheetId="2"/>
      <sheetData sheetId="3">
        <row r="6">
          <cell r="I6">
            <v>63</v>
          </cell>
          <cell r="J6">
            <v>76</v>
          </cell>
          <cell r="K6">
            <v>360</v>
          </cell>
          <cell r="L6">
            <v>63</v>
          </cell>
          <cell r="M6">
            <v>63</v>
          </cell>
          <cell r="N6">
            <v>360</v>
          </cell>
        </row>
        <row r="7">
          <cell r="L7">
            <v>86</v>
          </cell>
          <cell r="M7">
            <v>105</v>
          </cell>
          <cell r="N7">
            <v>719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_P_vals"/>
    </sheetNames>
    <sheetDataSet>
      <sheetData sheetId="0">
        <row r="2">
          <cell r="B2">
            <v>0.88989845930203204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FS_X"/>
      <sheetName val="PCA_X"/>
      <sheetName val="Death"/>
      <sheetName val="LogReg Coef"/>
      <sheetName val="Data"/>
      <sheetName val="Distance Calculation"/>
      <sheetName val="Grouping"/>
      <sheetName val="Result - Euclide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8">
          <cell r="V8">
            <v>0.13609467455621302</v>
          </cell>
          <cell r="W8">
            <v>8.8757396449704137E-2</v>
          </cell>
          <cell r="X8">
            <v>169</v>
          </cell>
          <cell r="AB8">
            <v>9.7826086956521743E-2</v>
          </cell>
          <cell r="AC8">
            <v>0.11413043478260869</v>
          </cell>
          <cell r="AD8">
            <v>184</v>
          </cell>
        </row>
        <row r="9">
          <cell r="V9">
            <v>0.11224489795918367</v>
          </cell>
          <cell r="W9">
            <v>7.1428571428571425E-2</v>
          </cell>
          <cell r="X9">
            <v>98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uc_P_vals"/>
    </sheetNames>
    <sheetDataSet>
      <sheetData sheetId="0">
        <row r="2">
          <cell r="B2">
            <v>0.91533241240718299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68D38-F83B-4EFA-864C-B94641625134}">
  <dimension ref="A1:R35"/>
  <sheetViews>
    <sheetView workbookViewId="0">
      <selection activeCell="E23" sqref="E23:R23"/>
    </sheetView>
  </sheetViews>
  <sheetFormatPr defaultRowHeight="15" x14ac:dyDescent="0.25"/>
  <cols>
    <col min="5" max="5" width="14.28515625" customWidth="1"/>
    <col min="6" max="6" width="21.42578125" customWidth="1"/>
  </cols>
  <sheetData>
    <row r="1" spans="1:18" ht="15.75" thickBot="1" x14ac:dyDescent="0.3"/>
    <row r="2" spans="1:18" ht="15.75" thickBot="1" x14ac:dyDescent="0.3">
      <c r="E2" s="22" t="s">
        <v>15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4"/>
    </row>
    <row r="3" spans="1:18" ht="15.75" thickBot="1" x14ac:dyDescent="0.3"/>
    <row r="4" spans="1:18" ht="15.75" thickBot="1" x14ac:dyDescent="0.3">
      <c r="A4" t="s">
        <v>14</v>
      </c>
      <c r="B4" t="s">
        <v>12</v>
      </c>
      <c r="C4" t="s">
        <v>13</v>
      </c>
      <c r="E4" s="16" t="s">
        <v>0</v>
      </c>
      <c r="F4" s="17"/>
      <c r="G4" s="1" t="s">
        <v>2</v>
      </c>
      <c r="H4" s="2" t="s">
        <v>3</v>
      </c>
      <c r="I4" s="2" t="s">
        <v>4</v>
      </c>
      <c r="J4" s="3" t="s">
        <v>6</v>
      </c>
      <c r="K4" s="1" t="s">
        <v>2</v>
      </c>
      <c r="L4" s="2" t="s">
        <v>5</v>
      </c>
      <c r="M4" s="2" t="s">
        <v>4</v>
      </c>
      <c r="N4" s="3" t="s">
        <v>6</v>
      </c>
      <c r="O4" s="1" t="s">
        <v>3</v>
      </c>
      <c r="P4" s="2" t="s">
        <v>5</v>
      </c>
      <c r="Q4" s="2" t="s">
        <v>4</v>
      </c>
      <c r="R4" s="3" t="s">
        <v>6</v>
      </c>
    </row>
    <row r="5" spans="1:18" x14ac:dyDescent="0.25">
      <c r="A5">
        <v>0</v>
      </c>
      <c r="B5">
        <v>0</v>
      </c>
      <c r="C5">
        <v>0</v>
      </c>
      <c r="E5" s="18" t="s">
        <v>1</v>
      </c>
      <c r="F5" s="9" t="s">
        <v>7</v>
      </c>
      <c r="G5" s="4" t="e">
        <f ca="1">OFFSET('[1]Result - Case Matching'!$I$6,$B5,$C5)/I5</f>
        <v>#VALUE!</v>
      </c>
      <c r="H5" s="5" t="e">
        <f ca="1">OFFSET('[1]Result - Case Matching'!$J$6,$B5,$C5)/I5</f>
        <v>#VALUE!</v>
      </c>
      <c r="I5" s="14" t="e">
        <f ca="1">OFFSET('[1]Result - Case Matching'!$K$6,$B5,$C5)</f>
        <v>#VALUE!</v>
      </c>
      <c r="J5" s="6" t="e">
        <f ca="1">OFFSET([2]Pro_P_vals!$B$2,$A5,0)</f>
        <v>#VALUE!</v>
      </c>
      <c r="K5" s="4" t="e">
        <f ca="1">OFFSET('[1]Result - Case Matching'!$L$6,$B5,$C5)/M5</f>
        <v>#VALUE!</v>
      </c>
      <c r="L5" s="5" t="e">
        <f ca="1">OFFSET('[1]Result - Case Matching'!$M$6,$B5,$C5)/M5</f>
        <v>#VALUE!</v>
      </c>
      <c r="M5" s="14" t="e">
        <f ca="1">OFFSET('[1]Result - Case Matching'!$N$6,$B5,$C5)</f>
        <v>#VALUE!</v>
      </c>
      <c r="N5" s="6" t="e">
        <f ca="1">OFFSET([2]Pro_P_vals!$B$2,$A5+1,0)</f>
        <v>#VALUE!</v>
      </c>
      <c r="O5" s="4" t="e">
        <f ca="1">OFFSET('[1]Result - Case Matching'!$L$7,$B5,$C5)/Q5</f>
        <v>#VALUE!</v>
      </c>
      <c r="P5" s="5" t="e">
        <f ca="1">OFFSET('[1]Result - Case Matching'!$M$7,$B5,$C5)/Q5</f>
        <v>#VALUE!</v>
      </c>
      <c r="Q5" s="14" t="e">
        <f ca="1">OFFSET('[1]Result - Case Matching'!$N$7,$B5,$C5)</f>
        <v>#VALUE!</v>
      </c>
      <c r="R5" s="6" t="e">
        <f ca="1">OFFSET([2]Pro_P_vals!$B$2,$A5+2,0)</f>
        <v>#VALUE!</v>
      </c>
    </row>
    <row r="6" spans="1:18" ht="15.75" thickBot="1" x14ac:dyDescent="0.3">
      <c r="A6">
        <v>3</v>
      </c>
      <c r="B6">
        <v>9</v>
      </c>
      <c r="C6">
        <v>0</v>
      </c>
      <c r="E6" s="19"/>
      <c r="F6" s="10" t="s">
        <v>8</v>
      </c>
      <c r="G6" s="11" t="e">
        <f ca="1">OFFSET('[1]Result - Case Matching'!$I$6,$B6,$C6)/I6</f>
        <v>#VALUE!</v>
      </c>
      <c r="H6" s="12" t="e">
        <f ca="1">OFFSET('[1]Result - Case Matching'!$J$6,$B6,$C6)/I6</f>
        <v>#VALUE!</v>
      </c>
      <c r="I6" s="15" t="e">
        <f ca="1">OFFSET('[1]Result - Case Matching'!$K$6,$B6,$C6)</f>
        <v>#VALUE!</v>
      </c>
      <c r="J6" s="13" t="e">
        <f ca="1">OFFSET([2]Pro_P_vals!$B$2,$A6,0)</f>
        <v>#VALUE!</v>
      </c>
      <c r="K6" s="11" t="e">
        <f ca="1">OFFSET('[1]Result - Case Matching'!$L$6,$B6,$C6)/M6</f>
        <v>#VALUE!</v>
      </c>
      <c r="L6" s="12" t="e">
        <f ca="1">OFFSET('[1]Result - Case Matching'!$M$6,$B6,$C6)/M6</f>
        <v>#VALUE!</v>
      </c>
      <c r="M6" s="15" t="e">
        <f ca="1">OFFSET('[1]Result - Case Matching'!$N$6,$B6,$C6)</f>
        <v>#VALUE!</v>
      </c>
      <c r="N6" s="13" t="e">
        <f ca="1">OFFSET([2]Pro_P_vals!$B$2,$A6+1,0)</f>
        <v>#VALUE!</v>
      </c>
      <c r="O6" s="11" t="e">
        <f ca="1">OFFSET('[1]Result - Case Matching'!$L$7,$B6,$C6)/Q6</f>
        <v>#VALUE!</v>
      </c>
      <c r="P6" s="12" t="e">
        <f ca="1">OFFSET('[1]Result - Case Matching'!$M$7,$B6,$C6)/Q6</f>
        <v>#VALUE!</v>
      </c>
      <c r="Q6" s="15" t="e">
        <f ca="1">OFFSET('[1]Result - Case Matching'!$N$7,$B6,$C6)</f>
        <v>#VALUE!</v>
      </c>
      <c r="R6" s="13" t="e">
        <f ca="1">OFFSET([2]Pro_P_vals!$B$2,$A6+2,0)</f>
        <v>#VALUE!</v>
      </c>
    </row>
    <row r="7" spans="1:18" x14ac:dyDescent="0.25">
      <c r="A7">
        <v>6</v>
      </c>
      <c r="B7">
        <v>18</v>
      </c>
      <c r="C7">
        <v>0</v>
      </c>
      <c r="E7" s="20" t="s">
        <v>9</v>
      </c>
      <c r="F7" s="8" t="s">
        <v>7</v>
      </c>
      <c r="G7" s="4" t="e">
        <f ca="1">OFFSET('[1]Result - Case Matching'!$I$6,$B7,$C7)/I7</f>
        <v>#VALUE!</v>
      </c>
      <c r="H7" s="5" t="e">
        <f ca="1">OFFSET('[1]Result - Case Matching'!$J$6,$B7,$C7)/I7</f>
        <v>#VALUE!</v>
      </c>
      <c r="I7" s="14" t="e">
        <f ca="1">OFFSET('[1]Result - Case Matching'!$K$6,$B7,$C7)</f>
        <v>#VALUE!</v>
      </c>
      <c r="J7" s="6" t="e">
        <f ca="1">OFFSET([2]Pro_P_vals!$B$2,$A7,0)</f>
        <v>#VALUE!</v>
      </c>
      <c r="K7" s="4" t="e">
        <f ca="1">OFFSET('[1]Result - Case Matching'!$L$6,$B7,$C7)/M7</f>
        <v>#VALUE!</v>
      </c>
      <c r="L7" s="5" t="e">
        <f ca="1">OFFSET('[1]Result - Case Matching'!$M$6,$B7,$C7)/M7</f>
        <v>#VALUE!</v>
      </c>
      <c r="M7" s="14" t="e">
        <f ca="1">OFFSET('[1]Result - Case Matching'!$N$6,$B7,$C7)</f>
        <v>#VALUE!</v>
      </c>
      <c r="N7" s="6" t="e">
        <f ca="1">OFFSET([2]Pro_P_vals!$B$2,$A7+1,0)</f>
        <v>#VALUE!</v>
      </c>
      <c r="O7" s="4" t="e">
        <f ca="1">OFFSET('[1]Result - Case Matching'!$L$7,$B7,$C7)/Q7</f>
        <v>#VALUE!</v>
      </c>
      <c r="P7" s="5" t="e">
        <f ca="1">OFFSET('[1]Result - Case Matching'!$M$7,$B7,$C7)/Q7</f>
        <v>#VALUE!</v>
      </c>
      <c r="Q7" s="14" t="e">
        <f ca="1">OFFSET('[1]Result - Case Matching'!$N$7,$B7,$C7)</f>
        <v>#VALUE!</v>
      </c>
      <c r="R7" s="6" t="e">
        <f ca="1">OFFSET([2]Pro_P_vals!$B$2,$A7+2,0)</f>
        <v>#VALUE!</v>
      </c>
    </row>
    <row r="8" spans="1:18" ht="15.75" thickBot="1" x14ac:dyDescent="0.3">
      <c r="A8">
        <v>9</v>
      </c>
      <c r="B8">
        <v>27</v>
      </c>
      <c r="C8">
        <v>0</v>
      </c>
      <c r="E8" s="21"/>
      <c r="F8" s="7" t="s">
        <v>8</v>
      </c>
      <c r="G8" s="11" t="e">
        <f ca="1">OFFSET('[1]Result - Case Matching'!$I$6,$B8,$C8)/I8</f>
        <v>#VALUE!</v>
      </c>
      <c r="H8" s="12" t="e">
        <f ca="1">OFFSET('[1]Result - Case Matching'!$J$6,$B8,$C8)/I8</f>
        <v>#VALUE!</v>
      </c>
      <c r="I8" s="15" t="e">
        <f ca="1">OFFSET('[1]Result - Case Matching'!$K$6,$B8,$C8)</f>
        <v>#VALUE!</v>
      </c>
      <c r="J8" s="13" t="e">
        <f ca="1">OFFSET([2]Pro_P_vals!$B$2,$A8,0)</f>
        <v>#VALUE!</v>
      </c>
      <c r="K8" s="11" t="e">
        <f ca="1">OFFSET('[1]Result - Case Matching'!$L$6,$B8,$C8)/M8</f>
        <v>#VALUE!</v>
      </c>
      <c r="L8" s="12" t="e">
        <f ca="1">OFFSET('[1]Result - Case Matching'!$M$6,$B8,$C8)/M8</f>
        <v>#VALUE!</v>
      </c>
      <c r="M8" s="15" t="e">
        <f ca="1">OFFSET('[1]Result - Case Matching'!$N$6,$B8,$C8)</f>
        <v>#VALUE!</v>
      </c>
      <c r="N8" s="13" t="e">
        <f ca="1">OFFSET([2]Pro_P_vals!$B$2,$A8+1,0)</f>
        <v>#VALUE!</v>
      </c>
      <c r="O8" s="11" t="e">
        <f ca="1">OFFSET('[1]Result - Case Matching'!$L$7,$B8,$C8)/Q8</f>
        <v>#VALUE!</v>
      </c>
      <c r="P8" s="12" t="e">
        <f ca="1">OFFSET('[1]Result - Case Matching'!$M$7,$B8,$C8)/Q8</f>
        <v>#VALUE!</v>
      </c>
      <c r="Q8" s="15" t="e">
        <f ca="1">OFFSET('[1]Result - Case Matching'!$N$7,$B8,$C8)</f>
        <v>#VALUE!</v>
      </c>
      <c r="R8" s="13" t="e">
        <f ca="1">OFFSET([2]Pro_P_vals!$B$2,$A8+2,0)</f>
        <v>#VALUE!</v>
      </c>
    </row>
    <row r="9" spans="1:18" ht="15.75" thickBot="1" x14ac:dyDescent="0.3"/>
    <row r="10" spans="1:18" ht="15.75" thickBot="1" x14ac:dyDescent="0.3">
      <c r="E10" s="16" t="s">
        <v>10</v>
      </c>
      <c r="F10" s="17"/>
      <c r="G10" s="1" t="s">
        <v>2</v>
      </c>
      <c r="H10" s="2" t="s">
        <v>3</v>
      </c>
      <c r="I10" s="2" t="s">
        <v>4</v>
      </c>
      <c r="J10" s="3" t="s">
        <v>6</v>
      </c>
      <c r="K10" s="1" t="s">
        <v>2</v>
      </c>
      <c r="L10" s="2" t="s">
        <v>5</v>
      </c>
      <c r="M10" s="2" t="s">
        <v>4</v>
      </c>
      <c r="N10" s="3" t="s">
        <v>6</v>
      </c>
      <c r="O10" s="1" t="s">
        <v>3</v>
      </c>
      <c r="P10" s="2" t="s">
        <v>5</v>
      </c>
      <c r="Q10" s="2" t="s">
        <v>4</v>
      </c>
      <c r="R10" s="3" t="s">
        <v>6</v>
      </c>
    </row>
    <row r="11" spans="1:18" x14ac:dyDescent="0.25">
      <c r="A11">
        <v>12</v>
      </c>
      <c r="B11">
        <v>0</v>
      </c>
      <c r="C11">
        <v>18</v>
      </c>
      <c r="E11" s="18" t="s">
        <v>1</v>
      </c>
      <c r="F11" s="9" t="s">
        <v>7</v>
      </c>
      <c r="G11" s="4" t="e">
        <f ca="1">OFFSET('[1]Result - Case Matching'!$I$6,$B11,$C11)/I11</f>
        <v>#VALUE!</v>
      </c>
      <c r="H11" s="5" t="e">
        <f ca="1">OFFSET('[1]Result - Case Matching'!$J$6,$B11,$C11)/I11</f>
        <v>#VALUE!</v>
      </c>
      <c r="I11" s="14" t="e">
        <f ca="1">OFFSET('[1]Result - Case Matching'!$K$6,$B11,$C11)</f>
        <v>#VALUE!</v>
      </c>
      <c r="J11" s="6" t="e">
        <f ca="1">OFFSET([2]Pro_P_vals!$B$2,$A11,0)</f>
        <v>#VALUE!</v>
      </c>
      <c r="K11" s="4" t="e">
        <f ca="1">OFFSET('[1]Result - Case Matching'!$L$6,$B11,$C11)/M11</f>
        <v>#VALUE!</v>
      </c>
      <c r="L11" s="5" t="e">
        <f ca="1">OFFSET('[1]Result - Case Matching'!$M$6,$B11,$C11)/M11</f>
        <v>#VALUE!</v>
      </c>
      <c r="M11" s="14" t="e">
        <f ca="1">OFFSET('[1]Result - Case Matching'!$N$6,$B11,$C11)</f>
        <v>#VALUE!</v>
      </c>
      <c r="N11" s="6" t="e">
        <f ca="1">OFFSET([2]Pro_P_vals!$B$2,$A11+1,0)</f>
        <v>#VALUE!</v>
      </c>
      <c r="O11" s="4" t="e">
        <f ca="1">OFFSET('[1]Result - Case Matching'!$L$7,$B11,$C11)/Q11</f>
        <v>#VALUE!</v>
      </c>
      <c r="P11" s="5" t="e">
        <f ca="1">OFFSET('[1]Result - Case Matching'!$M$7,$B11,$C11)/Q11</f>
        <v>#VALUE!</v>
      </c>
      <c r="Q11" s="14" t="e">
        <f ca="1">OFFSET('[1]Result - Case Matching'!$N$7,$B11,$C11)</f>
        <v>#VALUE!</v>
      </c>
      <c r="R11" s="6" t="e">
        <f ca="1">OFFSET([2]Pro_P_vals!$B$2,$A11+2,0)</f>
        <v>#VALUE!</v>
      </c>
    </row>
    <row r="12" spans="1:18" ht="15.75" thickBot="1" x14ac:dyDescent="0.3">
      <c r="A12">
        <v>15</v>
      </c>
      <c r="B12">
        <v>9</v>
      </c>
      <c r="C12">
        <v>18</v>
      </c>
      <c r="E12" s="19"/>
      <c r="F12" s="10" t="s">
        <v>8</v>
      </c>
      <c r="G12" s="11" t="e">
        <f ca="1">OFFSET('[1]Result - Case Matching'!$I$6,$B12,$C12)/I12</f>
        <v>#VALUE!</v>
      </c>
      <c r="H12" s="12" t="e">
        <f ca="1">OFFSET('[1]Result - Case Matching'!$J$6,$B12,$C12)/I12</f>
        <v>#VALUE!</v>
      </c>
      <c r="I12" s="15" t="e">
        <f ca="1">OFFSET('[1]Result - Case Matching'!$K$6,$B12,$C12)</f>
        <v>#VALUE!</v>
      </c>
      <c r="J12" s="13" t="e">
        <f ca="1">OFFSET([2]Pro_P_vals!$B$2,$A12,0)</f>
        <v>#VALUE!</v>
      </c>
      <c r="K12" s="11" t="e">
        <f ca="1">OFFSET('[1]Result - Case Matching'!$L$6,$B12,$C12)/M12</f>
        <v>#VALUE!</v>
      </c>
      <c r="L12" s="12" t="e">
        <f ca="1">OFFSET('[1]Result - Case Matching'!$M$6,$B12,$C12)/M12</f>
        <v>#VALUE!</v>
      </c>
      <c r="M12" s="15" t="e">
        <f ca="1">OFFSET('[1]Result - Case Matching'!$N$6,$B12,$C12)</f>
        <v>#VALUE!</v>
      </c>
      <c r="N12" s="13" t="e">
        <f ca="1">OFFSET([2]Pro_P_vals!$B$2,$A12+1,0)</f>
        <v>#VALUE!</v>
      </c>
      <c r="O12" s="11" t="e">
        <f ca="1">OFFSET('[1]Result - Case Matching'!$L$7,$B12,$C12)/Q12</f>
        <v>#VALUE!</v>
      </c>
      <c r="P12" s="12" t="e">
        <f ca="1">OFFSET('[1]Result - Case Matching'!$M$7,$B12,$C12)/Q12</f>
        <v>#VALUE!</v>
      </c>
      <c r="Q12" s="15" t="e">
        <f ca="1">OFFSET('[1]Result - Case Matching'!$N$7,$B12,$C12)</f>
        <v>#VALUE!</v>
      </c>
      <c r="R12" s="13" t="e">
        <f ca="1">OFFSET([2]Pro_P_vals!$B$2,$A12+2,0)</f>
        <v>#VALUE!</v>
      </c>
    </row>
    <row r="13" spans="1:18" x14ac:dyDescent="0.25">
      <c r="A13">
        <v>18</v>
      </c>
      <c r="B13">
        <v>18</v>
      </c>
      <c r="C13">
        <v>18</v>
      </c>
      <c r="E13" s="20" t="s">
        <v>9</v>
      </c>
      <c r="F13" s="8" t="s">
        <v>7</v>
      </c>
      <c r="G13" s="4" t="e">
        <f ca="1">OFFSET('[1]Result - Case Matching'!$I$6,$B13,$C13)/I13</f>
        <v>#VALUE!</v>
      </c>
      <c r="H13" s="5" t="e">
        <f ca="1">OFFSET('[1]Result - Case Matching'!$J$6,$B13,$C13)/I13</f>
        <v>#VALUE!</v>
      </c>
      <c r="I13" s="14" t="e">
        <f ca="1">OFFSET('[1]Result - Case Matching'!$K$6,$B13,$C13)</f>
        <v>#VALUE!</v>
      </c>
      <c r="J13" s="6" t="e">
        <f ca="1">OFFSET([2]Pro_P_vals!$B$2,$A13,0)</f>
        <v>#VALUE!</v>
      </c>
      <c r="K13" s="4" t="e">
        <f ca="1">OFFSET('[1]Result - Case Matching'!$L$6,$B13,$C13)/M13</f>
        <v>#VALUE!</v>
      </c>
      <c r="L13" s="5" t="e">
        <f ca="1">OFFSET('[1]Result - Case Matching'!$M$6,$B13,$C13)/M13</f>
        <v>#VALUE!</v>
      </c>
      <c r="M13" s="14" t="e">
        <f ca="1">OFFSET('[1]Result - Case Matching'!$N$6,$B13,$C13)</f>
        <v>#VALUE!</v>
      </c>
      <c r="N13" s="6" t="e">
        <f ca="1">OFFSET([2]Pro_P_vals!$B$2,$A13+1,0)</f>
        <v>#VALUE!</v>
      </c>
      <c r="O13" s="4" t="e">
        <f ca="1">OFFSET('[1]Result - Case Matching'!$L$7,$B13,$C13)/Q13</f>
        <v>#VALUE!</v>
      </c>
      <c r="P13" s="5" t="e">
        <f ca="1">OFFSET('[1]Result - Case Matching'!$M$7,$B13,$C13)/Q13</f>
        <v>#VALUE!</v>
      </c>
      <c r="Q13" s="14" t="e">
        <f ca="1">OFFSET('[1]Result - Case Matching'!$N$7,$B13,$C13)</f>
        <v>#VALUE!</v>
      </c>
      <c r="R13" s="6" t="e">
        <f ca="1">OFFSET([2]Pro_P_vals!$B$2,$A13+2,0)</f>
        <v>#VALUE!</v>
      </c>
    </row>
    <row r="14" spans="1:18" ht="15.75" thickBot="1" x14ac:dyDescent="0.3">
      <c r="A14">
        <v>21</v>
      </c>
      <c r="B14">
        <v>27</v>
      </c>
      <c r="C14">
        <v>18</v>
      </c>
      <c r="E14" s="21"/>
      <c r="F14" s="7" t="s">
        <v>8</v>
      </c>
      <c r="G14" s="11" t="e">
        <f ca="1">OFFSET('[1]Result - Case Matching'!$I$6,$B14,$C14)/I14</f>
        <v>#VALUE!</v>
      </c>
      <c r="H14" s="12" t="e">
        <f ca="1">OFFSET('[1]Result - Case Matching'!$J$6,$B14,$C14)/I14</f>
        <v>#VALUE!</v>
      </c>
      <c r="I14" s="15" t="e">
        <f ca="1">OFFSET('[1]Result - Case Matching'!$K$6,$B14,$C14)</f>
        <v>#VALUE!</v>
      </c>
      <c r="J14" s="13" t="e">
        <f ca="1">OFFSET([2]Pro_P_vals!$B$2,$A14,0)</f>
        <v>#VALUE!</v>
      </c>
      <c r="K14" s="11" t="e">
        <f ca="1">OFFSET('[1]Result - Case Matching'!$L$6,$B14,$C14)/M14</f>
        <v>#VALUE!</v>
      </c>
      <c r="L14" s="12" t="e">
        <f ca="1">OFFSET('[1]Result - Case Matching'!$M$6,$B14,$C14)/M14</f>
        <v>#VALUE!</v>
      </c>
      <c r="M14" s="15" t="e">
        <f ca="1">OFFSET('[1]Result - Case Matching'!$N$6,$B14,$C14)</f>
        <v>#VALUE!</v>
      </c>
      <c r="N14" s="13" t="e">
        <f ca="1">OFFSET([2]Pro_P_vals!$B$2,$A14+1,0)</f>
        <v>#VALUE!</v>
      </c>
      <c r="O14" s="11" t="e">
        <f ca="1">OFFSET('[1]Result - Case Matching'!$L$7,$B14,$C14)/Q14</f>
        <v>#VALUE!</v>
      </c>
      <c r="P14" s="12" t="e">
        <f ca="1">OFFSET('[1]Result - Case Matching'!$M$7,$B14,$C14)/Q14</f>
        <v>#VALUE!</v>
      </c>
      <c r="Q14" s="15" t="e">
        <f ca="1">OFFSET('[1]Result - Case Matching'!$N$7,$B14,$C14)</f>
        <v>#VALUE!</v>
      </c>
      <c r="R14" s="13" t="e">
        <f ca="1">OFFSET([2]Pro_P_vals!$B$2,$A14+2,0)</f>
        <v>#VALUE!</v>
      </c>
    </row>
    <row r="15" spans="1:18" ht="15.75" thickBot="1" x14ac:dyDescent="0.3"/>
    <row r="16" spans="1:18" ht="15.75" thickBot="1" x14ac:dyDescent="0.3">
      <c r="E16" s="16" t="s">
        <v>11</v>
      </c>
      <c r="F16" s="17"/>
      <c r="G16" s="1" t="s">
        <v>2</v>
      </c>
      <c r="H16" s="2" t="s">
        <v>3</v>
      </c>
      <c r="I16" s="2" t="s">
        <v>4</v>
      </c>
      <c r="J16" s="3" t="s">
        <v>6</v>
      </c>
      <c r="K16" s="1" t="s">
        <v>2</v>
      </c>
      <c r="L16" s="2" t="s">
        <v>5</v>
      </c>
      <c r="M16" s="2" t="s">
        <v>4</v>
      </c>
      <c r="N16" s="3" t="s">
        <v>6</v>
      </c>
      <c r="O16" s="1" t="s">
        <v>3</v>
      </c>
      <c r="P16" s="2" t="s">
        <v>5</v>
      </c>
      <c r="Q16" s="2" t="s">
        <v>4</v>
      </c>
      <c r="R16" s="3" t="s">
        <v>6</v>
      </c>
    </row>
    <row r="17" spans="1:18" x14ac:dyDescent="0.25">
      <c r="A17">
        <v>24</v>
      </c>
      <c r="B17">
        <v>0</v>
      </c>
      <c r="C17">
        <v>36</v>
      </c>
      <c r="E17" s="18" t="s">
        <v>1</v>
      </c>
      <c r="F17" s="9" t="s">
        <v>7</v>
      </c>
      <c r="G17" s="4" t="e">
        <f ca="1">OFFSET('[1]Result - Case Matching'!$I$6,$B17,$C17)/I17</f>
        <v>#VALUE!</v>
      </c>
      <c r="H17" s="5" t="e">
        <f ca="1">OFFSET('[1]Result - Case Matching'!$J$6,$B17,$C17)/I17</f>
        <v>#VALUE!</v>
      </c>
      <c r="I17" s="14" t="e">
        <f ca="1">OFFSET('[1]Result - Case Matching'!$K$6,$B17,$C17)</f>
        <v>#VALUE!</v>
      </c>
      <c r="J17" s="6" t="e">
        <f ca="1">OFFSET([2]Pro_P_vals!$B$2,$A17,0)</f>
        <v>#VALUE!</v>
      </c>
      <c r="K17" s="4" t="e">
        <f ca="1">OFFSET('[1]Result - Case Matching'!$L$6,$B17,$C17)/M17</f>
        <v>#VALUE!</v>
      </c>
      <c r="L17" s="5" t="e">
        <f ca="1">OFFSET('[1]Result - Case Matching'!$M$6,$B17,$C17)/M17</f>
        <v>#VALUE!</v>
      </c>
      <c r="M17" s="14" t="e">
        <f ca="1">OFFSET('[1]Result - Case Matching'!$N$6,$B17,$C17)</f>
        <v>#VALUE!</v>
      </c>
      <c r="N17" s="6" t="e">
        <f ca="1">OFFSET([2]Pro_P_vals!$B$2,$A17+1,0)</f>
        <v>#VALUE!</v>
      </c>
      <c r="O17" s="4" t="e">
        <f ca="1">OFFSET('[1]Result - Case Matching'!$L$7,$B17,$C17)/Q17</f>
        <v>#VALUE!</v>
      </c>
      <c r="P17" s="5" t="e">
        <f ca="1">OFFSET('[1]Result - Case Matching'!$M$7,$B17,$C17)/Q17</f>
        <v>#VALUE!</v>
      </c>
      <c r="Q17" s="14" t="e">
        <f ca="1">OFFSET('[1]Result - Case Matching'!$N$7,$B17,$C17)</f>
        <v>#VALUE!</v>
      </c>
      <c r="R17" s="6" t="e">
        <f ca="1">OFFSET([2]Pro_P_vals!$B$2,$A17+2,0)</f>
        <v>#VALUE!</v>
      </c>
    </row>
    <row r="18" spans="1:18" ht="15.75" thickBot="1" x14ac:dyDescent="0.3">
      <c r="A18">
        <v>27</v>
      </c>
      <c r="B18">
        <v>9</v>
      </c>
      <c r="C18">
        <v>36</v>
      </c>
      <c r="E18" s="19"/>
      <c r="F18" s="10" t="s">
        <v>8</v>
      </c>
      <c r="G18" s="11" t="e">
        <f ca="1">OFFSET('[1]Result - Case Matching'!$I$6,$B18,$C18)/I18</f>
        <v>#VALUE!</v>
      </c>
      <c r="H18" s="12" t="e">
        <f ca="1">OFFSET('[1]Result - Case Matching'!$J$6,$B18,$C18)/I18</f>
        <v>#VALUE!</v>
      </c>
      <c r="I18" s="15" t="e">
        <f ca="1">OFFSET('[1]Result - Case Matching'!$K$6,$B18,$C18)</f>
        <v>#VALUE!</v>
      </c>
      <c r="J18" s="13" t="e">
        <f ca="1">OFFSET([2]Pro_P_vals!$B$2,$A18,0)</f>
        <v>#VALUE!</v>
      </c>
      <c r="K18" s="11" t="e">
        <f ca="1">OFFSET('[1]Result - Case Matching'!$L$6,$B18,$C18)/M18</f>
        <v>#VALUE!</v>
      </c>
      <c r="L18" s="12" t="e">
        <f ca="1">OFFSET('[1]Result - Case Matching'!$M$6,$B18,$C18)/M18</f>
        <v>#VALUE!</v>
      </c>
      <c r="M18" s="15" t="e">
        <f ca="1">OFFSET('[1]Result - Case Matching'!$N$6,$B18,$C18)</f>
        <v>#VALUE!</v>
      </c>
      <c r="N18" s="13" t="e">
        <f ca="1">OFFSET([2]Pro_P_vals!$B$2,$A18+1,0)</f>
        <v>#VALUE!</v>
      </c>
      <c r="O18" s="11" t="e">
        <f ca="1">OFFSET('[1]Result - Case Matching'!$L$7,$B18,$C18)/Q18</f>
        <v>#VALUE!</v>
      </c>
      <c r="P18" s="12" t="e">
        <f ca="1">OFFSET('[1]Result - Case Matching'!$M$7,$B18,$C18)/Q18</f>
        <v>#VALUE!</v>
      </c>
      <c r="Q18" s="15" t="e">
        <f ca="1">OFFSET('[1]Result - Case Matching'!$N$7,$B18,$C18)</f>
        <v>#VALUE!</v>
      </c>
      <c r="R18" s="13" t="e">
        <f ca="1">OFFSET([2]Pro_P_vals!$B$2,$A18+2,0)</f>
        <v>#VALUE!</v>
      </c>
    </row>
    <row r="19" spans="1:18" x14ac:dyDescent="0.25">
      <c r="A19">
        <v>30</v>
      </c>
      <c r="B19">
        <v>18</v>
      </c>
      <c r="C19">
        <v>36</v>
      </c>
      <c r="E19" s="20" t="s">
        <v>9</v>
      </c>
      <c r="F19" s="8" t="s">
        <v>7</v>
      </c>
      <c r="G19" s="4" t="e">
        <f ca="1">OFFSET('[1]Result - Case Matching'!$I$6,$B19,$C19)/I19</f>
        <v>#VALUE!</v>
      </c>
      <c r="H19" s="5" t="e">
        <f ca="1">OFFSET('[1]Result - Case Matching'!$J$6,$B19,$C19)/I19</f>
        <v>#VALUE!</v>
      </c>
      <c r="I19" s="14" t="e">
        <f ca="1">OFFSET('[1]Result - Case Matching'!$K$6,$B19,$C19)</f>
        <v>#VALUE!</v>
      </c>
      <c r="J19" s="6" t="e">
        <f ca="1">OFFSET([2]Pro_P_vals!$B$2,$A19,0)</f>
        <v>#VALUE!</v>
      </c>
      <c r="K19" s="4" t="e">
        <f ca="1">OFFSET('[1]Result - Case Matching'!$L$6,$B19,$C19)/M19</f>
        <v>#VALUE!</v>
      </c>
      <c r="L19" s="5" t="e">
        <f ca="1">OFFSET('[1]Result - Case Matching'!$M$6,$B19,$C19)/M19</f>
        <v>#VALUE!</v>
      </c>
      <c r="M19" s="14" t="e">
        <f ca="1">OFFSET('[1]Result - Case Matching'!$N$6,$B19,$C19)</f>
        <v>#VALUE!</v>
      </c>
      <c r="N19" s="6" t="e">
        <f ca="1">OFFSET([2]Pro_P_vals!$B$2,$A19+1,0)</f>
        <v>#VALUE!</v>
      </c>
      <c r="O19" s="4" t="e">
        <f ca="1">OFFSET('[1]Result - Case Matching'!$L$7,$B19,$C19)/Q19</f>
        <v>#VALUE!</v>
      </c>
      <c r="P19" s="5" t="e">
        <f ca="1">OFFSET('[1]Result - Case Matching'!$M$7,$B19,$C19)/Q19</f>
        <v>#VALUE!</v>
      </c>
      <c r="Q19" s="14" t="e">
        <f ca="1">OFFSET('[1]Result - Case Matching'!$N$7,$B19,$C19)</f>
        <v>#VALUE!</v>
      </c>
      <c r="R19" s="6" t="e">
        <f ca="1">OFFSET([2]Pro_P_vals!$B$2,$A19+2,0)</f>
        <v>#VALUE!</v>
      </c>
    </row>
    <row r="20" spans="1:18" ht="15.75" thickBot="1" x14ac:dyDescent="0.3">
      <c r="A20">
        <v>33</v>
      </c>
      <c r="B20">
        <v>27</v>
      </c>
      <c r="C20">
        <v>36</v>
      </c>
      <c r="E20" s="21"/>
      <c r="F20" s="7" t="s">
        <v>8</v>
      </c>
      <c r="G20" s="11" t="e">
        <f ca="1">OFFSET('[1]Result - Case Matching'!$I$6,$B20,$C20)/I20</f>
        <v>#VALUE!</v>
      </c>
      <c r="H20" s="12" t="e">
        <f ca="1">OFFSET('[1]Result - Case Matching'!$J$6,$B20,$C20)/I20</f>
        <v>#VALUE!</v>
      </c>
      <c r="I20" s="15" t="e">
        <f ca="1">OFFSET('[1]Result - Case Matching'!$K$6,$B20,$C20)</f>
        <v>#VALUE!</v>
      </c>
      <c r="J20" s="13" t="e">
        <f ca="1">OFFSET([2]Pro_P_vals!$B$2,$A20,0)</f>
        <v>#VALUE!</v>
      </c>
      <c r="K20" s="11" t="e">
        <f ca="1">OFFSET('[1]Result - Case Matching'!$L$6,$B20,$C20)/M20</f>
        <v>#VALUE!</v>
      </c>
      <c r="L20" s="12" t="e">
        <f ca="1">OFFSET('[1]Result - Case Matching'!$M$6,$B20,$C20)/M20</f>
        <v>#VALUE!</v>
      </c>
      <c r="M20" s="15" t="e">
        <f ca="1">OFFSET('[1]Result - Case Matching'!$N$6,$B20,$C20)</f>
        <v>#VALUE!</v>
      </c>
      <c r="N20" s="13" t="e">
        <f ca="1">OFFSET([2]Pro_P_vals!$B$2,$A20+1,0)</f>
        <v>#VALUE!</v>
      </c>
      <c r="O20" s="11" t="e">
        <f ca="1">OFFSET('[1]Result - Case Matching'!$L$7,$B20,$C20)/Q20</f>
        <v>#VALUE!</v>
      </c>
      <c r="P20" s="12" t="e">
        <f ca="1">OFFSET('[1]Result - Case Matching'!$M$7,$B20,$C20)/Q20</f>
        <v>#VALUE!</v>
      </c>
      <c r="Q20" s="15" t="e">
        <f ca="1">OFFSET('[1]Result - Case Matching'!$N$7,$B20,$C20)</f>
        <v>#VALUE!</v>
      </c>
      <c r="R20" s="13" t="e">
        <f ca="1">OFFSET([2]Pro_P_vals!$B$2,$A20+2,0)</f>
        <v>#VALUE!</v>
      </c>
    </row>
    <row r="22" spans="1:18" ht="15.75" thickBot="1" x14ac:dyDescent="0.3"/>
    <row r="23" spans="1:18" ht="15.75" thickBot="1" x14ac:dyDescent="0.3">
      <c r="E23" s="22" t="s">
        <v>18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4"/>
    </row>
    <row r="24" spans="1:18" ht="15.75" thickBot="1" x14ac:dyDescent="0.3"/>
    <row r="25" spans="1:18" ht="15.75" thickBot="1" x14ac:dyDescent="0.3">
      <c r="A25" t="s">
        <v>14</v>
      </c>
      <c r="B25" t="s">
        <v>12</v>
      </c>
      <c r="C25" t="s">
        <v>13</v>
      </c>
      <c r="E25" s="16" t="s">
        <v>0</v>
      </c>
      <c r="F25" s="17"/>
      <c r="G25" s="1" t="s">
        <v>2</v>
      </c>
      <c r="H25" s="2" t="s">
        <v>3</v>
      </c>
      <c r="I25" s="2" t="s">
        <v>4</v>
      </c>
      <c r="J25" s="3" t="s">
        <v>6</v>
      </c>
      <c r="K25" s="1" t="s">
        <v>2</v>
      </c>
      <c r="L25" s="2" t="s">
        <v>5</v>
      </c>
      <c r="M25" s="2" t="s">
        <v>4</v>
      </c>
      <c r="N25" s="3" t="s">
        <v>6</v>
      </c>
      <c r="O25" s="1" t="s">
        <v>3</v>
      </c>
      <c r="P25" s="2" t="s">
        <v>5</v>
      </c>
      <c r="Q25" s="2" t="s">
        <v>4</v>
      </c>
      <c r="R25" s="3" t="s">
        <v>6</v>
      </c>
    </row>
    <row r="26" spans="1:18" x14ac:dyDescent="0.25">
      <c r="A26">
        <v>0</v>
      </c>
      <c r="B26">
        <v>0</v>
      </c>
      <c r="C26">
        <v>0</v>
      </c>
      <c r="E26" s="18" t="s">
        <v>1</v>
      </c>
      <c r="F26" s="9" t="s">
        <v>7</v>
      </c>
      <c r="G26" s="4" t="e">
        <f ca="1">OFFSET('[3]Result - Euclidean'!$W$8,$B26,$C26)</f>
        <v>#VALUE!</v>
      </c>
      <c r="H26" s="5" t="e">
        <f ca="1">OFFSET('[3]Result - Euclidean'!$V$8,$B26,$C26)</f>
        <v>#VALUE!</v>
      </c>
      <c r="I26" s="14" t="e">
        <f ca="1">OFFSET('[3]Result - Euclidean'!$X$8,$B26,$C26)</f>
        <v>#VALUE!</v>
      </c>
      <c r="J26" s="6" t="e">
        <f ca="1">OFFSET([4]Euc_P_vals!$B$2,$A26,0)</f>
        <v>#VALUE!</v>
      </c>
      <c r="K26" s="4" t="e">
        <f ca="1">OFFSET('[3]Result - Euclidean'!$W$9,$B26,$C26)</f>
        <v>#VALUE!</v>
      </c>
      <c r="L26" s="5" t="e">
        <f ca="1">OFFSET('[3]Result - Euclidean'!$V$9,$B26,$C26)</f>
        <v>#VALUE!</v>
      </c>
      <c r="M26" s="14" t="e">
        <f ca="1">OFFSET('[3]Result - Euclidean'!$X$9,$B26,$C26)</f>
        <v>#VALUE!</v>
      </c>
      <c r="N26" s="6" t="e">
        <f ca="1">OFFSET([4]Euc_P_vals!$B$2,$A26+1,0)</f>
        <v>#VALUE!</v>
      </c>
      <c r="O26" s="4" t="e">
        <f ca="1">OFFSET('[3]Result - Euclidean'!$AB$8,$B26,$C26)</f>
        <v>#VALUE!</v>
      </c>
      <c r="P26" s="5" t="e">
        <f ca="1">OFFSET('[3]Result - Euclidean'!$AC$8,$B26,$C26)</f>
        <v>#VALUE!</v>
      </c>
      <c r="Q26" s="14" t="e">
        <f ca="1">OFFSET('[3]Result - Euclidean'!$AD$8,$B26,$C26)</f>
        <v>#VALUE!</v>
      </c>
      <c r="R26" s="6" t="e">
        <f ca="1">OFFSET([4]Euc_P_vals!$B$2,$A26+2,0)</f>
        <v>#VALUE!</v>
      </c>
    </row>
    <row r="27" spans="1:18" ht="15.75" thickBot="1" x14ac:dyDescent="0.3">
      <c r="A27">
        <v>3</v>
      </c>
      <c r="B27">
        <v>9</v>
      </c>
      <c r="C27">
        <v>0</v>
      </c>
      <c r="E27" s="19"/>
      <c r="F27" s="10" t="s">
        <v>8</v>
      </c>
      <c r="G27" s="11" t="e">
        <f ca="1">OFFSET('[3]Result - Euclidean'!$W$8,$B27,$C27)</f>
        <v>#VALUE!</v>
      </c>
      <c r="H27" s="12" t="e">
        <f ca="1">OFFSET('[3]Result - Euclidean'!$V$8,$B27,$C27)</f>
        <v>#VALUE!</v>
      </c>
      <c r="I27" s="15" t="e">
        <f ca="1">OFFSET('[3]Result - Euclidean'!$X$8,$B27,$C27)</f>
        <v>#VALUE!</v>
      </c>
      <c r="J27" s="13" t="e">
        <f ca="1">OFFSET([4]Euc_P_vals!$B$2,$A27,0)</f>
        <v>#VALUE!</v>
      </c>
      <c r="K27" s="11" t="e">
        <f ca="1">OFFSET('[3]Result - Euclidean'!$W$9,$B27,$C27)</f>
        <v>#VALUE!</v>
      </c>
      <c r="L27" s="12" t="e">
        <f ca="1">OFFSET('[3]Result - Euclidean'!$V$9,$B27,$C27)</f>
        <v>#VALUE!</v>
      </c>
      <c r="M27" s="15" t="e">
        <f ca="1">OFFSET('[3]Result - Euclidean'!$X$9,$B27,$C27)</f>
        <v>#VALUE!</v>
      </c>
      <c r="N27" s="13" t="e">
        <f ca="1">OFFSET([4]Euc_P_vals!$B$2,$A27+1,0)</f>
        <v>#VALUE!</v>
      </c>
      <c r="O27" s="11" t="e">
        <f ca="1">OFFSET('[3]Result - Euclidean'!$AB$8,$B27,$C27)</f>
        <v>#VALUE!</v>
      </c>
      <c r="P27" s="12" t="e">
        <f ca="1">OFFSET('[3]Result - Euclidean'!$AC$8,$B27,$C27)</f>
        <v>#VALUE!</v>
      </c>
      <c r="Q27" s="15" t="e">
        <f ca="1">OFFSET('[3]Result - Euclidean'!$AD$8,$B27,$C27)</f>
        <v>#VALUE!</v>
      </c>
      <c r="R27" s="13" t="e">
        <f ca="1">OFFSET([4]Euc_P_vals!$B$2,$A27+2,0)</f>
        <v>#VALUE!</v>
      </c>
    </row>
    <row r="28" spans="1:18" x14ac:dyDescent="0.25">
      <c r="A28">
        <v>6</v>
      </c>
      <c r="B28">
        <v>18</v>
      </c>
      <c r="C28">
        <v>0</v>
      </c>
      <c r="E28" s="20" t="s">
        <v>9</v>
      </c>
      <c r="F28" s="8" t="s">
        <v>7</v>
      </c>
      <c r="G28" s="4" t="e">
        <f ca="1">OFFSET('[3]Result - Euclidean'!$W$8,$B28,$C28)</f>
        <v>#VALUE!</v>
      </c>
      <c r="H28" s="5" t="e">
        <f ca="1">OFFSET('[3]Result - Euclidean'!$V$8,$B28,$C28)</f>
        <v>#VALUE!</v>
      </c>
      <c r="I28" s="14" t="e">
        <f ca="1">OFFSET('[3]Result - Euclidean'!$X$8,$B28,$C28)</f>
        <v>#VALUE!</v>
      </c>
      <c r="J28" s="6" t="e">
        <f ca="1">OFFSET([4]Euc_P_vals!$B$2,$A28,0)</f>
        <v>#VALUE!</v>
      </c>
      <c r="K28" s="4" t="e">
        <f ca="1">OFFSET('[3]Result - Euclidean'!$W$9,$B28,$C28)</f>
        <v>#VALUE!</v>
      </c>
      <c r="L28" s="5" t="e">
        <f ca="1">OFFSET('[3]Result - Euclidean'!$V$9,$B28,$C28)</f>
        <v>#VALUE!</v>
      </c>
      <c r="M28" s="14" t="e">
        <f ca="1">OFFSET('[3]Result - Euclidean'!$X$9,$B28,$C28)</f>
        <v>#VALUE!</v>
      </c>
      <c r="N28" s="6" t="e">
        <f ca="1">OFFSET([4]Euc_P_vals!$B$2,$A28+1,0)</f>
        <v>#VALUE!</v>
      </c>
      <c r="O28" s="4" t="e">
        <f ca="1">OFFSET('[3]Result - Euclidean'!$AB$8,$B28,$C28)</f>
        <v>#VALUE!</v>
      </c>
      <c r="P28" s="5" t="e">
        <f ca="1">OFFSET('[3]Result - Euclidean'!$AC$8,$B28,$C28)</f>
        <v>#VALUE!</v>
      </c>
      <c r="Q28" s="14" t="e">
        <f ca="1">OFFSET('[3]Result - Euclidean'!$AD$8,$B28,$C28)</f>
        <v>#VALUE!</v>
      </c>
      <c r="R28" s="6" t="e">
        <f ca="1">OFFSET([4]Euc_P_vals!$B$2,$A28+2,0)</f>
        <v>#VALUE!</v>
      </c>
    </row>
    <row r="29" spans="1:18" ht="15.75" thickBot="1" x14ac:dyDescent="0.3">
      <c r="A29">
        <v>9</v>
      </c>
      <c r="B29">
        <v>27</v>
      </c>
      <c r="C29">
        <v>0</v>
      </c>
      <c r="E29" s="21"/>
      <c r="F29" s="7" t="s">
        <v>8</v>
      </c>
      <c r="G29" s="11" t="e">
        <f ca="1">OFFSET('[3]Result - Euclidean'!$W$8,$B29,$C29)</f>
        <v>#VALUE!</v>
      </c>
      <c r="H29" s="12" t="e">
        <f ca="1">OFFSET('[3]Result - Euclidean'!$V$8,$B29,$C29)</f>
        <v>#VALUE!</v>
      </c>
      <c r="I29" s="15" t="e">
        <f ca="1">OFFSET('[3]Result - Euclidean'!$X$8,$B29,$C29)</f>
        <v>#VALUE!</v>
      </c>
      <c r="J29" s="13" t="e">
        <f ca="1">OFFSET([4]Euc_P_vals!$B$2,$A29,0)</f>
        <v>#VALUE!</v>
      </c>
      <c r="K29" s="11" t="e">
        <f ca="1">OFFSET('[3]Result - Euclidean'!$W$9,$B29,$C29)</f>
        <v>#VALUE!</v>
      </c>
      <c r="L29" s="12" t="e">
        <f ca="1">OFFSET('[3]Result - Euclidean'!$V$9,$B29,$C29)</f>
        <v>#VALUE!</v>
      </c>
      <c r="M29" s="15" t="e">
        <f ca="1">OFFSET('[3]Result - Euclidean'!$X$9,$B29,$C29)</f>
        <v>#VALUE!</v>
      </c>
      <c r="N29" s="13" t="e">
        <f ca="1">OFFSET([4]Euc_P_vals!$B$2,$A29+1,0)</f>
        <v>#VALUE!</v>
      </c>
      <c r="O29" s="11" t="e">
        <f ca="1">OFFSET('[3]Result - Euclidean'!$AB$8,$B29,$C29)</f>
        <v>#VALUE!</v>
      </c>
      <c r="P29" s="12" t="e">
        <f ca="1">OFFSET('[3]Result - Euclidean'!$AC$8,$B29,$C29)</f>
        <v>#VALUE!</v>
      </c>
      <c r="Q29" s="15" t="e">
        <f ca="1">OFFSET('[3]Result - Euclidean'!$AD$8,$B29,$C29)</f>
        <v>#VALUE!</v>
      </c>
      <c r="R29" s="13" t="e">
        <f ca="1">OFFSET([4]Euc_P_vals!$B$2,$A29+2,0)</f>
        <v>#VALUE!</v>
      </c>
    </row>
    <row r="30" spans="1:18" ht="15.75" thickBot="1" x14ac:dyDescent="0.3"/>
    <row r="31" spans="1:18" ht="15.75" thickBot="1" x14ac:dyDescent="0.3">
      <c r="E31" s="16" t="s">
        <v>10</v>
      </c>
      <c r="F31" s="17"/>
      <c r="G31" s="1" t="s">
        <v>2</v>
      </c>
      <c r="H31" s="2" t="s">
        <v>3</v>
      </c>
      <c r="I31" s="2" t="s">
        <v>4</v>
      </c>
      <c r="J31" s="3" t="s">
        <v>6</v>
      </c>
      <c r="K31" s="1" t="s">
        <v>2</v>
      </c>
      <c r="L31" s="2" t="s">
        <v>5</v>
      </c>
      <c r="M31" s="2" t="s">
        <v>4</v>
      </c>
      <c r="N31" s="3" t="s">
        <v>6</v>
      </c>
      <c r="O31" s="1" t="s">
        <v>3</v>
      </c>
      <c r="P31" s="2" t="s">
        <v>5</v>
      </c>
      <c r="Q31" s="2" t="s">
        <v>4</v>
      </c>
      <c r="R31" s="3" t="s">
        <v>6</v>
      </c>
    </row>
    <row r="32" spans="1:18" x14ac:dyDescent="0.25">
      <c r="A32">
        <v>12</v>
      </c>
      <c r="B32">
        <v>0</v>
      </c>
      <c r="C32">
        <v>18</v>
      </c>
      <c r="E32" s="18" t="s">
        <v>1</v>
      </c>
      <c r="F32" s="9" t="s">
        <v>7</v>
      </c>
      <c r="G32" s="4" t="e">
        <f ca="1">OFFSET('[3]Result - Euclidean'!$W$8,$B32,$C32)</f>
        <v>#VALUE!</v>
      </c>
      <c r="H32" s="5" t="e">
        <f ca="1">OFFSET('[3]Result - Euclidean'!$V$8,$B32,$C32)</f>
        <v>#VALUE!</v>
      </c>
      <c r="I32" s="14" t="e">
        <f ca="1">OFFSET('[3]Result - Euclidean'!$X$8,$B32,$C32)</f>
        <v>#VALUE!</v>
      </c>
      <c r="J32" s="6" t="e">
        <f ca="1">OFFSET([4]Euc_P_vals!$B$2,$A32,0)</f>
        <v>#VALUE!</v>
      </c>
      <c r="K32" s="4" t="e">
        <f ca="1">OFFSET('[3]Result - Euclidean'!$W$9,$B32,$C32)</f>
        <v>#VALUE!</v>
      </c>
      <c r="L32" s="5" t="e">
        <f ca="1">OFFSET('[3]Result - Euclidean'!$V$9,$B32,$C32)</f>
        <v>#VALUE!</v>
      </c>
      <c r="M32" s="14" t="e">
        <f ca="1">OFFSET('[3]Result - Euclidean'!$X$9,$B32,$C32)</f>
        <v>#VALUE!</v>
      </c>
      <c r="N32" s="6" t="e">
        <f ca="1">OFFSET([4]Euc_P_vals!$B$2,$A32+1,0)</f>
        <v>#VALUE!</v>
      </c>
      <c r="O32" s="4" t="e">
        <f ca="1">OFFSET('[3]Result - Euclidean'!$AB$8,$B32,$C32)</f>
        <v>#VALUE!</v>
      </c>
      <c r="P32" s="5" t="e">
        <f ca="1">OFFSET('[3]Result - Euclidean'!$AC$8,$B32,$C32)</f>
        <v>#VALUE!</v>
      </c>
      <c r="Q32" s="14" t="e">
        <f ca="1">OFFSET('[3]Result - Euclidean'!$AD$8,$B32,$C32)</f>
        <v>#VALUE!</v>
      </c>
      <c r="R32" s="6" t="e">
        <f ca="1">OFFSET([4]Euc_P_vals!$B$2,$A32+2,0)</f>
        <v>#VALUE!</v>
      </c>
    </row>
    <row r="33" spans="1:18" ht="15.75" thickBot="1" x14ac:dyDescent="0.3">
      <c r="A33">
        <v>15</v>
      </c>
      <c r="B33">
        <v>9</v>
      </c>
      <c r="C33">
        <v>18</v>
      </c>
      <c r="E33" s="19"/>
      <c r="F33" s="10" t="s">
        <v>8</v>
      </c>
      <c r="G33" s="11" t="e">
        <f ca="1">OFFSET('[3]Result - Euclidean'!$W$8,$B33,$C33)</f>
        <v>#VALUE!</v>
      </c>
      <c r="H33" s="12" t="e">
        <f ca="1">OFFSET('[3]Result - Euclidean'!$V$8,$B33,$C33)</f>
        <v>#VALUE!</v>
      </c>
      <c r="I33" s="15" t="e">
        <f ca="1">OFFSET('[3]Result - Euclidean'!$X$8,$B33,$C33)</f>
        <v>#VALUE!</v>
      </c>
      <c r="J33" s="13" t="e">
        <f ca="1">OFFSET([4]Euc_P_vals!$B$2,$A33,0)</f>
        <v>#VALUE!</v>
      </c>
      <c r="K33" s="11" t="e">
        <f ca="1">OFFSET('[3]Result - Euclidean'!$W$9,$B33,$C33)</f>
        <v>#VALUE!</v>
      </c>
      <c r="L33" s="12" t="e">
        <f ca="1">OFFSET('[3]Result - Euclidean'!$V$9,$B33,$C33)</f>
        <v>#VALUE!</v>
      </c>
      <c r="M33" s="15" t="e">
        <f ca="1">OFFSET('[3]Result - Euclidean'!$X$9,$B33,$C33)</f>
        <v>#VALUE!</v>
      </c>
      <c r="N33" s="13" t="e">
        <f ca="1">OFFSET([4]Euc_P_vals!$B$2,$A33+1,0)</f>
        <v>#VALUE!</v>
      </c>
      <c r="O33" s="11" t="e">
        <f ca="1">OFFSET('[3]Result - Euclidean'!$AB$8,$B33,$C33)</f>
        <v>#VALUE!</v>
      </c>
      <c r="P33" s="12" t="e">
        <f ca="1">OFFSET('[3]Result - Euclidean'!$AC$8,$B33,$C33)</f>
        <v>#VALUE!</v>
      </c>
      <c r="Q33" s="15" t="e">
        <f ca="1">OFFSET('[3]Result - Euclidean'!$AD$8,$B33,$C33)</f>
        <v>#VALUE!</v>
      </c>
      <c r="R33" s="13" t="e">
        <f ca="1">OFFSET([4]Euc_P_vals!$B$2,$A33+2,0)</f>
        <v>#VALUE!</v>
      </c>
    </row>
    <row r="34" spans="1:18" x14ac:dyDescent="0.25">
      <c r="A34">
        <v>18</v>
      </c>
      <c r="B34">
        <v>18</v>
      </c>
      <c r="C34">
        <v>18</v>
      </c>
      <c r="E34" s="20" t="s">
        <v>9</v>
      </c>
      <c r="F34" s="8" t="s">
        <v>7</v>
      </c>
      <c r="G34" s="4" t="e">
        <f ca="1">OFFSET('[3]Result - Euclidean'!$W$8,$B34,$C34)</f>
        <v>#VALUE!</v>
      </c>
      <c r="H34" s="5" t="e">
        <f ca="1">OFFSET('[3]Result - Euclidean'!$V$8,$B34,$C34)</f>
        <v>#VALUE!</v>
      </c>
      <c r="I34" s="14" t="e">
        <f ca="1">OFFSET('[3]Result - Euclidean'!$X$8,$B34,$C34)</f>
        <v>#VALUE!</v>
      </c>
      <c r="J34" s="6" t="e">
        <f ca="1">OFFSET([4]Euc_P_vals!$B$2,$A34,0)</f>
        <v>#VALUE!</v>
      </c>
      <c r="K34" s="4" t="e">
        <f ca="1">OFFSET('[3]Result - Euclidean'!$W$9,$B34,$C34)</f>
        <v>#VALUE!</v>
      </c>
      <c r="L34" s="5" t="e">
        <f ca="1">OFFSET('[3]Result - Euclidean'!$V$9,$B34,$C34)</f>
        <v>#VALUE!</v>
      </c>
      <c r="M34" s="14" t="e">
        <f ca="1">OFFSET('[3]Result - Euclidean'!$X$9,$B34,$C34)</f>
        <v>#VALUE!</v>
      </c>
      <c r="N34" s="6" t="e">
        <f ca="1">OFFSET([4]Euc_P_vals!$B$2,$A34+1,0)</f>
        <v>#VALUE!</v>
      </c>
      <c r="O34" s="4" t="e">
        <f ca="1">OFFSET('[3]Result - Euclidean'!$AB$8,$B34,$C34)</f>
        <v>#VALUE!</v>
      </c>
      <c r="P34" s="5" t="e">
        <f ca="1">OFFSET('[3]Result - Euclidean'!$AC$8,$B34,$C34)</f>
        <v>#VALUE!</v>
      </c>
      <c r="Q34" s="14" t="e">
        <f ca="1">OFFSET('[3]Result - Euclidean'!$AD$8,$B34,$C34)</f>
        <v>#VALUE!</v>
      </c>
      <c r="R34" s="6" t="e">
        <f ca="1">OFFSET([4]Euc_P_vals!$B$2,$A34+2,0)</f>
        <v>#VALUE!</v>
      </c>
    </row>
    <row r="35" spans="1:18" ht="15.75" thickBot="1" x14ac:dyDescent="0.3">
      <c r="A35">
        <v>21</v>
      </c>
      <c r="B35">
        <v>27</v>
      </c>
      <c r="C35">
        <v>18</v>
      </c>
      <c r="E35" s="21"/>
      <c r="F35" s="7" t="s">
        <v>8</v>
      </c>
      <c r="G35" s="11" t="e">
        <f ca="1">OFFSET('[3]Result - Euclidean'!$W$8,$B35,$C35)</f>
        <v>#VALUE!</v>
      </c>
      <c r="H35" s="12" t="e">
        <f ca="1">OFFSET('[3]Result - Euclidean'!$V$8,$B35,$C35)</f>
        <v>#VALUE!</v>
      </c>
      <c r="I35" s="15" t="e">
        <f ca="1">OFFSET('[3]Result - Euclidean'!$X$8,$B35,$C35)</f>
        <v>#VALUE!</v>
      </c>
      <c r="J35" s="13" t="e">
        <f ca="1">OFFSET([4]Euc_P_vals!$B$2,$A35,0)</f>
        <v>#VALUE!</v>
      </c>
      <c r="K35" s="11" t="e">
        <f ca="1">OFFSET('[3]Result - Euclidean'!$W$9,$B35,$C35)</f>
        <v>#VALUE!</v>
      </c>
      <c r="L35" s="12" t="e">
        <f ca="1">OFFSET('[3]Result - Euclidean'!$V$9,$B35,$C35)</f>
        <v>#VALUE!</v>
      </c>
      <c r="M35" s="15" t="e">
        <f ca="1">OFFSET('[3]Result - Euclidean'!$X$9,$B35,$C35)</f>
        <v>#VALUE!</v>
      </c>
      <c r="N35" s="13" t="e">
        <f ca="1">OFFSET([4]Euc_P_vals!$B$2,$A35+1,0)</f>
        <v>#VALUE!</v>
      </c>
      <c r="O35" s="11" t="e">
        <f ca="1">OFFSET('[3]Result - Euclidean'!$AB$8,$B35,$C35)</f>
        <v>#VALUE!</v>
      </c>
      <c r="P35" s="12" t="e">
        <f ca="1">OFFSET('[3]Result - Euclidean'!$AC$8,$B35,$C35)</f>
        <v>#VALUE!</v>
      </c>
      <c r="Q35" s="15" t="e">
        <f ca="1">OFFSET('[3]Result - Euclidean'!$AD$8,$B35,$C35)</f>
        <v>#VALUE!</v>
      </c>
      <c r="R35" s="13" t="e">
        <f ca="1">OFFSET([4]Euc_P_vals!$B$2,$A35+2,0)</f>
        <v>#VALUE!</v>
      </c>
    </row>
  </sheetData>
  <mergeCells count="17">
    <mergeCell ref="E32:E33"/>
    <mergeCell ref="E34:E35"/>
    <mergeCell ref="E2:R2"/>
    <mergeCell ref="E23:R23"/>
    <mergeCell ref="E26:E27"/>
    <mergeCell ref="E28:E29"/>
    <mergeCell ref="E31:F31"/>
    <mergeCell ref="E25:F25"/>
    <mergeCell ref="E5:E6"/>
    <mergeCell ref="E7:E8"/>
    <mergeCell ref="E4:F4"/>
    <mergeCell ref="E10:F10"/>
    <mergeCell ref="E11:E12"/>
    <mergeCell ref="E13:E14"/>
    <mergeCell ref="E16:F16"/>
    <mergeCell ref="E17:E18"/>
    <mergeCell ref="E19:E20"/>
  </mergeCells>
  <conditionalFormatting sqref="J5:J8 J11:J14 J17:J20 N5:N8 N11:N14 N17:N20 R5:R8 R11:R14 R17:R20">
    <cfRule type="cellIs" dxfId="7" priority="2" operator="lessThan">
      <formula>0.75</formula>
    </cfRule>
  </conditionalFormatting>
  <conditionalFormatting sqref="J26:J29 J32:J35 N26:N29 N32:N35 R26:R29 R32:R35">
    <cfRule type="cellIs" dxfId="6" priority="1" operator="lessThan">
      <formula>0.75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DC7C-EC33-4925-B9A7-3B2C996455F1}">
  <dimension ref="B1:Q35"/>
  <sheetViews>
    <sheetView workbookViewId="0">
      <selection activeCell="B23" sqref="B23:O23"/>
    </sheetView>
  </sheetViews>
  <sheetFormatPr defaultRowHeight="15" x14ac:dyDescent="0.25"/>
  <cols>
    <col min="2" max="2" width="14.28515625" customWidth="1"/>
    <col min="3" max="3" width="21.42578125" customWidth="1"/>
  </cols>
  <sheetData>
    <row r="1" spans="2:17" ht="15.75" thickBot="1" x14ac:dyDescent="0.3"/>
    <row r="2" spans="2:17" ht="15.75" thickBot="1" x14ac:dyDescent="0.3">
      <c r="B2" s="22" t="s">
        <v>15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4"/>
    </row>
    <row r="3" spans="2:17" ht="15.75" thickBot="1" x14ac:dyDescent="0.3"/>
    <row r="4" spans="2:17" ht="15.75" thickBot="1" x14ac:dyDescent="0.3">
      <c r="B4" s="16" t="s">
        <v>0</v>
      </c>
      <c r="C4" s="17"/>
      <c r="D4" s="1" t="s">
        <v>2</v>
      </c>
      <c r="E4" s="2" t="s">
        <v>3</v>
      </c>
      <c r="F4" s="2" t="s">
        <v>4</v>
      </c>
      <c r="G4" s="3" t="s">
        <v>6</v>
      </c>
      <c r="H4" s="1" t="s">
        <v>2</v>
      </c>
      <c r="I4" s="2" t="s">
        <v>5</v>
      </c>
      <c r="J4" s="2" t="s">
        <v>4</v>
      </c>
      <c r="K4" s="3" t="s">
        <v>6</v>
      </c>
      <c r="L4" s="1" t="s">
        <v>3</v>
      </c>
      <c r="M4" s="2" t="s">
        <v>5</v>
      </c>
      <c r="N4" s="2" t="s">
        <v>4</v>
      </c>
      <c r="O4" s="3" t="s">
        <v>6</v>
      </c>
      <c r="Q4" t="s">
        <v>16</v>
      </c>
    </row>
    <row r="5" spans="2:17" x14ac:dyDescent="0.25">
      <c r="B5" s="18" t="s">
        <v>1</v>
      </c>
      <c r="C5" s="9" t="s">
        <v>7</v>
      </c>
      <c r="D5" s="4">
        <v>0.17499999999999999</v>
      </c>
      <c r="E5" s="5">
        <v>0.21111111111111111</v>
      </c>
      <c r="F5" s="14">
        <v>360</v>
      </c>
      <c r="G5" s="6">
        <v>0.88989845930203204</v>
      </c>
      <c r="H5" s="4">
        <v>0.17499999999999999</v>
      </c>
      <c r="I5" s="5">
        <v>0.17499999999999999</v>
      </c>
      <c r="J5" s="14">
        <v>360</v>
      </c>
      <c r="K5" s="6">
        <v>0.5</v>
      </c>
      <c r="L5" s="4">
        <v>0.11961057023643949</v>
      </c>
      <c r="M5" s="5">
        <v>0.14603616133518776</v>
      </c>
      <c r="N5" s="14">
        <v>719</v>
      </c>
      <c r="O5" s="6">
        <v>0.92997495526767304</v>
      </c>
      <c r="Q5" t="s">
        <v>17</v>
      </c>
    </row>
    <row r="6" spans="2:17" ht="15.75" thickBot="1" x14ac:dyDescent="0.3">
      <c r="B6" s="19"/>
      <c r="C6" s="10" t="s">
        <v>8</v>
      </c>
      <c r="D6" s="11">
        <v>0.16944444444444445</v>
      </c>
      <c r="E6" s="12">
        <v>0.19722222222222222</v>
      </c>
      <c r="F6" s="15">
        <v>360</v>
      </c>
      <c r="G6" s="13">
        <v>0.831919720897628</v>
      </c>
      <c r="H6" s="11">
        <v>0.16944444444444445</v>
      </c>
      <c r="I6" s="12">
        <v>0.17499999999999999</v>
      </c>
      <c r="J6" s="15">
        <v>360</v>
      </c>
      <c r="K6" s="13">
        <v>0.57811226897596302</v>
      </c>
      <c r="L6" s="11">
        <v>0.11961057023643949</v>
      </c>
      <c r="M6" s="12">
        <v>0.14186369958275383</v>
      </c>
      <c r="N6" s="15">
        <v>719</v>
      </c>
      <c r="O6" s="13">
        <v>0.89450579851985801</v>
      </c>
    </row>
    <row r="7" spans="2:17" x14ac:dyDescent="0.25">
      <c r="B7" s="20" t="s">
        <v>9</v>
      </c>
      <c r="C7" s="8" t="s">
        <v>7</v>
      </c>
      <c r="D7" s="4">
        <v>0.17499999999999999</v>
      </c>
      <c r="E7" s="5">
        <v>0.24166666666666667</v>
      </c>
      <c r="F7" s="14">
        <v>360</v>
      </c>
      <c r="G7" s="6">
        <v>0.98617727584532</v>
      </c>
      <c r="H7" s="4">
        <v>0.17499999999999999</v>
      </c>
      <c r="I7" s="5">
        <v>0.18611111111111112</v>
      </c>
      <c r="J7" s="14">
        <v>360</v>
      </c>
      <c r="K7" s="6">
        <v>0.65058396879880798</v>
      </c>
      <c r="L7" s="4">
        <v>0.11944444444444445</v>
      </c>
      <c r="M7" s="5">
        <v>0.13333333333333333</v>
      </c>
      <c r="N7" s="14">
        <v>720</v>
      </c>
      <c r="O7" s="6">
        <v>0.78595268739452995</v>
      </c>
    </row>
    <row r="8" spans="2:17" ht="15.75" thickBot="1" x14ac:dyDescent="0.3">
      <c r="B8" s="21"/>
      <c r="C8" s="7" t="s">
        <v>8</v>
      </c>
      <c r="D8" s="11">
        <v>0.16944444444444445</v>
      </c>
      <c r="E8" s="12">
        <v>0.21388888888888888</v>
      </c>
      <c r="F8" s="15">
        <v>360</v>
      </c>
      <c r="G8" s="13">
        <v>0.93492103848408503</v>
      </c>
      <c r="H8" s="11">
        <v>0.16944444444444445</v>
      </c>
      <c r="I8" s="12">
        <v>0.18611111111111112</v>
      </c>
      <c r="J8" s="15">
        <v>360</v>
      </c>
      <c r="K8" s="13">
        <v>0.720360518517558</v>
      </c>
      <c r="L8" s="11">
        <v>0.11944444444444445</v>
      </c>
      <c r="M8" s="12">
        <v>0.15</v>
      </c>
      <c r="N8" s="15">
        <v>720</v>
      </c>
      <c r="O8" s="13">
        <v>0.95518951525370699</v>
      </c>
    </row>
    <row r="9" spans="2:17" ht="15.75" thickBot="1" x14ac:dyDescent="0.3"/>
    <row r="10" spans="2:17" ht="15.75" thickBot="1" x14ac:dyDescent="0.3">
      <c r="B10" s="16" t="s">
        <v>10</v>
      </c>
      <c r="C10" s="17"/>
      <c r="D10" s="1" t="s">
        <v>2</v>
      </c>
      <c r="E10" s="2" t="s">
        <v>3</v>
      </c>
      <c r="F10" s="2" t="s">
        <v>4</v>
      </c>
      <c r="G10" s="3" t="s">
        <v>6</v>
      </c>
      <c r="H10" s="1" t="s">
        <v>2</v>
      </c>
      <c r="I10" s="2" t="s">
        <v>5</v>
      </c>
      <c r="J10" s="2" t="s">
        <v>4</v>
      </c>
      <c r="K10" s="3" t="s">
        <v>6</v>
      </c>
      <c r="L10" s="1" t="s">
        <v>3</v>
      </c>
      <c r="M10" s="2" t="s">
        <v>5</v>
      </c>
      <c r="N10" s="2" t="s">
        <v>4</v>
      </c>
      <c r="O10" s="3" t="s">
        <v>6</v>
      </c>
    </row>
    <row r="11" spans="2:17" x14ac:dyDescent="0.25">
      <c r="B11" s="18" t="s">
        <v>1</v>
      </c>
      <c r="C11" s="9" t="s">
        <v>7</v>
      </c>
      <c r="D11" s="4">
        <v>0.17499999999999999</v>
      </c>
      <c r="E11" s="5">
        <v>0.19444444444444445</v>
      </c>
      <c r="F11" s="14">
        <v>360</v>
      </c>
      <c r="G11" s="6">
        <v>0.74894378684971497</v>
      </c>
      <c r="H11" s="4">
        <v>0.17499999999999999</v>
      </c>
      <c r="I11" s="5">
        <v>0.18055555555555555</v>
      </c>
      <c r="J11" s="14">
        <v>360</v>
      </c>
      <c r="K11" s="6">
        <v>0.57715362455498498</v>
      </c>
      <c r="L11" s="4">
        <v>0.11961057023643949</v>
      </c>
      <c r="M11" s="5">
        <v>0.14603616133518776</v>
      </c>
      <c r="N11" s="14">
        <v>719</v>
      </c>
      <c r="O11" s="6">
        <v>0.92997495526767304</v>
      </c>
    </row>
    <row r="12" spans="2:17" ht="15.75" thickBot="1" x14ac:dyDescent="0.3">
      <c r="B12" s="19"/>
      <c r="C12" s="10" t="s">
        <v>8</v>
      </c>
      <c r="D12" s="11">
        <v>0.16944444444444445</v>
      </c>
      <c r="E12" s="12">
        <v>0.18333333333333332</v>
      </c>
      <c r="F12" s="15">
        <v>360</v>
      </c>
      <c r="G12" s="13">
        <v>0.68725215452286903</v>
      </c>
      <c r="H12" s="11">
        <v>0.16944444444444445</v>
      </c>
      <c r="I12" s="12">
        <v>0.18055555555555555</v>
      </c>
      <c r="J12" s="15">
        <v>360</v>
      </c>
      <c r="K12" s="13">
        <v>0.65234744067777495</v>
      </c>
      <c r="L12" s="11">
        <v>0.11961057023643949</v>
      </c>
      <c r="M12" s="12">
        <v>0.14464534075104313</v>
      </c>
      <c r="N12" s="15">
        <v>719</v>
      </c>
      <c r="O12" s="13">
        <v>0.91939312553468699</v>
      </c>
    </row>
    <row r="13" spans="2:17" x14ac:dyDescent="0.25">
      <c r="B13" s="20" t="s">
        <v>9</v>
      </c>
      <c r="C13" s="8" t="s">
        <v>7</v>
      </c>
      <c r="D13" s="4">
        <v>0.17499999999999999</v>
      </c>
      <c r="E13" s="5">
        <v>0.23333333333333334</v>
      </c>
      <c r="F13" s="14">
        <v>360</v>
      </c>
      <c r="G13" s="6">
        <v>0.97385420049386595</v>
      </c>
      <c r="H13" s="4">
        <v>0.17499999999999999</v>
      </c>
      <c r="I13" s="5">
        <v>0.17499999999999999</v>
      </c>
      <c r="J13" s="14">
        <v>360</v>
      </c>
      <c r="K13" s="6">
        <v>0.5</v>
      </c>
      <c r="L13" s="4">
        <v>0.11961057023643949</v>
      </c>
      <c r="M13" s="5">
        <v>0.14881780250347706</v>
      </c>
      <c r="N13" s="14">
        <v>719</v>
      </c>
      <c r="O13" s="6">
        <v>0.94780051613356298</v>
      </c>
    </row>
    <row r="14" spans="2:17" ht="15.75" thickBot="1" x14ac:dyDescent="0.3">
      <c r="B14" s="21"/>
      <c r="C14" s="7" t="s">
        <v>8</v>
      </c>
      <c r="D14" s="11">
        <v>0.16944444444444445</v>
      </c>
      <c r="E14" s="12">
        <v>0.22500000000000001</v>
      </c>
      <c r="F14" s="15">
        <v>360</v>
      </c>
      <c r="G14" s="13">
        <v>0.96941379295476704</v>
      </c>
      <c r="H14" s="11">
        <v>0.16944444444444445</v>
      </c>
      <c r="I14" s="12">
        <v>0.17222222222222222</v>
      </c>
      <c r="J14" s="15">
        <v>360</v>
      </c>
      <c r="K14" s="13">
        <v>0.53937096232161696</v>
      </c>
      <c r="L14" s="11">
        <v>0.11961057023643949</v>
      </c>
      <c r="M14" s="12">
        <v>0.13769123783031989</v>
      </c>
      <c r="N14" s="15">
        <v>719</v>
      </c>
      <c r="O14" s="13">
        <v>0.84689458874650103</v>
      </c>
    </row>
    <row r="15" spans="2:17" ht="15.75" thickBot="1" x14ac:dyDescent="0.3"/>
    <row r="16" spans="2:17" ht="15.75" thickBot="1" x14ac:dyDescent="0.3">
      <c r="B16" s="16" t="s">
        <v>11</v>
      </c>
      <c r="C16" s="17"/>
      <c r="D16" s="1" t="s">
        <v>2</v>
      </c>
      <c r="E16" s="2" t="s">
        <v>3</v>
      </c>
      <c r="F16" s="2" t="s">
        <v>4</v>
      </c>
      <c r="G16" s="3" t="s">
        <v>6</v>
      </c>
      <c r="H16" s="1" t="s">
        <v>2</v>
      </c>
      <c r="I16" s="2" t="s">
        <v>5</v>
      </c>
      <c r="J16" s="2" t="s">
        <v>4</v>
      </c>
      <c r="K16" s="3" t="s">
        <v>6</v>
      </c>
      <c r="L16" s="1" t="s">
        <v>3</v>
      </c>
      <c r="M16" s="2" t="s">
        <v>5</v>
      </c>
      <c r="N16" s="2" t="s">
        <v>4</v>
      </c>
      <c r="O16" s="3" t="s">
        <v>6</v>
      </c>
    </row>
    <row r="17" spans="2:15" x14ac:dyDescent="0.25">
      <c r="B17" s="18" t="s">
        <v>1</v>
      </c>
      <c r="C17" s="9" t="s">
        <v>7</v>
      </c>
      <c r="D17" s="4">
        <v>0.17499999999999999</v>
      </c>
      <c r="E17" s="5">
        <v>0.21666666666666667</v>
      </c>
      <c r="F17" s="14">
        <v>360</v>
      </c>
      <c r="G17" s="6">
        <v>0.92031461499658196</v>
      </c>
      <c r="H17" s="4">
        <v>0.17499999999999999</v>
      </c>
      <c r="I17" s="5">
        <v>0.17222222222222222</v>
      </c>
      <c r="J17" s="14">
        <v>360</v>
      </c>
      <c r="K17" s="6">
        <v>0.46087888641044</v>
      </c>
      <c r="L17" s="4">
        <v>0.11961057023643949</v>
      </c>
      <c r="M17" s="5">
        <v>0.14603616133518776</v>
      </c>
      <c r="N17" s="14">
        <v>719</v>
      </c>
      <c r="O17" s="6">
        <v>0.92997495526767304</v>
      </c>
    </row>
    <row r="18" spans="2:15" ht="15.75" thickBot="1" x14ac:dyDescent="0.3">
      <c r="B18" s="19"/>
      <c r="C18" s="10" t="s">
        <v>8</v>
      </c>
      <c r="D18" s="11">
        <v>0.16944444444444445</v>
      </c>
      <c r="E18" s="12">
        <v>0.20555555555555555</v>
      </c>
      <c r="F18" s="15">
        <v>360</v>
      </c>
      <c r="G18" s="13">
        <v>0.89247028431755904</v>
      </c>
      <c r="H18" s="11">
        <v>0.16944444444444445</v>
      </c>
      <c r="I18" s="12">
        <v>0.17222222222222222</v>
      </c>
      <c r="J18" s="15">
        <v>360</v>
      </c>
      <c r="K18" s="13">
        <v>0.53937096232161696</v>
      </c>
      <c r="L18" s="11">
        <v>0.11961057023643949</v>
      </c>
      <c r="M18" s="12">
        <v>0.14325452016689846</v>
      </c>
      <c r="N18" s="15">
        <v>719</v>
      </c>
      <c r="O18" s="13">
        <v>0.90759425175073605</v>
      </c>
    </row>
    <row r="19" spans="2:15" x14ac:dyDescent="0.25">
      <c r="B19" s="20" t="s">
        <v>9</v>
      </c>
      <c r="C19" s="8" t="s">
        <v>7</v>
      </c>
      <c r="D19" s="4">
        <v>0.17499999999999999</v>
      </c>
      <c r="E19" s="5">
        <v>0.23055555555555557</v>
      </c>
      <c r="F19" s="14">
        <v>360</v>
      </c>
      <c r="G19" s="6">
        <v>0.96804430298868205</v>
      </c>
      <c r="H19" s="4">
        <v>0.17499999999999999</v>
      </c>
      <c r="I19" s="5">
        <v>0.19166666666666668</v>
      </c>
      <c r="J19" s="14">
        <v>360</v>
      </c>
      <c r="K19" s="6">
        <v>0.71801285596284203</v>
      </c>
      <c r="L19" s="4">
        <v>0.11961057023643949</v>
      </c>
      <c r="M19" s="5">
        <v>0.13769123783031989</v>
      </c>
      <c r="N19" s="14">
        <v>719</v>
      </c>
      <c r="O19" s="6">
        <v>0.84689458874650103</v>
      </c>
    </row>
    <row r="20" spans="2:15" ht="15.75" thickBot="1" x14ac:dyDescent="0.3">
      <c r="B20" s="21"/>
      <c r="C20" s="7" t="s">
        <v>8</v>
      </c>
      <c r="D20" s="11">
        <v>0.16944444444444445</v>
      </c>
      <c r="E20" s="12">
        <v>0.20555555555555555</v>
      </c>
      <c r="F20" s="15">
        <v>360</v>
      </c>
      <c r="G20" s="13">
        <v>0.89247028431755904</v>
      </c>
      <c r="H20" s="11">
        <v>0.16944444444444445</v>
      </c>
      <c r="I20" s="12">
        <v>0.18055555555555555</v>
      </c>
      <c r="J20" s="15">
        <v>360</v>
      </c>
      <c r="K20" s="13">
        <v>0.65234744067777495</v>
      </c>
      <c r="L20" s="11">
        <v>0.11961057023643949</v>
      </c>
      <c r="M20" s="12">
        <v>0.12656467315716272</v>
      </c>
      <c r="N20" s="15">
        <v>719</v>
      </c>
      <c r="O20" s="13">
        <v>0.65578831648534197</v>
      </c>
    </row>
    <row r="22" spans="2:15" ht="15.75" thickBot="1" x14ac:dyDescent="0.3"/>
    <row r="23" spans="2:15" ht="15.75" thickBot="1" x14ac:dyDescent="0.3">
      <c r="B23" s="22" t="s">
        <v>18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4"/>
    </row>
    <row r="24" spans="2:15" ht="15.75" thickBot="1" x14ac:dyDescent="0.3"/>
    <row r="25" spans="2:15" ht="15.75" thickBot="1" x14ac:dyDescent="0.3">
      <c r="B25" s="16" t="s">
        <v>0</v>
      </c>
      <c r="C25" s="17"/>
      <c r="D25" s="1" t="s">
        <v>2</v>
      </c>
      <c r="E25" s="2" t="s">
        <v>3</v>
      </c>
      <c r="F25" s="2" t="s">
        <v>4</v>
      </c>
      <c r="G25" s="3" t="s">
        <v>6</v>
      </c>
      <c r="H25" s="1" t="s">
        <v>2</v>
      </c>
      <c r="I25" s="2" t="s">
        <v>5</v>
      </c>
      <c r="J25" s="2" t="s">
        <v>4</v>
      </c>
      <c r="K25" s="3" t="s">
        <v>6</v>
      </c>
      <c r="L25" s="1" t="s">
        <v>3</v>
      </c>
      <c r="M25" s="2" t="s">
        <v>5</v>
      </c>
      <c r="N25" s="2" t="s">
        <v>4</v>
      </c>
      <c r="O25" s="3" t="s">
        <v>6</v>
      </c>
    </row>
    <row r="26" spans="2:15" x14ac:dyDescent="0.25">
      <c r="B26" s="18" t="s">
        <v>1</v>
      </c>
      <c r="C26" s="9" t="s">
        <v>7</v>
      </c>
      <c r="D26" s="4">
        <v>8.8757396449704137E-2</v>
      </c>
      <c r="E26" s="5">
        <v>0.13609467455621302</v>
      </c>
      <c r="F26" s="14">
        <v>169</v>
      </c>
      <c r="G26" s="6">
        <v>0.91533241240718299</v>
      </c>
      <c r="H26" s="4">
        <v>7.1428571428571425E-2</v>
      </c>
      <c r="I26" s="5">
        <v>0.11224489795918367</v>
      </c>
      <c r="J26" s="14">
        <v>98</v>
      </c>
      <c r="K26" s="6">
        <v>0.83749984176321002</v>
      </c>
      <c r="L26" s="4">
        <v>9.7826086956521743E-2</v>
      </c>
      <c r="M26" s="5">
        <v>0.11413043478260869</v>
      </c>
      <c r="N26" s="14">
        <v>184</v>
      </c>
      <c r="O26" s="6">
        <v>0.69371918085758499</v>
      </c>
    </row>
    <row r="27" spans="2:15" ht="15.75" thickBot="1" x14ac:dyDescent="0.3">
      <c r="B27" s="19"/>
      <c r="C27" s="10" t="s">
        <v>8</v>
      </c>
      <c r="D27" s="11">
        <v>8.8757396449704137E-2</v>
      </c>
      <c r="E27" s="12">
        <v>0.13609467455621302</v>
      </c>
      <c r="F27" s="15">
        <v>169</v>
      </c>
      <c r="G27" s="13">
        <v>0.91533241240718299</v>
      </c>
      <c r="H27" s="11">
        <v>7.1428571428571425E-2</v>
      </c>
      <c r="I27" s="12">
        <v>0.11224489795918367</v>
      </c>
      <c r="J27" s="15">
        <v>98</v>
      </c>
      <c r="K27" s="13">
        <v>0.83749984176321002</v>
      </c>
      <c r="L27" s="11">
        <v>9.7826086956521743E-2</v>
      </c>
      <c r="M27" s="12">
        <v>0.11413043478260869</v>
      </c>
      <c r="N27" s="15">
        <v>184</v>
      </c>
      <c r="O27" s="13">
        <v>0.69371918085758499</v>
      </c>
    </row>
    <row r="28" spans="2:15" x14ac:dyDescent="0.25">
      <c r="B28" s="20" t="s">
        <v>9</v>
      </c>
      <c r="C28" s="8" t="s">
        <v>7</v>
      </c>
      <c r="D28" s="4">
        <v>0.11214953271028037</v>
      </c>
      <c r="E28" s="5">
        <v>0.13551401869158877</v>
      </c>
      <c r="F28" s="14">
        <v>214</v>
      </c>
      <c r="G28" s="6">
        <v>0.76786014350487297</v>
      </c>
      <c r="H28" s="4">
        <v>0.05</v>
      </c>
      <c r="I28" s="5">
        <v>0.1</v>
      </c>
      <c r="J28" s="14">
        <v>140</v>
      </c>
      <c r="K28" s="6">
        <v>0.94348499445922596</v>
      </c>
      <c r="L28" s="4">
        <v>0.10358565737051793</v>
      </c>
      <c r="M28" s="5">
        <v>0.12350597609561753</v>
      </c>
      <c r="N28" s="14">
        <v>251</v>
      </c>
      <c r="O28" s="6">
        <v>0.75860517417211104</v>
      </c>
    </row>
    <row r="29" spans="2:15" ht="15.75" thickBot="1" x14ac:dyDescent="0.3">
      <c r="B29" s="21"/>
      <c r="C29" s="7" t="s">
        <v>8</v>
      </c>
      <c r="D29" s="11">
        <v>0.11587982832618025</v>
      </c>
      <c r="E29" s="12">
        <v>0.14163090128755365</v>
      </c>
      <c r="F29" s="15">
        <v>233</v>
      </c>
      <c r="G29" s="13">
        <v>0.796147392903921</v>
      </c>
      <c r="H29" s="11">
        <v>5.8064516129032261E-2</v>
      </c>
      <c r="I29" s="12">
        <v>0.1032258064516129</v>
      </c>
      <c r="J29" s="15">
        <v>155</v>
      </c>
      <c r="K29" s="13">
        <v>0.92740380650647103</v>
      </c>
      <c r="L29" s="11">
        <v>0.10294117647058823</v>
      </c>
      <c r="M29" s="12">
        <v>0.125</v>
      </c>
      <c r="N29" s="15">
        <v>272</v>
      </c>
      <c r="O29" s="13">
        <v>0.79042832406426</v>
      </c>
    </row>
    <row r="30" spans="2:15" ht="15.75" thickBot="1" x14ac:dyDescent="0.3"/>
    <row r="31" spans="2:15" ht="15.75" thickBot="1" x14ac:dyDescent="0.3">
      <c r="B31" s="16" t="s">
        <v>10</v>
      </c>
      <c r="C31" s="17"/>
      <c r="D31" s="1" t="s">
        <v>2</v>
      </c>
      <c r="E31" s="2" t="s">
        <v>3</v>
      </c>
      <c r="F31" s="2" t="s">
        <v>4</v>
      </c>
      <c r="G31" s="3" t="s">
        <v>6</v>
      </c>
      <c r="H31" s="1" t="s">
        <v>2</v>
      </c>
      <c r="I31" s="2" t="s">
        <v>5</v>
      </c>
      <c r="J31" s="2" t="s">
        <v>4</v>
      </c>
      <c r="K31" s="3" t="s">
        <v>6</v>
      </c>
      <c r="L31" s="1" t="s">
        <v>3</v>
      </c>
      <c r="M31" s="2" t="s">
        <v>5</v>
      </c>
      <c r="N31" s="2" t="s">
        <v>4</v>
      </c>
      <c r="O31" s="3" t="s">
        <v>6</v>
      </c>
    </row>
    <row r="32" spans="2:15" x14ac:dyDescent="0.25">
      <c r="B32" s="18" t="s">
        <v>1</v>
      </c>
      <c r="C32" s="9" t="s">
        <v>7</v>
      </c>
      <c r="D32" s="4">
        <v>8.9108910891089105E-2</v>
      </c>
      <c r="E32" s="5">
        <v>0.14851485148514851</v>
      </c>
      <c r="F32" s="14">
        <v>202</v>
      </c>
      <c r="G32" s="6">
        <v>0.96735767257519301</v>
      </c>
      <c r="H32" s="4">
        <v>6.5040650406504072E-2</v>
      </c>
      <c r="I32" s="5">
        <v>0.10569105691056911</v>
      </c>
      <c r="J32" s="14">
        <v>123</v>
      </c>
      <c r="K32" s="6">
        <v>0.87214028931276999</v>
      </c>
      <c r="L32" s="4">
        <v>0.10232558139534884</v>
      </c>
      <c r="M32" s="5">
        <v>0.12093023255813953</v>
      </c>
      <c r="N32" s="14">
        <v>215</v>
      </c>
      <c r="O32" s="6">
        <v>0.72936737226328896</v>
      </c>
    </row>
    <row r="33" spans="2:15" ht="15.75" thickBot="1" x14ac:dyDescent="0.3">
      <c r="B33" s="19"/>
      <c r="C33" s="10" t="s">
        <v>8</v>
      </c>
      <c r="D33" s="11">
        <v>8.9108910891089105E-2</v>
      </c>
      <c r="E33" s="12">
        <v>0.14851485148514851</v>
      </c>
      <c r="F33" s="15">
        <v>202</v>
      </c>
      <c r="G33" s="13">
        <v>0.96735767257519301</v>
      </c>
      <c r="H33" s="11">
        <v>6.5040650406504072E-2</v>
      </c>
      <c r="I33" s="12">
        <v>0.10569105691056911</v>
      </c>
      <c r="J33" s="15">
        <v>123</v>
      </c>
      <c r="K33" s="13">
        <v>0.87214028931276999</v>
      </c>
      <c r="L33" s="11">
        <v>0.10232558139534884</v>
      </c>
      <c r="M33" s="12">
        <v>0.12093023255813953</v>
      </c>
      <c r="N33" s="15">
        <v>215</v>
      </c>
      <c r="O33" s="13">
        <v>0.72936737226328896</v>
      </c>
    </row>
    <row r="34" spans="2:15" x14ac:dyDescent="0.25">
      <c r="B34" s="20" t="s">
        <v>9</v>
      </c>
      <c r="C34" s="8" t="s">
        <v>7</v>
      </c>
      <c r="D34" s="4">
        <v>9.6234309623430964E-2</v>
      </c>
      <c r="E34" s="5">
        <v>0.14225941422594143</v>
      </c>
      <c r="F34" s="14">
        <v>239</v>
      </c>
      <c r="G34" s="6">
        <v>0.93947489325148503</v>
      </c>
      <c r="H34" s="4">
        <v>8.2278481012658222E-2</v>
      </c>
      <c r="I34" s="5">
        <v>0.10759493670886076</v>
      </c>
      <c r="J34" s="14">
        <v>158</v>
      </c>
      <c r="K34" s="6">
        <v>0.77785197693250596</v>
      </c>
      <c r="L34" s="4">
        <v>0.13461538461538461</v>
      </c>
      <c r="M34" s="5">
        <v>0.14615384615384616</v>
      </c>
      <c r="N34" s="14">
        <v>260</v>
      </c>
      <c r="O34" s="6">
        <v>0.64721989506212396</v>
      </c>
    </row>
    <row r="35" spans="2:15" ht="15.75" thickBot="1" x14ac:dyDescent="0.3">
      <c r="B35" s="21"/>
      <c r="C35" s="7" t="s">
        <v>8</v>
      </c>
      <c r="D35" s="11">
        <v>9.3617021276595741E-2</v>
      </c>
      <c r="E35" s="12">
        <v>0.14468085106382977</v>
      </c>
      <c r="F35" s="15">
        <v>235</v>
      </c>
      <c r="G35" s="13">
        <v>0.95606000770962396</v>
      </c>
      <c r="H35" s="11">
        <v>6.4935064935064929E-2</v>
      </c>
      <c r="I35" s="12">
        <v>0.1038961038961039</v>
      </c>
      <c r="J35" s="15">
        <v>154</v>
      </c>
      <c r="K35" s="13">
        <v>0.88994835015957097</v>
      </c>
      <c r="L35" s="11">
        <v>0.11857707509881422</v>
      </c>
      <c r="M35" s="12">
        <v>0.14229249011857709</v>
      </c>
      <c r="N35" s="15">
        <v>253</v>
      </c>
      <c r="O35" s="13">
        <v>0.78532131292237395</v>
      </c>
    </row>
  </sheetData>
  <mergeCells count="17">
    <mergeCell ref="B25:C25"/>
    <mergeCell ref="B2:O2"/>
    <mergeCell ref="B4:C4"/>
    <mergeCell ref="B5:B6"/>
    <mergeCell ref="B7:B8"/>
    <mergeCell ref="B10:C10"/>
    <mergeCell ref="B11:B12"/>
    <mergeCell ref="B13:B14"/>
    <mergeCell ref="B16:C16"/>
    <mergeCell ref="B17:B18"/>
    <mergeCell ref="B19:B20"/>
    <mergeCell ref="B23:O23"/>
    <mergeCell ref="B26:B27"/>
    <mergeCell ref="B28:B29"/>
    <mergeCell ref="B31:C31"/>
    <mergeCell ref="B32:B33"/>
    <mergeCell ref="B34:B35"/>
  </mergeCells>
  <conditionalFormatting sqref="G5:G8 G11:G14 G17:G20 K5:K8 K11:K14 K17:K20 O5:O8 O11:O14 O17:O20">
    <cfRule type="cellIs" dxfId="5" priority="2" operator="lessThan">
      <formula>0.75</formula>
    </cfRule>
  </conditionalFormatting>
  <conditionalFormatting sqref="G26:G29 G32:G35 K26:K29 K32:K35 O26:O29 O32:O35">
    <cfRule type="cellIs" dxfId="4" priority="1" operator="lessThan">
      <formula>0.75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AFBDB-DB04-471B-BC4E-C79345A2E10D}">
  <dimension ref="B1:O35"/>
  <sheetViews>
    <sheetView showGridLines="0" zoomScale="145" zoomScaleNormal="145" workbookViewId="0">
      <selection activeCell="B23" sqref="B23:O23"/>
    </sheetView>
  </sheetViews>
  <sheetFormatPr defaultRowHeight="15" x14ac:dyDescent="0.25"/>
  <cols>
    <col min="2" max="2" width="14.28515625" customWidth="1"/>
    <col min="3" max="3" width="21.42578125" customWidth="1"/>
  </cols>
  <sheetData>
    <row r="1" spans="2:15" ht="15.75" thickBot="1" x14ac:dyDescent="0.3"/>
    <row r="2" spans="2:15" ht="15.75" thickBot="1" x14ac:dyDescent="0.3">
      <c r="B2" s="22" t="s">
        <v>15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4"/>
    </row>
    <row r="3" spans="2:15" ht="15.75" thickBot="1" x14ac:dyDescent="0.3"/>
    <row r="4" spans="2:15" ht="15.75" thickBot="1" x14ac:dyDescent="0.3">
      <c r="B4" s="16" t="s">
        <v>0</v>
      </c>
      <c r="C4" s="17"/>
      <c r="D4" s="1" t="s">
        <v>2</v>
      </c>
      <c r="E4" s="2" t="s">
        <v>3</v>
      </c>
      <c r="F4" s="2" t="s">
        <v>4</v>
      </c>
      <c r="G4" s="3" t="s">
        <v>6</v>
      </c>
      <c r="H4" s="1" t="s">
        <v>2</v>
      </c>
      <c r="I4" s="2" t="s">
        <v>5</v>
      </c>
      <c r="J4" s="2" t="s">
        <v>4</v>
      </c>
      <c r="K4" s="3" t="s">
        <v>6</v>
      </c>
      <c r="L4" s="1" t="s">
        <v>3</v>
      </c>
      <c r="M4" s="2" t="s">
        <v>5</v>
      </c>
      <c r="N4" s="2" t="s">
        <v>4</v>
      </c>
      <c r="O4" s="3" t="s">
        <v>6</v>
      </c>
    </row>
    <row r="5" spans="2:15" x14ac:dyDescent="0.25">
      <c r="B5" s="18" t="s">
        <v>1</v>
      </c>
      <c r="C5" s="9" t="s">
        <v>7</v>
      </c>
      <c r="D5" s="4">
        <v>0.17499999999999999</v>
      </c>
      <c r="E5" s="5">
        <v>0.21111111111111111</v>
      </c>
      <c r="F5" s="14">
        <v>360</v>
      </c>
      <c r="G5" s="25">
        <f>1-'Summary - Value'!G5</f>
        <v>0.11010154069796796</v>
      </c>
      <c r="H5" s="4">
        <v>0.17499999999999999</v>
      </c>
      <c r="I5" s="5">
        <v>0.17499999999999999</v>
      </c>
      <c r="J5" s="14">
        <v>360</v>
      </c>
      <c r="K5" s="25">
        <f>1-'Summary - Value'!K5</f>
        <v>0.5</v>
      </c>
      <c r="L5" s="4">
        <v>0.11961057023643949</v>
      </c>
      <c r="M5" s="5">
        <v>0.14603616133518776</v>
      </c>
      <c r="N5" s="14">
        <v>719</v>
      </c>
      <c r="O5" s="25">
        <f>1-'Summary - Value'!O5</f>
        <v>7.0025044732326958E-2</v>
      </c>
    </row>
    <row r="6" spans="2:15" ht="15.75" thickBot="1" x14ac:dyDescent="0.3">
      <c r="B6" s="19"/>
      <c r="C6" s="10" t="s">
        <v>8</v>
      </c>
      <c r="D6" s="11">
        <v>0.16944444444444445</v>
      </c>
      <c r="E6" s="12">
        <v>0.19722222222222222</v>
      </c>
      <c r="F6" s="15">
        <v>360</v>
      </c>
      <c r="G6" s="26">
        <f>1-'Summary - Value'!G6</f>
        <v>0.168080279102372</v>
      </c>
      <c r="H6" s="11">
        <v>0.16944444444444445</v>
      </c>
      <c r="I6" s="12">
        <v>0.17499999999999999</v>
      </c>
      <c r="J6" s="15">
        <v>360</v>
      </c>
      <c r="K6" s="26">
        <f>1-'Summary - Value'!K6</f>
        <v>0.42188773102403698</v>
      </c>
      <c r="L6" s="11">
        <v>0.11961057023643949</v>
      </c>
      <c r="M6" s="12">
        <v>0.14186369958275383</v>
      </c>
      <c r="N6" s="15">
        <v>719</v>
      </c>
      <c r="O6" s="26">
        <f>1-'Summary - Value'!O6</f>
        <v>0.10549420148014199</v>
      </c>
    </row>
    <row r="7" spans="2:15" x14ac:dyDescent="0.25">
      <c r="B7" s="20" t="s">
        <v>9</v>
      </c>
      <c r="C7" s="8" t="s">
        <v>7</v>
      </c>
      <c r="D7" s="4">
        <v>0.17499999999999999</v>
      </c>
      <c r="E7" s="5">
        <v>0.24166666666666667</v>
      </c>
      <c r="F7" s="14">
        <v>360</v>
      </c>
      <c r="G7" s="25">
        <f>1-'Summary - Value'!G7</f>
        <v>1.3822724154679999E-2</v>
      </c>
      <c r="H7" s="4">
        <v>0.17499999999999999</v>
      </c>
      <c r="I7" s="5">
        <v>0.18611111111111112</v>
      </c>
      <c r="J7" s="14">
        <v>360</v>
      </c>
      <c r="K7" s="25">
        <f>1-'Summary - Value'!K7</f>
        <v>0.34941603120119202</v>
      </c>
      <c r="L7" s="4">
        <v>0.11944444444444445</v>
      </c>
      <c r="M7" s="5">
        <v>0.13333333333333333</v>
      </c>
      <c r="N7" s="14">
        <v>720</v>
      </c>
      <c r="O7" s="25">
        <f>1-'Summary - Value'!O7</f>
        <v>0.21404731260547005</v>
      </c>
    </row>
    <row r="8" spans="2:15" ht="15.75" thickBot="1" x14ac:dyDescent="0.3">
      <c r="B8" s="21"/>
      <c r="C8" s="7" t="s">
        <v>8</v>
      </c>
      <c r="D8" s="11">
        <v>0.16944444444444445</v>
      </c>
      <c r="E8" s="12">
        <v>0.21388888888888888</v>
      </c>
      <c r="F8" s="15">
        <v>360</v>
      </c>
      <c r="G8" s="26">
        <f>1-'Summary - Value'!G8</f>
        <v>6.5078961515914968E-2</v>
      </c>
      <c r="H8" s="11">
        <v>0.16944444444444445</v>
      </c>
      <c r="I8" s="12">
        <v>0.18611111111111112</v>
      </c>
      <c r="J8" s="15">
        <v>360</v>
      </c>
      <c r="K8" s="26">
        <f>1-'Summary - Value'!K8</f>
        <v>0.279639481482442</v>
      </c>
      <c r="L8" s="11">
        <v>0.11944444444444445</v>
      </c>
      <c r="M8" s="12">
        <v>0.15</v>
      </c>
      <c r="N8" s="15">
        <v>720</v>
      </c>
      <c r="O8" s="26">
        <f>1-'Summary - Value'!O8</f>
        <v>4.4810484746293011E-2</v>
      </c>
    </row>
    <row r="9" spans="2:15" ht="15.75" thickBot="1" x14ac:dyDescent="0.3"/>
    <row r="10" spans="2:15" ht="15.75" collapsed="1" thickBot="1" x14ac:dyDescent="0.3">
      <c r="B10" s="16" t="s">
        <v>10</v>
      </c>
      <c r="C10" s="17"/>
      <c r="D10" s="1" t="s">
        <v>2</v>
      </c>
      <c r="E10" s="2" t="s">
        <v>3</v>
      </c>
      <c r="F10" s="2" t="s">
        <v>4</v>
      </c>
      <c r="G10" s="3" t="s">
        <v>6</v>
      </c>
      <c r="H10" s="1" t="s">
        <v>2</v>
      </c>
      <c r="I10" s="2" t="s">
        <v>5</v>
      </c>
      <c r="J10" s="2" t="s">
        <v>4</v>
      </c>
      <c r="K10" s="3" t="s">
        <v>6</v>
      </c>
      <c r="L10" s="1" t="s">
        <v>3</v>
      </c>
      <c r="M10" s="2" t="s">
        <v>5</v>
      </c>
      <c r="N10" s="2" t="s">
        <v>4</v>
      </c>
      <c r="O10" s="3" t="s">
        <v>6</v>
      </c>
    </row>
    <row r="11" spans="2:15" x14ac:dyDescent="0.25">
      <c r="B11" s="18" t="s">
        <v>1</v>
      </c>
      <c r="C11" s="9" t="s">
        <v>7</v>
      </c>
      <c r="D11" s="4">
        <v>0.17499999999999999</v>
      </c>
      <c r="E11" s="5">
        <v>0.19444444444444445</v>
      </c>
      <c r="F11" s="14">
        <v>360</v>
      </c>
      <c r="G11" s="25">
        <f>1-'Summary - Value'!G11</f>
        <v>0.25105621315028503</v>
      </c>
      <c r="H11" s="4">
        <v>0.17499999999999999</v>
      </c>
      <c r="I11" s="5">
        <v>0.18055555555555555</v>
      </c>
      <c r="J11" s="14">
        <v>360</v>
      </c>
      <c r="K11" s="25">
        <f>1-'Summary - Value'!K11</f>
        <v>0.42284637544501502</v>
      </c>
      <c r="L11" s="4">
        <v>0.11961057023643949</v>
      </c>
      <c r="M11" s="5">
        <v>0.14603616133518776</v>
      </c>
      <c r="N11" s="14">
        <v>719</v>
      </c>
      <c r="O11" s="25">
        <f>1-'Summary - Value'!O11</f>
        <v>7.0025044732326958E-2</v>
      </c>
    </row>
    <row r="12" spans="2:15" ht="15.75" thickBot="1" x14ac:dyDescent="0.3">
      <c r="B12" s="19"/>
      <c r="C12" s="10" t="s">
        <v>8</v>
      </c>
      <c r="D12" s="11">
        <v>0.16944444444444445</v>
      </c>
      <c r="E12" s="12">
        <v>0.18333333333333332</v>
      </c>
      <c r="F12" s="15">
        <v>360</v>
      </c>
      <c r="G12" s="26">
        <f>1-'Summary - Value'!G12</f>
        <v>0.31274784547713097</v>
      </c>
      <c r="H12" s="11">
        <v>0.16944444444444445</v>
      </c>
      <c r="I12" s="12">
        <v>0.18055555555555555</v>
      </c>
      <c r="J12" s="15">
        <v>360</v>
      </c>
      <c r="K12" s="26">
        <f>1-'Summary - Value'!K12</f>
        <v>0.34765255932222505</v>
      </c>
      <c r="L12" s="11">
        <v>0.11961057023643949</v>
      </c>
      <c r="M12" s="12">
        <v>0.14464534075104313</v>
      </c>
      <c r="N12" s="15">
        <v>719</v>
      </c>
      <c r="O12" s="26">
        <f>1-'Summary - Value'!O12</f>
        <v>8.0606874465313005E-2</v>
      </c>
    </row>
    <row r="13" spans="2:15" collapsed="1" x14ac:dyDescent="0.25">
      <c r="B13" s="20" t="s">
        <v>9</v>
      </c>
      <c r="C13" s="8" t="s">
        <v>7</v>
      </c>
      <c r="D13" s="4">
        <v>0.17499999999999999</v>
      </c>
      <c r="E13" s="5">
        <v>0.23333333333333334</v>
      </c>
      <c r="F13" s="14">
        <v>360</v>
      </c>
      <c r="G13" s="25">
        <f>1-'Summary - Value'!G13</f>
        <v>2.6145799506134049E-2</v>
      </c>
      <c r="H13" s="4">
        <v>0.17499999999999999</v>
      </c>
      <c r="I13" s="5">
        <v>0.17499999999999999</v>
      </c>
      <c r="J13" s="14">
        <v>360</v>
      </c>
      <c r="K13" s="25">
        <f>1-'Summary - Value'!K13</f>
        <v>0.5</v>
      </c>
      <c r="L13" s="4">
        <v>0.11961057023643949</v>
      </c>
      <c r="M13" s="5">
        <v>0.14881780250347706</v>
      </c>
      <c r="N13" s="14">
        <v>719</v>
      </c>
      <c r="O13" s="25">
        <f>1-'Summary - Value'!O13</f>
        <v>5.2199483866437024E-2</v>
      </c>
    </row>
    <row r="14" spans="2:15" ht="15.75" thickBot="1" x14ac:dyDescent="0.3">
      <c r="B14" s="21"/>
      <c r="C14" s="7" t="s">
        <v>8</v>
      </c>
      <c r="D14" s="11">
        <v>0.16944444444444445</v>
      </c>
      <c r="E14" s="12">
        <v>0.22500000000000001</v>
      </c>
      <c r="F14" s="15">
        <v>360</v>
      </c>
      <c r="G14" s="26">
        <f>1-'Summary - Value'!G14</f>
        <v>3.058620704523296E-2</v>
      </c>
      <c r="H14" s="11">
        <v>0.16944444444444445</v>
      </c>
      <c r="I14" s="12">
        <v>0.17222222222222222</v>
      </c>
      <c r="J14" s="15">
        <v>360</v>
      </c>
      <c r="K14" s="26">
        <f>1-'Summary - Value'!K14</f>
        <v>0.46062903767838304</v>
      </c>
      <c r="L14" s="11">
        <v>0.11961057023643949</v>
      </c>
      <c r="M14" s="12">
        <v>0.13769123783031989</v>
      </c>
      <c r="N14" s="15">
        <v>719</v>
      </c>
      <c r="O14" s="26">
        <f>1-'Summary - Value'!O14</f>
        <v>0.15310541125349897</v>
      </c>
    </row>
    <row r="15" spans="2:15" ht="15.75" thickBot="1" x14ac:dyDescent="0.3"/>
    <row r="16" spans="2:15" ht="15.75" thickBot="1" x14ac:dyDescent="0.3">
      <c r="B16" s="16" t="s">
        <v>11</v>
      </c>
      <c r="C16" s="17"/>
      <c r="D16" s="1" t="s">
        <v>2</v>
      </c>
      <c r="E16" s="2" t="s">
        <v>3</v>
      </c>
      <c r="F16" s="2" t="s">
        <v>4</v>
      </c>
      <c r="G16" s="3" t="s">
        <v>6</v>
      </c>
      <c r="H16" s="1" t="s">
        <v>2</v>
      </c>
      <c r="I16" s="2" t="s">
        <v>5</v>
      </c>
      <c r="J16" s="2" t="s">
        <v>4</v>
      </c>
      <c r="K16" s="3" t="s">
        <v>6</v>
      </c>
      <c r="L16" s="1" t="s">
        <v>3</v>
      </c>
      <c r="M16" s="2" t="s">
        <v>5</v>
      </c>
      <c r="N16" s="2" t="s">
        <v>4</v>
      </c>
      <c r="O16" s="3" t="s">
        <v>6</v>
      </c>
    </row>
    <row r="17" spans="2:15" x14ac:dyDescent="0.25">
      <c r="B17" s="18" t="s">
        <v>1</v>
      </c>
      <c r="C17" s="9" t="s">
        <v>7</v>
      </c>
      <c r="D17" s="4">
        <v>0.17499999999999999</v>
      </c>
      <c r="E17" s="5">
        <v>0.21666666666666667</v>
      </c>
      <c r="F17" s="14">
        <v>360</v>
      </c>
      <c r="G17" s="25">
        <f>1-'Summary - Value'!G17</f>
        <v>7.9685385003418041E-2</v>
      </c>
      <c r="H17" s="4">
        <v>0.17499999999999999</v>
      </c>
      <c r="I17" s="5">
        <v>0.17222222222222222</v>
      </c>
      <c r="J17" s="14">
        <v>360</v>
      </c>
      <c r="K17" s="25">
        <f>1-'Summary - Value'!K17</f>
        <v>0.53912111358955994</v>
      </c>
      <c r="L17" s="4">
        <v>0.11961057023643949</v>
      </c>
      <c r="M17" s="5">
        <v>0.14603616133518776</v>
      </c>
      <c r="N17" s="14">
        <v>719</v>
      </c>
      <c r="O17" s="25">
        <f>1-'Summary - Value'!O17</f>
        <v>7.0025044732326958E-2</v>
      </c>
    </row>
    <row r="18" spans="2:15" ht="15.75" thickBot="1" x14ac:dyDescent="0.3">
      <c r="B18" s="19"/>
      <c r="C18" s="10" t="s">
        <v>8</v>
      </c>
      <c r="D18" s="11">
        <v>0.16944444444444445</v>
      </c>
      <c r="E18" s="12">
        <v>0.20555555555555555</v>
      </c>
      <c r="F18" s="15">
        <v>360</v>
      </c>
      <c r="G18" s="26">
        <f>1-'Summary - Value'!G18</f>
        <v>0.10752971568244096</v>
      </c>
      <c r="H18" s="11">
        <v>0.16944444444444445</v>
      </c>
      <c r="I18" s="12">
        <v>0.17222222222222222</v>
      </c>
      <c r="J18" s="15">
        <v>360</v>
      </c>
      <c r="K18" s="26">
        <f>1-'Summary - Value'!K18</f>
        <v>0.46062903767838304</v>
      </c>
      <c r="L18" s="11">
        <v>0.11961057023643949</v>
      </c>
      <c r="M18" s="12">
        <v>0.14325452016689846</v>
      </c>
      <c r="N18" s="15">
        <v>719</v>
      </c>
      <c r="O18" s="26">
        <f>1-'Summary - Value'!O18</f>
        <v>9.2405748249263953E-2</v>
      </c>
    </row>
    <row r="19" spans="2:15" x14ac:dyDescent="0.25">
      <c r="B19" s="20" t="s">
        <v>9</v>
      </c>
      <c r="C19" s="8" t="s">
        <v>7</v>
      </c>
      <c r="D19" s="4">
        <v>0.17499999999999999</v>
      </c>
      <c r="E19" s="5">
        <v>0.23055555555555557</v>
      </c>
      <c r="F19" s="14">
        <v>360</v>
      </c>
      <c r="G19" s="25">
        <f>1-'Summary - Value'!G19</f>
        <v>3.1955697011317952E-2</v>
      </c>
      <c r="H19" s="4">
        <v>0.17499999999999999</v>
      </c>
      <c r="I19" s="5">
        <v>0.19166666666666668</v>
      </c>
      <c r="J19" s="14">
        <v>360</v>
      </c>
      <c r="K19" s="25">
        <f>1-'Summary - Value'!K19</f>
        <v>0.28198714403715797</v>
      </c>
      <c r="L19" s="4">
        <v>0.11961057023643949</v>
      </c>
      <c r="M19" s="5">
        <v>0.13769123783031989</v>
      </c>
      <c r="N19" s="14">
        <v>719</v>
      </c>
      <c r="O19" s="25">
        <f>1-'Summary - Value'!O19</f>
        <v>0.15310541125349897</v>
      </c>
    </row>
    <row r="20" spans="2:15" ht="15.75" thickBot="1" x14ac:dyDescent="0.3">
      <c r="B20" s="21"/>
      <c r="C20" s="7" t="s">
        <v>8</v>
      </c>
      <c r="D20" s="11">
        <v>0.16944444444444445</v>
      </c>
      <c r="E20" s="12">
        <v>0.20555555555555555</v>
      </c>
      <c r="F20" s="15">
        <v>360</v>
      </c>
      <c r="G20" s="26">
        <f>1-'Summary - Value'!G20</f>
        <v>0.10752971568244096</v>
      </c>
      <c r="H20" s="11">
        <v>0.16944444444444445</v>
      </c>
      <c r="I20" s="12">
        <v>0.18055555555555555</v>
      </c>
      <c r="J20" s="15">
        <v>360</v>
      </c>
      <c r="K20" s="26">
        <f>1-'Summary - Value'!K20</f>
        <v>0.34765255932222505</v>
      </c>
      <c r="L20" s="11">
        <v>0.11961057023643949</v>
      </c>
      <c r="M20" s="12">
        <v>0.12656467315716272</v>
      </c>
      <c r="N20" s="15">
        <v>719</v>
      </c>
      <c r="O20" s="26">
        <f>1-'Summary - Value'!O20</f>
        <v>0.34421168351465803</v>
      </c>
    </row>
    <row r="22" spans="2:15" ht="15.75" thickBot="1" x14ac:dyDescent="0.3"/>
    <row r="23" spans="2:15" ht="15.75" collapsed="1" thickBot="1" x14ac:dyDescent="0.3">
      <c r="B23" s="22" t="s">
        <v>18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4"/>
    </row>
    <row r="24" spans="2:15" ht="15.75" thickBot="1" x14ac:dyDescent="0.3"/>
    <row r="25" spans="2:15" ht="15.75" thickBot="1" x14ac:dyDescent="0.3">
      <c r="B25" s="16" t="s">
        <v>0</v>
      </c>
      <c r="C25" s="17"/>
      <c r="D25" s="1" t="s">
        <v>2</v>
      </c>
      <c r="E25" s="2" t="s">
        <v>3</v>
      </c>
      <c r="F25" s="2" t="s">
        <v>4</v>
      </c>
      <c r="G25" s="3" t="s">
        <v>6</v>
      </c>
      <c r="H25" s="1" t="s">
        <v>2</v>
      </c>
      <c r="I25" s="2" t="s">
        <v>5</v>
      </c>
      <c r="J25" s="2" t="s">
        <v>4</v>
      </c>
      <c r="K25" s="3" t="s">
        <v>6</v>
      </c>
      <c r="L25" s="1" t="s">
        <v>3</v>
      </c>
      <c r="M25" s="2" t="s">
        <v>5</v>
      </c>
      <c r="N25" s="2" t="s">
        <v>4</v>
      </c>
      <c r="O25" s="3" t="s">
        <v>6</v>
      </c>
    </row>
    <row r="26" spans="2:15" x14ac:dyDescent="0.25">
      <c r="B26" s="18" t="s">
        <v>1</v>
      </c>
      <c r="C26" s="9" t="s">
        <v>7</v>
      </c>
      <c r="D26" s="4">
        <v>8.8757396449704137E-2</v>
      </c>
      <c r="E26" s="5">
        <v>0.13609467455621302</v>
      </c>
      <c r="F26" s="14">
        <v>169</v>
      </c>
      <c r="G26" s="25">
        <f>1-'Summary - Value'!G26</f>
        <v>8.4667587592817006E-2</v>
      </c>
      <c r="H26" s="4">
        <v>7.1428571428571425E-2</v>
      </c>
      <c r="I26" s="5">
        <v>0.11224489795918367</v>
      </c>
      <c r="J26" s="14">
        <v>98</v>
      </c>
      <c r="K26" s="25">
        <f>1-'Summary - Value'!K26</f>
        <v>0.16250015823678998</v>
      </c>
      <c r="L26" s="4">
        <v>9.7826086956521743E-2</v>
      </c>
      <c r="M26" s="5">
        <v>0.11413043478260869</v>
      </c>
      <c r="N26" s="14">
        <v>184</v>
      </c>
      <c r="O26" s="25">
        <f>1-'Summary - Value'!O26</f>
        <v>0.30628081914241501</v>
      </c>
    </row>
    <row r="27" spans="2:15" ht="15.75" thickBot="1" x14ac:dyDescent="0.3">
      <c r="B27" s="19"/>
      <c r="C27" s="10" t="s">
        <v>8</v>
      </c>
      <c r="D27" s="11">
        <v>8.8757396449704137E-2</v>
      </c>
      <c r="E27" s="12">
        <v>0.13609467455621302</v>
      </c>
      <c r="F27" s="15">
        <v>169</v>
      </c>
      <c r="G27" s="26">
        <f>1-'Summary - Value'!G27</f>
        <v>8.4667587592817006E-2</v>
      </c>
      <c r="H27" s="11">
        <v>7.1428571428571425E-2</v>
      </c>
      <c r="I27" s="12">
        <v>0.11224489795918367</v>
      </c>
      <c r="J27" s="15">
        <v>98</v>
      </c>
      <c r="K27" s="26">
        <f>1-'Summary - Value'!K27</f>
        <v>0.16250015823678998</v>
      </c>
      <c r="L27" s="11">
        <v>9.7826086956521743E-2</v>
      </c>
      <c r="M27" s="12">
        <v>0.11413043478260869</v>
      </c>
      <c r="N27" s="15">
        <v>184</v>
      </c>
      <c r="O27" s="26">
        <f>1-'Summary - Value'!O27</f>
        <v>0.30628081914241501</v>
      </c>
    </row>
    <row r="28" spans="2:15" x14ac:dyDescent="0.25">
      <c r="B28" s="20" t="s">
        <v>9</v>
      </c>
      <c r="C28" s="8" t="s">
        <v>7</v>
      </c>
      <c r="D28" s="4">
        <v>0.11214953271028037</v>
      </c>
      <c r="E28" s="5">
        <v>0.13551401869158877</v>
      </c>
      <c r="F28" s="14">
        <v>214</v>
      </c>
      <c r="G28" s="25">
        <f>1-'Summary - Value'!G28</f>
        <v>0.23213985649512703</v>
      </c>
      <c r="H28" s="4">
        <v>0.05</v>
      </c>
      <c r="I28" s="5">
        <v>0.1</v>
      </c>
      <c r="J28" s="14">
        <v>140</v>
      </c>
      <c r="K28" s="25">
        <f>1-'Summary - Value'!K28</f>
        <v>5.6515005540774044E-2</v>
      </c>
      <c r="L28" s="4">
        <v>0.10358565737051793</v>
      </c>
      <c r="M28" s="5">
        <v>0.12350597609561753</v>
      </c>
      <c r="N28" s="14">
        <v>251</v>
      </c>
      <c r="O28" s="25">
        <f>1-'Summary - Value'!O28</f>
        <v>0.24139482582788896</v>
      </c>
    </row>
    <row r="29" spans="2:15" ht="15.75" thickBot="1" x14ac:dyDescent="0.3">
      <c r="B29" s="21"/>
      <c r="C29" s="7" t="s">
        <v>8</v>
      </c>
      <c r="D29" s="11">
        <v>0.11587982832618025</v>
      </c>
      <c r="E29" s="12">
        <v>0.14163090128755365</v>
      </c>
      <c r="F29" s="15">
        <v>233</v>
      </c>
      <c r="G29" s="26">
        <f>1-'Summary - Value'!G29</f>
        <v>0.203852607096079</v>
      </c>
      <c r="H29" s="11">
        <v>5.8064516129032261E-2</v>
      </c>
      <c r="I29" s="12">
        <v>0.1032258064516129</v>
      </c>
      <c r="J29" s="15">
        <v>155</v>
      </c>
      <c r="K29" s="26">
        <f>1-'Summary - Value'!K29</f>
        <v>7.2596193493528971E-2</v>
      </c>
      <c r="L29" s="11">
        <v>0.10294117647058823</v>
      </c>
      <c r="M29" s="12">
        <v>0.125</v>
      </c>
      <c r="N29" s="15">
        <v>272</v>
      </c>
      <c r="O29" s="26">
        <f>1-'Summary - Value'!O29</f>
        <v>0.20957167593574</v>
      </c>
    </row>
    <row r="30" spans="2:15" ht="15.75" thickBot="1" x14ac:dyDescent="0.3"/>
    <row r="31" spans="2:15" ht="15.75" collapsed="1" thickBot="1" x14ac:dyDescent="0.3">
      <c r="B31" s="16" t="s">
        <v>10</v>
      </c>
      <c r="C31" s="17"/>
      <c r="D31" s="1" t="s">
        <v>2</v>
      </c>
      <c r="E31" s="2" t="s">
        <v>3</v>
      </c>
      <c r="F31" s="2" t="s">
        <v>4</v>
      </c>
      <c r="G31" s="3" t="s">
        <v>6</v>
      </c>
      <c r="H31" s="1" t="s">
        <v>2</v>
      </c>
      <c r="I31" s="2" t="s">
        <v>5</v>
      </c>
      <c r="J31" s="2" t="s">
        <v>4</v>
      </c>
      <c r="K31" s="3" t="s">
        <v>6</v>
      </c>
      <c r="L31" s="1" t="s">
        <v>3</v>
      </c>
      <c r="M31" s="2" t="s">
        <v>5</v>
      </c>
      <c r="N31" s="2" t="s">
        <v>4</v>
      </c>
      <c r="O31" s="3" t="s">
        <v>6</v>
      </c>
    </row>
    <row r="32" spans="2:15" x14ac:dyDescent="0.25">
      <c r="B32" s="18" t="s">
        <v>1</v>
      </c>
      <c r="C32" s="9" t="s">
        <v>7</v>
      </c>
      <c r="D32" s="4">
        <v>8.9108910891089105E-2</v>
      </c>
      <c r="E32" s="5">
        <v>0.14851485148514851</v>
      </c>
      <c r="F32" s="14">
        <v>202</v>
      </c>
      <c r="G32" s="25">
        <f>1-'Summary - Value'!G32</f>
        <v>3.2642327424806994E-2</v>
      </c>
      <c r="H32" s="4">
        <v>6.5040650406504072E-2</v>
      </c>
      <c r="I32" s="5">
        <v>0.10569105691056911</v>
      </c>
      <c r="J32" s="14">
        <v>123</v>
      </c>
      <c r="K32" s="25">
        <f>1-'Summary - Value'!K32</f>
        <v>0.12785971068723001</v>
      </c>
      <c r="L32" s="4">
        <v>0.10232558139534884</v>
      </c>
      <c r="M32" s="5">
        <v>0.12093023255813953</v>
      </c>
      <c r="N32" s="14">
        <v>215</v>
      </c>
      <c r="O32" s="25">
        <f>1-'Summary - Value'!O32</f>
        <v>0.27063262773671104</v>
      </c>
    </row>
    <row r="33" spans="2:15" ht="15.75" thickBot="1" x14ac:dyDescent="0.3">
      <c r="B33" s="19"/>
      <c r="C33" s="10" t="s">
        <v>8</v>
      </c>
      <c r="D33" s="11">
        <v>8.9108910891089105E-2</v>
      </c>
      <c r="E33" s="12">
        <v>0.14851485148514851</v>
      </c>
      <c r="F33" s="15">
        <v>202</v>
      </c>
      <c r="G33" s="26">
        <f>1-'Summary - Value'!G33</f>
        <v>3.2642327424806994E-2</v>
      </c>
      <c r="H33" s="11">
        <v>6.5040650406504072E-2</v>
      </c>
      <c r="I33" s="12">
        <v>0.10569105691056911</v>
      </c>
      <c r="J33" s="15">
        <v>123</v>
      </c>
      <c r="K33" s="26">
        <f>1-'Summary - Value'!K33</f>
        <v>0.12785971068723001</v>
      </c>
      <c r="L33" s="11">
        <v>0.10232558139534884</v>
      </c>
      <c r="M33" s="12">
        <v>0.12093023255813953</v>
      </c>
      <c r="N33" s="15">
        <v>215</v>
      </c>
      <c r="O33" s="26">
        <f>1-'Summary - Value'!O33</f>
        <v>0.27063262773671104</v>
      </c>
    </row>
    <row r="34" spans="2:15" collapsed="1" x14ac:dyDescent="0.25">
      <c r="B34" s="20" t="s">
        <v>9</v>
      </c>
      <c r="C34" s="8" t="s">
        <v>7</v>
      </c>
      <c r="D34" s="4">
        <v>9.6234309623430964E-2</v>
      </c>
      <c r="E34" s="5">
        <v>0.14225941422594143</v>
      </c>
      <c r="F34" s="14">
        <v>239</v>
      </c>
      <c r="G34" s="25">
        <f>1-'Summary - Value'!G34</f>
        <v>6.0525106748514967E-2</v>
      </c>
      <c r="H34" s="4">
        <v>8.2278481012658222E-2</v>
      </c>
      <c r="I34" s="5">
        <v>0.10759493670886076</v>
      </c>
      <c r="J34" s="14">
        <v>158</v>
      </c>
      <c r="K34" s="25">
        <f>1-'Summary - Value'!K34</f>
        <v>0.22214802306749404</v>
      </c>
      <c r="L34" s="4">
        <v>0.13461538461538461</v>
      </c>
      <c r="M34" s="5">
        <v>0.14615384615384616</v>
      </c>
      <c r="N34" s="14">
        <v>260</v>
      </c>
      <c r="O34" s="25">
        <f>1-'Summary - Value'!O34</f>
        <v>0.35278010493787604</v>
      </c>
    </row>
    <row r="35" spans="2:15" ht="15.75" thickBot="1" x14ac:dyDescent="0.3">
      <c r="B35" s="21"/>
      <c r="C35" s="7" t="s">
        <v>8</v>
      </c>
      <c r="D35" s="11">
        <v>9.3617021276595741E-2</v>
      </c>
      <c r="E35" s="12">
        <v>0.14468085106382977</v>
      </c>
      <c r="F35" s="15">
        <v>235</v>
      </c>
      <c r="G35" s="26">
        <f>1-'Summary - Value'!G35</f>
        <v>4.393999229037604E-2</v>
      </c>
      <c r="H35" s="11">
        <v>6.4935064935064929E-2</v>
      </c>
      <c r="I35" s="12">
        <v>0.1038961038961039</v>
      </c>
      <c r="J35" s="15">
        <v>154</v>
      </c>
      <c r="K35" s="26">
        <f>1-'Summary - Value'!K35</f>
        <v>0.11005164984042903</v>
      </c>
      <c r="L35" s="11">
        <v>0.11857707509881422</v>
      </c>
      <c r="M35" s="12">
        <v>0.14229249011857709</v>
      </c>
      <c r="N35" s="15">
        <v>253</v>
      </c>
      <c r="O35" s="26">
        <f>1-'Summary - Value'!O35</f>
        <v>0.21467868707762605</v>
      </c>
    </row>
  </sheetData>
  <mergeCells count="17">
    <mergeCell ref="B26:B27"/>
    <mergeCell ref="B28:B29"/>
    <mergeCell ref="B31:C31"/>
    <mergeCell ref="B32:B33"/>
    <mergeCell ref="B34:B35"/>
    <mergeCell ref="B13:B14"/>
    <mergeCell ref="B16:C16"/>
    <mergeCell ref="B17:B18"/>
    <mergeCell ref="B19:B20"/>
    <mergeCell ref="B23:O23"/>
    <mergeCell ref="B25:C25"/>
    <mergeCell ref="B2:O2"/>
    <mergeCell ref="B4:C4"/>
    <mergeCell ref="B5:B6"/>
    <mergeCell ref="B7:B8"/>
    <mergeCell ref="B10:C10"/>
    <mergeCell ref="B11:B12"/>
  </mergeCells>
  <conditionalFormatting sqref="G5:G8 G11:G14 G17:G20 K5:K8 K11:K14 K17:K20 O5:O8 O11:O14 O17:O20">
    <cfRule type="cellIs" dxfId="3" priority="2" operator="greaterThan">
      <formula>0.25</formula>
    </cfRule>
  </conditionalFormatting>
  <conditionalFormatting sqref="G26:G29 G32:G35 K26:K29 K32:K35 O26:O29 O32:O35">
    <cfRule type="cellIs" dxfId="2" priority="1" operator="greaterThan">
      <formula>0.25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7AAE4-BC5F-4BAB-9D1B-B969FE4DD334}">
  <dimension ref="B1:O12"/>
  <sheetViews>
    <sheetView showGridLines="0" tabSelected="1" zoomScale="145" zoomScaleNormal="145" workbookViewId="0">
      <selection activeCell="Q13" sqref="Q13"/>
    </sheetView>
  </sheetViews>
  <sheetFormatPr defaultRowHeight="15" x14ac:dyDescent="0.25"/>
  <cols>
    <col min="2" max="2" width="14.28515625" customWidth="1"/>
    <col min="3" max="3" width="21.42578125" customWidth="1"/>
    <col min="14" max="14" width="9.140625" customWidth="1"/>
  </cols>
  <sheetData>
    <row r="1" spans="2:15" ht="15.75" thickBot="1" x14ac:dyDescent="0.3"/>
    <row r="2" spans="2:15" ht="15.75" thickBot="1" x14ac:dyDescent="0.3">
      <c r="D2" s="22" t="s">
        <v>15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4"/>
    </row>
    <row r="3" spans="2:15" ht="15.75" thickBot="1" x14ac:dyDescent="0.3"/>
    <row r="4" spans="2:15" ht="15.75" collapsed="1" thickBot="1" x14ac:dyDescent="0.3">
      <c r="B4" s="16" t="s">
        <v>10</v>
      </c>
      <c r="C4" s="17"/>
      <c r="D4" s="39" t="s">
        <v>2</v>
      </c>
      <c r="E4" s="40" t="s">
        <v>3</v>
      </c>
      <c r="F4" s="40" t="s">
        <v>4</v>
      </c>
      <c r="G4" s="41" t="s">
        <v>6</v>
      </c>
      <c r="H4" s="28" t="s">
        <v>2</v>
      </c>
      <c r="I4" s="29" t="s">
        <v>5</v>
      </c>
      <c r="J4" s="29" t="s">
        <v>4</v>
      </c>
      <c r="K4" s="30" t="s">
        <v>6</v>
      </c>
      <c r="L4" s="39" t="s">
        <v>3</v>
      </c>
      <c r="M4" s="40" t="s">
        <v>5</v>
      </c>
      <c r="N4" s="40" t="s">
        <v>4</v>
      </c>
      <c r="O4" s="41" t="s">
        <v>6</v>
      </c>
    </row>
    <row r="5" spans="2:15" collapsed="1" x14ac:dyDescent="0.25">
      <c r="B5" s="20" t="s">
        <v>9</v>
      </c>
      <c r="C5" s="51" t="s">
        <v>7</v>
      </c>
      <c r="D5" s="42">
        <v>0.17499999999999999</v>
      </c>
      <c r="E5" s="43">
        <v>0.23333333333333334</v>
      </c>
      <c r="F5" s="44">
        <v>360</v>
      </c>
      <c r="G5" s="45">
        <f>1-'Summary - Value'!G13</f>
        <v>2.6145799506134049E-2</v>
      </c>
      <c r="H5" s="31">
        <v>0.17499999999999999</v>
      </c>
      <c r="I5" s="32">
        <v>0.17499999999999999</v>
      </c>
      <c r="J5" s="33">
        <v>360</v>
      </c>
      <c r="K5" s="34">
        <f>1-'Summary - Value'!K13</f>
        <v>0.5</v>
      </c>
      <c r="L5" s="42">
        <v>0.11961057023643949</v>
      </c>
      <c r="M5" s="43">
        <v>0.14881780250347706</v>
      </c>
      <c r="N5" s="44">
        <v>719</v>
      </c>
      <c r="O5" s="45">
        <f>1-'Summary - Value'!O13</f>
        <v>5.2199483866437024E-2</v>
      </c>
    </row>
    <row r="6" spans="2:15" ht="15.75" thickBot="1" x14ac:dyDescent="0.3">
      <c r="B6" s="21"/>
      <c r="C6" s="50" t="s">
        <v>8</v>
      </c>
      <c r="D6" s="46">
        <v>0.16944444444444445</v>
      </c>
      <c r="E6" s="47">
        <v>0.22500000000000001</v>
      </c>
      <c r="F6" s="48">
        <v>360</v>
      </c>
      <c r="G6" s="49">
        <f>1-'Summary - Value'!G14</f>
        <v>3.058620704523296E-2</v>
      </c>
      <c r="H6" s="35">
        <v>0.16944444444444445</v>
      </c>
      <c r="I6" s="36">
        <v>0.17222222222222222</v>
      </c>
      <c r="J6" s="37">
        <v>360</v>
      </c>
      <c r="K6" s="38">
        <f>1-'Summary - Value'!K14</f>
        <v>0.46062903767838304</v>
      </c>
      <c r="L6" s="46">
        <v>0.11961057023643949</v>
      </c>
      <c r="M6" s="47">
        <v>0.13769123783031989</v>
      </c>
      <c r="N6" s="48">
        <v>719</v>
      </c>
      <c r="O6" s="49">
        <f>1-'Summary - Value'!O14</f>
        <v>0.15310541125349897</v>
      </c>
    </row>
    <row r="7" spans="2:15" ht="15.75" thickBot="1" x14ac:dyDescent="0.3"/>
    <row r="8" spans="2:15" ht="15.75" thickBot="1" x14ac:dyDescent="0.3">
      <c r="D8" s="22" t="s">
        <v>18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4"/>
    </row>
    <row r="9" spans="2:15" ht="15.75" thickBot="1" x14ac:dyDescent="0.3"/>
    <row r="10" spans="2:15" ht="15.75" collapsed="1" thickBot="1" x14ac:dyDescent="0.3">
      <c r="B10" s="16" t="s">
        <v>10</v>
      </c>
      <c r="C10" s="17"/>
      <c r="D10" s="28" t="s">
        <v>2</v>
      </c>
      <c r="E10" s="29" t="s">
        <v>3</v>
      </c>
      <c r="F10" s="29" t="s">
        <v>4</v>
      </c>
      <c r="G10" s="30" t="s">
        <v>6</v>
      </c>
      <c r="H10" s="39" t="s">
        <v>2</v>
      </c>
      <c r="I10" s="40" t="s">
        <v>5</v>
      </c>
      <c r="J10" s="40" t="s">
        <v>4</v>
      </c>
      <c r="K10" s="41" t="s">
        <v>6</v>
      </c>
      <c r="L10" s="28" t="s">
        <v>3</v>
      </c>
      <c r="M10" s="29" t="s">
        <v>5</v>
      </c>
      <c r="N10" s="29" t="s">
        <v>4</v>
      </c>
      <c r="O10" s="30" t="s">
        <v>6</v>
      </c>
    </row>
    <row r="11" spans="2:15" collapsed="1" x14ac:dyDescent="0.25">
      <c r="B11" s="27" t="s">
        <v>9</v>
      </c>
      <c r="C11" s="51" t="s">
        <v>7</v>
      </c>
      <c r="D11" s="31">
        <v>9.6234309623430964E-2</v>
      </c>
      <c r="E11" s="32">
        <v>0.14225941422594143</v>
      </c>
      <c r="F11" s="33">
        <v>239</v>
      </c>
      <c r="G11" s="34">
        <f>1-'Summary - Value'!G34</f>
        <v>6.0525106748514967E-2</v>
      </c>
      <c r="H11" s="42">
        <v>8.2278481012658222E-2</v>
      </c>
      <c r="I11" s="43">
        <v>0.10759493670886076</v>
      </c>
      <c r="J11" s="44">
        <v>158</v>
      </c>
      <c r="K11" s="45">
        <f>1-'Summary - Value'!K34</f>
        <v>0.22214802306749404</v>
      </c>
      <c r="L11" s="31">
        <v>0.13461538461538461</v>
      </c>
      <c r="M11" s="32">
        <v>0.14615384615384616</v>
      </c>
      <c r="N11" s="33">
        <v>260</v>
      </c>
      <c r="O11" s="34">
        <f>1-'Summary - Value'!O34</f>
        <v>0.35278010493787604</v>
      </c>
    </row>
    <row r="12" spans="2:15" ht="15.75" thickBot="1" x14ac:dyDescent="0.3">
      <c r="B12" s="21"/>
      <c r="C12" s="50" t="s">
        <v>8</v>
      </c>
      <c r="D12" s="35">
        <v>9.3617021276595741E-2</v>
      </c>
      <c r="E12" s="36">
        <v>0.14468085106382977</v>
      </c>
      <c r="F12" s="37">
        <v>235</v>
      </c>
      <c r="G12" s="38">
        <f>1-'Summary - Value'!G35</f>
        <v>4.393999229037604E-2</v>
      </c>
      <c r="H12" s="46">
        <v>6.4935064935064929E-2</v>
      </c>
      <c r="I12" s="47">
        <v>0.1038961038961039</v>
      </c>
      <c r="J12" s="48">
        <v>154</v>
      </c>
      <c r="K12" s="49">
        <f>1-'Summary - Value'!K35</f>
        <v>0.11005164984042903</v>
      </c>
      <c r="L12" s="35">
        <v>0.11857707509881422</v>
      </c>
      <c r="M12" s="36">
        <v>0.14229249011857709</v>
      </c>
      <c r="N12" s="37">
        <v>253</v>
      </c>
      <c r="O12" s="38">
        <f>1-'Summary - Value'!O35</f>
        <v>0.21467868707762605</v>
      </c>
    </row>
  </sheetData>
  <mergeCells count="6">
    <mergeCell ref="B10:C10"/>
    <mergeCell ref="B11:B12"/>
    <mergeCell ref="D8:O8"/>
    <mergeCell ref="D2:O2"/>
    <mergeCell ref="B5:B6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- Formula</vt:lpstr>
      <vt:lpstr>Summary - Value</vt:lpstr>
      <vt:lpstr>Summary - Value %</vt:lpstr>
      <vt:lpstr>Summary - PPT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MAXI0</dc:creator>
  <cp:lastModifiedBy>MAXI0</cp:lastModifiedBy>
  <dcterms:created xsi:type="dcterms:W3CDTF">2023-04-13T05:36:41Z</dcterms:created>
  <dcterms:modified xsi:type="dcterms:W3CDTF">2023-04-13T18:43:50Z</dcterms:modified>
</cp:coreProperties>
</file>