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970"/>
  </bookViews>
  <sheets>
    <sheet name="1月" sheetId="62" r:id="rId1"/>
    <sheet name="当月" sheetId="58" r:id="rId2"/>
    <sheet name="隐藏" sheetId="61" state="hidden" r:id="rId3"/>
    <sheet name="工资" sheetId="32" state="hidden" r:id="rId4"/>
  </sheets>
  <calcPr calcId="144525"/>
</workbook>
</file>

<file path=xl/sharedStrings.xml><?xml version="1.0" encoding="utf-8"?>
<sst xmlns="http://schemas.openxmlformats.org/spreadsheetml/2006/main" count="439" uniqueCount="129">
  <si>
    <t>共计(小时)</t>
  </si>
  <si>
    <t>共计(分钟)</t>
  </si>
  <si>
    <t>加班(小时)</t>
  </si>
  <si>
    <t>平时加班(分钟)</t>
  </si>
  <si>
    <t>假日加班(分钟)</t>
  </si>
  <si>
    <t>上班(分钟)</t>
  </si>
  <si>
    <t>差值(分钟)</t>
  </si>
  <si>
    <t>开始</t>
  </si>
  <si>
    <t>上班点</t>
  </si>
  <si>
    <t>结束</t>
  </si>
  <si>
    <t>下班点</t>
  </si>
  <si>
    <t>是否休息日</t>
  </si>
  <si>
    <t>上班时间</t>
  </si>
  <si>
    <t>下班时间</t>
  </si>
  <si>
    <t>工作日期 </t>
  </si>
  <si>
    <t>刷卡时间 </t>
  </si>
  <si>
    <t>工号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</si>
  <si>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</si>
  <si>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</si>
  <si>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</si>
  <si>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</si>
  <si>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</si>
  <si>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</si>
  <si>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</si>
  <si>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</si>
  <si>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</si>
  <si>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</si>
  <si>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</si>
  <si>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</si>
  <si>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</si>
  <si>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</si>
  <si>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</si>
  <si>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</si>
  <si>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</si>
  <si>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</si>
  <si>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</si>
  <si>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</si>
  <si>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</si>
  <si>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</si>
  <si>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</si>
  <si>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</si>
  <si>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入离职缺勤天数 </t>
  </si>
  <si>
    <t>日期类型 </t>
  </si>
  <si>
    <t>餐补降温费 </t>
  </si>
  <si>
    <t>夜宵补助 </t>
  </si>
  <si>
    <t>加班时长受限</t>
  </si>
  <si>
    <t>法定节假日天数 </t>
  </si>
  <si>
    <t>Has账号 </t>
  </si>
  <si>
    <t> 2020.01.01 </t>
  </si>
  <si>
    <t>  </t>
  </si>
  <si>
    <t> 20181205131 </t>
  </si>
  <si>
    <t> 2018.12.03 </t>
  </si>
  <si>
    <t> 节假日 </t>
  </si>
  <si>
    <t> 0016005131 </t>
  </si>
  <si>
    <t> 2020.01.02 </t>
  </si>
  <si>
    <t> 08:27,21:48 </t>
  </si>
  <si>
    <t> 1.00 </t>
  </si>
  <si>
    <t> 工作日 </t>
  </si>
  <si>
    <t> 15.00 </t>
  </si>
  <si>
    <t> 2020.01.03 </t>
  </si>
  <si>
    <t> 08:58,21:42 </t>
  </si>
  <si>
    <t> 2020.01.04 </t>
  </si>
  <si>
    <t> 10:29,19:43 </t>
  </si>
  <si>
    <t> 公休日 </t>
  </si>
  <si>
    <t> 2020.01.05 </t>
  </si>
  <si>
    <t> 11:44,20:26 </t>
  </si>
  <si>
    <t> 2020.01.06 </t>
  </si>
  <si>
    <t> 08:32,21:55 </t>
  </si>
  <si>
    <t> 2020.01.07 </t>
  </si>
  <si>
    <t> 08:30,13:42,21:37 </t>
  </si>
  <si>
    <t> 2020.01.08 </t>
  </si>
  <si>
    <t> 08:22,19:28 </t>
  </si>
  <si>
    <t> 2020.01.09 </t>
  </si>
  <si>
    <t> 08:31,21:17 </t>
  </si>
  <si>
    <t> 2020.01.10 </t>
  </si>
  <si>
    <t> 08:35,21:51 </t>
  </si>
  <si>
    <t> 2020.01.11 </t>
  </si>
  <si>
    <t> 17:26,19:55 </t>
  </si>
  <si>
    <t> 2020.01.12 </t>
  </si>
  <si>
    <t> 2020.01.13 </t>
  </si>
  <si>
    <t> 08:11,08:30,18:30,19:16 </t>
  </si>
  <si>
    <t> 2020.01.14 </t>
  </si>
  <si>
    <t> 08:22,20:51 </t>
  </si>
  <si>
    <t> 2020.01.15 </t>
  </si>
  <si>
    <t> 08:23,21:12 </t>
  </si>
  <si>
    <t> 2020.01.16 </t>
  </si>
  <si>
    <t> 08:20,20:55 </t>
  </si>
  <si>
    <t> 2020.01.17 </t>
  </si>
  <si>
    <t> 08:18,18:57 </t>
  </si>
  <si>
    <t> 2020.01.18 </t>
  </si>
  <si>
    <t> 2020.01.19 </t>
  </si>
  <si>
    <t> 08:15,20:40 </t>
  </si>
  <si>
    <t> 2020.01.20 </t>
  </si>
  <si>
    <t> 08:02,14:41 </t>
  </si>
  <si>
    <t> 0.50 </t>
  </si>
  <si>
    <t> 7.50 </t>
  </si>
  <si>
    <t> 2020.01.21 </t>
  </si>
  <si>
    <t> 2020.01.22 </t>
  </si>
  <si>
    <t> 2020.01.23 </t>
  </si>
  <si>
    <t> 2020.01.24 </t>
  </si>
  <si>
    <t> 2020.01.25 </t>
  </si>
  <si>
    <t> 2020.01.26 </t>
  </si>
  <si>
    <t> 2020.01.27 </t>
  </si>
  <si>
    <t> 2020.01.28 </t>
  </si>
  <si>
    <t> 2020.01.29 </t>
  </si>
  <si>
    <t> 2020.01.30 </t>
  </si>
  <si>
    <t> 2020.01.31 </t>
  </si>
  <si>
    <t>年月</t>
  </si>
  <si>
    <t>基本工资</t>
  </si>
  <si>
    <t>浮动工资</t>
  </si>
  <si>
    <t>应发工资</t>
  </si>
  <si>
    <t>岗位绩效</t>
  </si>
  <si>
    <t>奖罚</t>
  </si>
  <si>
    <t>津贴</t>
  </si>
  <si>
    <t>加班费</t>
  </si>
  <si>
    <t>补发</t>
  </si>
  <si>
    <t>交通补贴</t>
  </si>
  <si>
    <t>餐补</t>
  </si>
  <si>
    <t>缺勤扣款</t>
  </si>
  <si>
    <t>合计</t>
  </si>
  <si>
    <t>养老</t>
  </si>
  <si>
    <t>医疗</t>
  </si>
  <si>
    <t>失业</t>
  </si>
  <si>
    <t>公积金</t>
  </si>
  <si>
    <t>其它扣款</t>
  </si>
  <si>
    <t>专项扣款</t>
  </si>
  <si>
    <t>个税</t>
  </si>
  <si>
    <t>实际</t>
  </si>
  <si>
    <t>说明栏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</si>
</sst>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3"/>
      <color theme="1"/>
      <name val="宋体"/>
      <charset val="134"/>
      <scheme val="minor"/>
    </font>
    <font>
      <b/>
      <sz val="13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rgb="FFFF0000"/>
      <name val="微软雅黑"/>
      <charset val="134"/>
    </font>
    <font>
      <sz val="13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4" fillId="27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15" applyNumberFormat="0" applyFon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27" fillId="18" borderId="18" applyNumberFormat="0" applyAlignment="0" applyProtection="0">
      <alignment vertical="center"/>
    </xf>
    <xf numFmtId="0" fontId="10" fillId="10" borderId="12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1" fillId="2" borderId="1" xfId="0" applyFont="1" applyFill="1" applyBorder="1" applyProtection="1">
      <alignment vertical="center"/>
      <protection hidden="1"/>
    </xf>
    <xf numFmtId="0" fontId="2" fillId="2" borderId="2" xfId="0" applyFont="1" applyFill="1" applyBorder="1" applyProtection="1">
      <alignment vertical="center"/>
      <protection hidden="1"/>
    </xf>
    <xf numFmtId="0" fontId="1" fillId="2" borderId="2" xfId="0" applyFont="1" applyFill="1" applyBorder="1" applyProtection="1">
      <alignment vertical="center"/>
      <protection hidden="1"/>
    </xf>
    <xf numFmtId="0" fontId="3" fillId="3" borderId="3" xfId="0" applyFont="1" applyFill="1" applyBorder="1" applyProtection="1">
      <alignment vertical="center"/>
      <protection hidden="1"/>
    </xf>
    <xf numFmtId="0" fontId="3" fillId="3" borderId="4" xfId="0" applyFont="1" applyFill="1" applyBorder="1" applyProtection="1">
      <alignment vertical="center"/>
      <protection hidden="1"/>
    </xf>
    <xf numFmtId="0" fontId="0" fillId="2" borderId="5" xfId="0" applyFill="1" applyBorder="1" applyProtection="1">
      <alignment vertical="center"/>
      <protection hidden="1"/>
    </xf>
    <xf numFmtId="0" fontId="0" fillId="2" borderId="6" xfId="0" applyFill="1" applyBorder="1" applyProtection="1">
      <alignment vertical="center"/>
      <protection hidden="1"/>
    </xf>
    <xf numFmtId="0" fontId="0" fillId="4" borderId="0" xfId="0" applyFill="1">
      <alignment vertical="center"/>
    </xf>
    <xf numFmtId="0" fontId="2" fillId="2" borderId="7" xfId="0" applyFont="1" applyFill="1" applyBorder="1" applyProtection="1">
      <alignment vertical="center"/>
      <protection hidden="1"/>
    </xf>
    <xf numFmtId="0" fontId="2" fillId="2" borderId="8" xfId="0" applyFont="1" applyFill="1" applyBorder="1" applyProtection="1">
      <alignment vertical="center"/>
      <protection hidden="1"/>
    </xf>
    <xf numFmtId="0" fontId="2" fillId="4" borderId="8" xfId="0" applyFont="1" applyFill="1" applyBorder="1">
      <alignment vertical="center"/>
    </xf>
    <xf numFmtId="0" fontId="4" fillId="4" borderId="9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0" fillId="2" borderId="10" xfId="0" applyFill="1" applyBorder="1" applyProtection="1">
      <alignment vertical="center"/>
      <protection hidden="1"/>
    </xf>
    <xf numFmtId="0" fontId="7" fillId="5" borderId="6" xfId="0" applyFont="1" applyFill="1" applyBorder="1" applyAlignment="1">
      <alignment horizontal="left" vertical="center"/>
    </xf>
    <xf numFmtId="0" fontId="7" fillId="5" borderId="6" xfId="0" applyFont="1" applyFill="1" applyBorder="1" applyAlignment="1" applyProtection="1">
      <alignment horizontal="left" vertical="center"/>
    </xf>
    <xf numFmtId="0" fontId="0" fillId="0" borderId="6" xfId="0" applyBorder="1">
      <alignment vertical="center"/>
    </xf>
    <xf numFmtId="0" fontId="7" fillId="5" borderId="6" xfId="0" applyFont="1" applyFill="1" applyBorder="1" applyAlignment="1" applyProtection="1">
      <alignment horizontal="left" vertical="center"/>
      <protection locked="0"/>
    </xf>
    <xf numFmtId="0" fontId="0" fillId="0" borderId="6" xfId="0" applyBorder="1" applyProtection="1">
      <alignment vertical="center"/>
      <protection locked="0"/>
    </xf>
    <xf numFmtId="0" fontId="7" fillId="5" borderId="6" xfId="0" applyFont="1" applyFill="1" applyBorder="1" applyAlignment="1">
      <alignment horizontal="right" vertical="center"/>
    </xf>
    <xf numFmtId="0" fontId="7" fillId="5" borderId="6" xfId="0" applyFont="1" applyFill="1" applyBorder="1" applyAlignment="1" applyProtection="1">
      <alignment horizontal="right" vertical="center"/>
      <protection locked="0"/>
    </xf>
    <xf numFmtId="0" fontId="6" fillId="3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8" fillId="5" borderId="9" xfId="0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tabSelected="1" workbookViewId="0">
      <pane xSplit="12" ySplit="2" topLeftCell="M3" activePane="bottomRight" state="frozen"/>
      <selection/>
      <selection pane="topRight"/>
      <selection pane="bottomLeft"/>
      <selection pane="bottomRight" activeCell="R6" sqref="R6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48.15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2889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 t="shared" ref="A3:A48" si="0">ROUND(B3/60,2)+ROUND(C3/60,2)</f>
        <v>0</v>
      </c>
      <c r="B3" s="10">
        <f t="shared" ref="B3:B48" si="1">IF(AND(D3&gt;(8*60),J3=0),D3-(8*60),0)</f>
        <v>0</v>
      </c>
      <c r="C3" s="10">
        <f t="shared" ref="C3:C48" si="2">IF(AND(J3=1,D3&gt;0),D3,0)</f>
        <v>0</v>
      </c>
      <c r="D3" s="10">
        <f t="shared" ref="D3:D48" si="3">IF(E3&gt;0,E3,0)</f>
        <v>0</v>
      </c>
      <c r="E3" s="10">
        <f t="shared" ref="E3:E48" si="4">H3-F3</f>
        <v>0</v>
      </c>
      <c r="F3" s="10">
        <f t="shared" ref="F3:F48" si="5">IF(G3&lt;(8*60+30),0,IF(G3&lt;(11*60+30),G3-(8*60+30),IF(G3&lt;(12*60+30),3*60+30,IF(G3&lt;(17*60+30),G3-(12*60+30)+3*60+30,IF(G3&lt;(18*60),8*60,G3-(18*60)+8*60)))))</f>
        <v>0</v>
      </c>
      <c r="G3" s="10">
        <f t="shared" ref="G3:G48" si="6">IF(K3&gt;0,MID(K3,1,2)*60+MID(K3,4,2),0)</f>
        <v>0</v>
      </c>
      <c r="H3" s="10">
        <f t="shared" ref="H3:H48" si="7">IF(I3=0,0,IF(I3&lt;(11*60+30),(I3-(8*60+30)),IF(I3&lt;(17*60+30),I3-(12*60+30)+3*60,I3-(18*60)+8*60)))</f>
        <v>0</v>
      </c>
      <c r="I3" s="10">
        <f t="shared" ref="I3:I48" si="8">IF(L3&gt;0,MID(L3,1,2)*60+MID(L3,4,2),0)</f>
        <v>0</v>
      </c>
      <c r="J3" s="10">
        <f t="shared" ref="J3:J48" si="9">IF(MID(Q3,2,4)="1.00",0,1)</f>
        <v>1</v>
      </c>
      <c r="K3" s="19">
        <f t="shared" ref="K3:K48" si="10">IF(LEN(CLEAN(N3))=13,MID(N3,2,5),IF(LEN(CLEAN(N3))=19,MID(N3,8,5),0))</f>
        <v>0</v>
      </c>
      <c r="L3" s="19">
        <f t="shared" ref="L3:L48" si="11">IF(LEN(CLEAN(N3))=13,MID(N3,8,5),IF(LEN(CLEAN(N3))=19,MID(N3,14,5),0))</f>
        <v>0</v>
      </c>
      <c r="M3" s="28" t="s">
        <v>48</v>
      </c>
      <c r="N3" s="28" t="s">
        <v>49</v>
      </c>
      <c r="O3" s="28" t="s">
        <v>50</v>
      </c>
      <c r="P3" s="28" t="s">
        <v>51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 t="s">
        <v>52</v>
      </c>
      <c r="AQ3" s="28"/>
      <c r="AR3" s="28" t="s">
        <v>49</v>
      </c>
      <c r="AS3" s="28"/>
      <c r="AT3" s="28" t="s">
        <v>53</v>
      </c>
      <c r="AU3" s="11"/>
    </row>
    <row r="4" ht="14.25" spans="1:47">
      <c r="A4" s="9">
        <f t="shared" si="0"/>
        <v>3.8</v>
      </c>
      <c r="B4" s="10">
        <f t="shared" si="1"/>
        <v>228</v>
      </c>
      <c r="C4" s="10">
        <f t="shared" si="2"/>
        <v>0</v>
      </c>
      <c r="D4" s="10">
        <f t="shared" si="3"/>
        <v>708</v>
      </c>
      <c r="E4" s="10">
        <f t="shared" si="4"/>
        <v>708</v>
      </c>
      <c r="F4" s="10">
        <f t="shared" si="5"/>
        <v>0</v>
      </c>
      <c r="G4" s="10">
        <f t="shared" si="6"/>
        <v>507</v>
      </c>
      <c r="H4" s="10">
        <f t="shared" si="7"/>
        <v>708</v>
      </c>
      <c r="I4" s="10">
        <f t="shared" si="8"/>
        <v>1308</v>
      </c>
      <c r="J4" s="10">
        <f t="shared" si="9"/>
        <v>0</v>
      </c>
      <c r="K4" s="19" t="str">
        <f t="shared" si="10"/>
        <v>08:27</v>
      </c>
      <c r="L4" s="19" t="str">
        <f t="shared" si="11"/>
        <v>21:48</v>
      </c>
      <c r="M4" s="28" t="s">
        <v>54</v>
      </c>
      <c r="N4" s="28" t="s">
        <v>55</v>
      </c>
      <c r="O4" s="28" t="s">
        <v>50</v>
      </c>
      <c r="P4" s="28" t="s">
        <v>51</v>
      </c>
      <c r="Q4" s="30" t="s">
        <v>56</v>
      </c>
      <c r="R4" s="30" t="s">
        <v>56</v>
      </c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 t="s">
        <v>57</v>
      </c>
      <c r="AQ4" s="30" t="s">
        <v>58</v>
      </c>
      <c r="AR4" s="28" t="s">
        <v>49</v>
      </c>
      <c r="AS4" s="28"/>
      <c r="AT4" s="28" t="s">
        <v>53</v>
      </c>
      <c r="AU4" s="11"/>
    </row>
    <row r="5" ht="14.25" spans="1:47">
      <c r="A5" s="9">
        <f t="shared" si="0"/>
        <v>3.23</v>
      </c>
      <c r="B5" s="10">
        <f t="shared" si="1"/>
        <v>194</v>
      </c>
      <c r="C5" s="10">
        <f t="shared" si="2"/>
        <v>0</v>
      </c>
      <c r="D5" s="10">
        <f t="shared" si="3"/>
        <v>674</v>
      </c>
      <c r="E5" s="10">
        <f t="shared" si="4"/>
        <v>674</v>
      </c>
      <c r="F5" s="10">
        <f t="shared" si="5"/>
        <v>28</v>
      </c>
      <c r="G5" s="10">
        <f t="shared" si="6"/>
        <v>538</v>
      </c>
      <c r="H5" s="10">
        <f t="shared" si="7"/>
        <v>702</v>
      </c>
      <c r="I5" s="10">
        <f t="shared" si="8"/>
        <v>1302</v>
      </c>
      <c r="J5" s="10">
        <f t="shared" si="9"/>
        <v>0</v>
      </c>
      <c r="K5" s="19" t="str">
        <f t="shared" si="10"/>
        <v>08:58</v>
      </c>
      <c r="L5" s="19" t="str">
        <f t="shared" si="11"/>
        <v>21:42</v>
      </c>
      <c r="M5" s="28" t="s">
        <v>59</v>
      </c>
      <c r="N5" s="28" t="s">
        <v>60</v>
      </c>
      <c r="O5" s="28" t="s">
        <v>50</v>
      </c>
      <c r="P5" s="28" t="s">
        <v>51</v>
      </c>
      <c r="Q5" s="30" t="s">
        <v>56</v>
      </c>
      <c r="R5" s="30" t="s">
        <v>56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 t="s">
        <v>57</v>
      </c>
      <c r="AQ5" s="30" t="s">
        <v>58</v>
      </c>
      <c r="AR5" s="28" t="s">
        <v>49</v>
      </c>
      <c r="AS5" s="28"/>
      <c r="AT5" s="28" t="s">
        <v>53</v>
      </c>
      <c r="AU5" s="11"/>
    </row>
    <row r="6" ht="14.25" spans="1:47">
      <c r="A6" s="9">
        <f t="shared" si="0"/>
        <v>7.73</v>
      </c>
      <c r="B6" s="10">
        <f t="shared" si="1"/>
        <v>0</v>
      </c>
      <c r="C6" s="10">
        <f t="shared" si="2"/>
        <v>464</v>
      </c>
      <c r="D6" s="10">
        <f t="shared" si="3"/>
        <v>464</v>
      </c>
      <c r="E6" s="10">
        <f t="shared" si="4"/>
        <v>464</v>
      </c>
      <c r="F6" s="10">
        <f t="shared" si="5"/>
        <v>119</v>
      </c>
      <c r="G6" s="10">
        <f t="shared" si="6"/>
        <v>629</v>
      </c>
      <c r="H6" s="10">
        <f t="shared" si="7"/>
        <v>583</v>
      </c>
      <c r="I6" s="10">
        <f t="shared" si="8"/>
        <v>1183</v>
      </c>
      <c r="J6" s="10">
        <f t="shared" si="9"/>
        <v>1</v>
      </c>
      <c r="K6" s="19" t="str">
        <f t="shared" si="10"/>
        <v>10:29</v>
      </c>
      <c r="L6" s="19" t="str">
        <f t="shared" si="11"/>
        <v>19:43</v>
      </c>
      <c r="M6" s="28" t="s">
        <v>61</v>
      </c>
      <c r="N6" s="28" t="s">
        <v>62</v>
      </c>
      <c r="O6" s="28" t="s">
        <v>50</v>
      </c>
      <c r="P6" s="28" t="s">
        <v>51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30" t="s">
        <v>56</v>
      </c>
      <c r="AO6" s="28"/>
      <c r="AP6" s="28" t="s">
        <v>63</v>
      </c>
      <c r="AQ6" s="30" t="s">
        <v>58</v>
      </c>
      <c r="AR6" s="28" t="s">
        <v>49</v>
      </c>
      <c r="AS6" s="28"/>
      <c r="AT6" s="28" t="s">
        <v>53</v>
      </c>
      <c r="AU6" s="11"/>
    </row>
    <row r="7" ht="14.25" spans="1:47">
      <c r="A7" s="9">
        <f t="shared" si="0"/>
        <v>6.93</v>
      </c>
      <c r="B7" s="10">
        <f t="shared" si="1"/>
        <v>0</v>
      </c>
      <c r="C7" s="10">
        <f t="shared" si="2"/>
        <v>416</v>
      </c>
      <c r="D7" s="10">
        <f t="shared" si="3"/>
        <v>416</v>
      </c>
      <c r="E7" s="10">
        <f t="shared" si="4"/>
        <v>416</v>
      </c>
      <c r="F7" s="10">
        <f t="shared" si="5"/>
        <v>210</v>
      </c>
      <c r="G7" s="10">
        <f t="shared" si="6"/>
        <v>704</v>
      </c>
      <c r="H7" s="10">
        <f t="shared" si="7"/>
        <v>626</v>
      </c>
      <c r="I7" s="10">
        <f t="shared" si="8"/>
        <v>1226</v>
      </c>
      <c r="J7" s="10">
        <f t="shared" si="9"/>
        <v>1</v>
      </c>
      <c r="K7" s="19" t="str">
        <f t="shared" si="10"/>
        <v>11:44</v>
      </c>
      <c r="L7" s="19" t="str">
        <f t="shared" si="11"/>
        <v>20:26</v>
      </c>
      <c r="M7" s="28" t="s">
        <v>64</v>
      </c>
      <c r="N7" s="28" t="s">
        <v>65</v>
      </c>
      <c r="O7" s="28" t="s">
        <v>50</v>
      </c>
      <c r="P7" s="28" t="s">
        <v>51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30" t="s">
        <v>56</v>
      </c>
      <c r="AO7" s="28"/>
      <c r="AP7" s="28" t="s">
        <v>63</v>
      </c>
      <c r="AQ7" s="30" t="s">
        <v>58</v>
      </c>
      <c r="AR7" s="28" t="s">
        <v>49</v>
      </c>
      <c r="AS7" s="28"/>
      <c r="AT7" s="28" t="s">
        <v>53</v>
      </c>
      <c r="AU7" s="11"/>
    </row>
    <row r="8" ht="14.25" spans="1:47">
      <c r="A8" s="9">
        <f t="shared" si="0"/>
        <v>3.88</v>
      </c>
      <c r="B8" s="10">
        <f t="shared" si="1"/>
        <v>233</v>
      </c>
      <c r="C8" s="10">
        <f t="shared" si="2"/>
        <v>0</v>
      </c>
      <c r="D8" s="10">
        <f t="shared" si="3"/>
        <v>713</v>
      </c>
      <c r="E8" s="10">
        <f t="shared" si="4"/>
        <v>713</v>
      </c>
      <c r="F8" s="10">
        <f t="shared" si="5"/>
        <v>2</v>
      </c>
      <c r="G8" s="10">
        <f t="shared" si="6"/>
        <v>512</v>
      </c>
      <c r="H8" s="10">
        <f t="shared" si="7"/>
        <v>715</v>
      </c>
      <c r="I8" s="10">
        <f t="shared" si="8"/>
        <v>1315</v>
      </c>
      <c r="J8" s="10">
        <f t="shared" si="9"/>
        <v>0</v>
      </c>
      <c r="K8" s="19" t="str">
        <f t="shared" si="10"/>
        <v>08:32</v>
      </c>
      <c r="L8" s="19" t="str">
        <f t="shared" si="11"/>
        <v>21:55</v>
      </c>
      <c r="M8" s="28" t="s">
        <v>66</v>
      </c>
      <c r="N8" s="28" t="s">
        <v>67</v>
      </c>
      <c r="O8" s="28" t="s">
        <v>50</v>
      </c>
      <c r="P8" s="28" t="s">
        <v>51</v>
      </c>
      <c r="Q8" s="30" t="s">
        <v>56</v>
      </c>
      <c r="R8" s="30" t="s">
        <v>56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 t="s">
        <v>57</v>
      </c>
      <c r="AQ8" s="30" t="s">
        <v>58</v>
      </c>
      <c r="AR8" s="28" t="s">
        <v>49</v>
      </c>
      <c r="AS8" s="28"/>
      <c r="AT8" s="28" t="s">
        <v>53</v>
      </c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415</v>
      </c>
      <c r="E9" s="10">
        <f t="shared" si="4"/>
        <v>415</v>
      </c>
      <c r="F9" s="10">
        <f t="shared" si="5"/>
        <v>282</v>
      </c>
      <c r="G9" s="10">
        <f t="shared" si="6"/>
        <v>822</v>
      </c>
      <c r="H9" s="10">
        <f t="shared" si="7"/>
        <v>697</v>
      </c>
      <c r="I9" s="10">
        <f t="shared" si="8"/>
        <v>1297</v>
      </c>
      <c r="J9" s="10">
        <f t="shared" si="9"/>
        <v>0</v>
      </c>
      <c r="K9" s="19" t="str">
        <f t="shared" si="10"/>
        <v>13:42</v>
      </c>
      <c r="L9" s="19" t="str">
        <f t="shared" si="11"/>
        <v>21:37</v>
      </c>
      <c r="M9" s="28" t="s">
        <v>68</v>
      </c>
      <c r="N9" s="28" t="s">
        <v>69</v>
      </c>
      <c r="O9" s="28" t="s">
        <v>50</v>
      </c>
      <c r="P9" s="28" t="s">
        <v>51</v>
      </c>
      <c r="Q9" s="30" t="s">
        <v>56</v>
      </c>
      <c r="R9" s="30" t="s">
        <v>56</v>
      </c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 t="s">
        <v>57</v>
      </c>
      <c r="AQ9" s="30" t="s">
        <v>58</v>
      </c>
      <c r="AR9" s="28" t="s">
        <v>49</v>
      </c>
      <c r="AS9" s="28"/>
      <c r="AT9" s="28" t="s">
        <v>53</v>
      </c>
      <c r="AU9" s="11"/>
    </row>
    <row r="10" ht="14.25" spans="1:47">
      <c r="A10" s="9">
        <f t="shared" si="0"/>
        <v>1.47</v>
      </c>
      <c r="B10" s="10">
        <f t="shared" si="1"/>
        <v>88</v>
      </c>
      <c r="C10" s="10">
        <f t="shared" si="2"/>
        <v>0</v>
      </c>
      <c r="D10" s="10">
        <f t="shared" si="3"/>
        <v>568</v>
      </c>
      <c r="E10" s="10">
        <f t="shared" si="4"/>
        <v>568</v>
      </c>
      <c r="F10" s="10">
        <f t="shared" si="5"/>
        <v>0</v>
      </c>
      <c r="G10" s="10">
        <f t="shared" si="6"/>
        <v>502</v>
      </c>
      <c r="H10" s="10">
        <f t="shared" si="7"/>
        <v>568</v>
      </c>
      <c r="I10" s="10">
        <f t="shared" si="8"/>
        <v>1168</v>
      </c>
      <c r="J10" s="10">
        <f t="shared" si="9"/>
        <v>0</v>
      </c>
      <c r="K10" s="19" t="str">
        <f t="shared" si="10"/>
        <v>08:22</v>
      </c>
      <c r="L10" s="19" t="str">
        <f t="shared" si="11"/>
        <v>19:28</v>
      </c>
      <c r="M10" s="28" t="s">
        <v>70</v>
      </c>
      <c r="N10" s="28" t="s">
        <v>71</v>
      </c>
      <c r="O10" s="28" t="s">
        <v>50</v>
      </c>
      <c r="P10" s="28" t="s">
        <v>51</v>
      </c>
      <c r="Q10" s="30" t="s">
        <v>56</v>
      </c>
      <c r="R10" s="30" t="s">
        <v>56</v>
      </c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 t="s">
        <v>57</v>
      </c>
      <c r="AQ10" s="30" t="s">
        <v>58</v>
      </c>
      <c r="AR10" s="28" t="s">
        <v>49</v>
      </c>
      <c r="AS10" s="28"/>
      <c r="AT10" s="28" t="s">
        <v>53</v>
      </c>
      <c r="AU10" s="11"/>
    </row>
    <row r="11" ht="14.25" spans="1:47">
      <c r="A11" s="9">
        <f t="shared" si="0"/>
        <v>3.27</v>
      </c>
      <c r="B11" s="10">
        <f t="shared" si="1"/>
        <v>196</v>
      </c>
      <c r="C11" s="10">
        <f t="shared" si="2"/>
        <v>0</v>
      </c>
      <c r="D11" s="10">
        <f t="shared" si="3"/>
        <v>676</v>
      </c>
      <c r="E11" s="10">
        <f t="shared" si="4"/>
        <v>676</v>
      </c>
      <c r="F11" s="10">
        <f t="shared" si="5"/>
        <v>1</v>
      </c>
      <c r="G11" s="10">
        <f t="shared" si="6"/>
        <v>511</v>
      </c>
      <c r="H11" s="10">
        <f t="shared" si="7"/>
        <v>677</v>
      </c>
      <c r="I11" s="10">
        <f t="shared" si="8"/>
        <v>1277</v>
      </c>
      <c r="J11" s="10">
        <f t="shared" si="9"/>
        <v>0</v>
      </c>
      <c r="K11" s="19" t="str">
        <f t="shared" si="10"/>
        <v>08:31</v>
      </c>
      <c r="L11" s="19" t="str">
        <f t="shared" si="11"/>
        <v>21:17</v>
      </c>
      <c r="M11" s="28" t="s">
        <v>72</v>
      </c>
      <c r="N11" s="28" t="s">
        <v>73</v>
      </c>
      <c r="O11" s="28" t="s">
        <v>50</v>
      </c>
      <c r="P11" s="28" t="s">
        <v>51</v>
      </c>
      <c r="Q11" s="30" t="s">
        <v>56</v>
      </c>
      <c r="R11" s="30" t="s">
        <v>56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 t="s">
        <v>57</v>
      </c>
      <c r="AQ11" s="30" t="s">
        <v>58</v>
      </c>
      <c r="AR11" s="28" t="s">
        <v>49</v>
      </c>
      <c r="AS11" s="28"/>
      <c r="AT11" s="28" t="s">
        <v>53</v>
      </c>
      <c r="AU11" s="11"/>
    </row>
    <row r="12" ht="14.25" spans="1:47">
      <c r="A12" s="9">
        <f t="shared" si="0"/>
        <v>3.77</v>
      </c>
      <c r="B12" s="10">
        <f t="shared" si="1"/>
        <v>226</v>
      </c>
      <c r="C12" s="10">
        <f t="shared" si="2"/>
        <v>0</v>
      </c>
      <c r="D12" s="10">
        <f t="shared" si="3"/>
        <v>706</v>
      </c>
      <c r="E12" s="10">
        <f t="shared" si="4"/>
        <v>706</v>
      </c>
      <c r="F12" s="10">
        <f t="shared" si="5"/>
        <v>5</v>
      </c>
      <c r="G12" s="10">
        <f t="shared" si="6"/>
        <v>515</v>
      </c>
      <c r="H12" s="10">
        <f t="shared" si="7"/>
        <v>711</v>
      </c>
      <c r="I12" s="10">
        <f t="shared" si="8"/>
        <v>1311</v>
      </c>
      <c r="J12" s="10">
        <f t="shared" si="9"/>
        <v>0</v>
      </c>
      <c r="K12" s="19" t="str">
        <f t="shared" si="10"/>
        <v>08:35</v>
      </c>
      <c r="L12" s="19" t="str">
        <f t="shared" si="11"/>
        <v>21:51</v>
      </c>
      <c r="M12" s="28" t="s">
        <v>74</v>
      </c>
      <c r="N12" s="28" t="s">
        <v>75</v>
      </c>
      <c r="O12" s="28" t="s">
        <v>50</v>
      </c>
      <c r="P12" s="28" t="s">
        <v>51</v>
      </c>
      <c r="Q12" s="30" t="s">
        <v>56</v>
      </c>
      <c r="R12" s="30" t="s">
        <v>56</v>
      </c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 t="s">
        <v>57</v>
      </c>
      <c r="AQ12" s="30" t="s">
        <v>58</v>
      </c>
      <c r="AR12" s="28" t="s">
        <v>49</v>
      </c>
      <c r="AS12" s="28"/>
      <c r="AT12" s="28" t="s">
        <v>53</v>
      </c>
      <c r="AU12" s="11"/>
    </row>
    <row r="13" ht="14.25" spans="1:47">
      <c r="A13" s="9">
        <f t="shared" si="0"/>
        <v>1.48</v>
      </c>
      <c r="B13" s="10">
        <f t="shared" si="1"/>
        <v>0</v>
      </c>
      <c r="C13" s="10">
        <f t="shared" si="2"/>
        <v>89</v>
      </c>
      <c r="D13" s="10">
        <f t="shared" si="3"/>
        <v>89</v>
      </c>
      <c r="E13" s="10">
        <f t="shared" si="4"/>
        <v>89</v>
      </c>
      <c r="F13" s="10">
        <f t="shared" si="5"/>
        <v>506</v>
      </c>
      <c r="G13" s="10">
        <f t="shared" si="6"/>
        <v>1046</v>
      </c>
      <c r="H13" s="10">
        <f t="shared" si="7"/>
        <v>595</v>
      </c>
      <c r="I13" s="10">
        <f t="shared" si="8"/>
        <v>1195</v>
      </c>
      <c r="J13" s="10">
        <f t="shared" si="9"/>
        <v>1</v>
      </c>
      <c r="K13" s="19" t="str">
        <f t="shared" si="10"/>
        <v>17:26</v>
      </c>
      <c r="L13" s="19" t="str">
        <f t="shared" si="11"/>
        <v>19:55</v>
      </c>
      <c r="M13" s="28" t="s">
        <v>76</v>
      </c>
      <c r="N13" s="28" t="s">
        <v>77</v>
      </c>
      <c r="O13" s="28" t="s">
        <v>50</v>
      </c>
      <c r="P13" s="28" t="s">
        <v>51</v>
      </c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 t="s">
        <v>63</v>
      </c>
      <c r="AQ13" s="28"/>
      <c r="AR13" s="28" t="s">
        <v>49</v>
      </c>
      <c r="AS13" s="28"/>
      <c r="AT13" s="28" t="s">
        <v>53</v>
      </c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8" t="s">
        <v>78</v>
      </c>
      <c r="N14" s="28" t="s">
        <v>49</v>
      </c>
      <c r="O14" s="28" t="s">
        <v>50</v>
      </c>
      <c r="P14" s="28" t="s">
        <v>51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 t="s">
        <v>63</v>
      </c>
      <c r="AQ14" s="28"/>
      <c r="AR14" s="28" t="s">
        <v>49</v>
      </c>
      <c r="AS14" s="28"/>
      <c r="AT14" s="28" t="s">
        <v>53</v>
      </c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0</v>
      </c>
      <c r="K15" s="19">
        <f t="shared" si="10"/>
        <v>0</v>
      </c>
      <c r="L15" s="19">
        <f t="shared" si="11"/>
        <v>0</v>
      </c>
      <c r="M15" s="28" t="s">
        <v>79</v>
      </c>
      <c r="N15" s="28" t="s">
        <v>80</v>
      </c>
      <c r="O15" s="28" t="s">
        <v>50</v>
      </c>
      <c r="P15" s="28" t="s">
        <v>51</v>
      </c>
      <c r="Q15" s="30" t="s">
        <v>56</v>
      </c>
      <c r="R15" s="30" t="s">
        <v>56</v>
      </c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 t="s">
        <v>57</v>
      </c>
      <c r="AQ15" s="30" t="s">
        <v>58</v>
      </c>
      <c r="AR15" s="28" t="s">
        <v>49</v>
      </c>
      <c r="AS15" s="28"/>
      <c r="AT15" s="28" t="s">
        <v>53</v>
      </c>
      <c r="AU15" s="11"/>
    </row>
    <row r="16" ht="14.25" spans="1:47">
      <c r="A16" s="9">
        <f t="shared" si="0"/>
        <v>2.85</v>
      </c>
      <c r="B16" s="10">
        <f t="shared" si="1"/>
        <v>171</v>
      </c>
      <c r="C16" s="10">
        <f t="shared" si="2"/>
        <v>0</v>
      </c>
      <c r="D16" s="10">
        <f t="shared" si="3"/>
        <v>651</v>
      </c>
      <c r="E16" s="10">
        <f t="shared" si="4"/>
        <v>651</v>
      </c>
      <c r="F16" s="10">
        <f t="shared" si="5"/>
        <v>0</v>
      </c>
      <c r="G16" s="10">
        <f t="shared" si="6"/>
        <v>502</v>
      </c>
      <c r="H16" s="10">
        <f t="shared" si="7"/>
        <v>651</v>
      </c>
      <c r="I16" s="10">
        <f t="shared" si="8"/>
        <v>1251</v>
      </c>
      <c r="J16" s="10">
        <f t="shared" si="9"/>
        <v>0</v>
      </c>
      <c r="K16" s="19" t="str">
        <f t="shared" si="10"/>
        <v>08:22</v>
      </c>
      <c r="L16" s="19" t="str">
        <f t="shared" si="11"/>
        <v>20:51</v>
      </c>
      <c r="M16" s="28" t="s">
        <v>81</v>
      </c>
      <c r="N16" s="28" t="s">
        <v>82</v>
      </c>
      <c r="O16" s="28" t="s">
        <v>50</v>
      </c>
      <c r="P16" s="28" t="s">
        <v>51</v>
      </c>
      <c r="Q16" s="30" t="s">
        <v>56</v>
      </c>
      <c r="R16" s="30" t="s">
        <v>56</v>
      </c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 t="s">
        <v>57</v>
      </c>
      <c r="AQ16" s="30" t="s">
        <v>58</v>
      </c>
      <c r="AR16" s="28" t="s">
        <v>49</v>
      </c>
      <c r="AS16" s="28"/>
      <c r="AT16" s="28" t="s">
        <v>53</v>
      </c>
      <c r="AU16" s="11"/>
    </row>
    <row r="17" ht="14.25" spans="1:47">
      <c r="A17" s="9">
        <f t="shared" si="0"/>
        <v>3.2</v>
      </c>
      <c r="B17" s="10">
        <f t="shared" si="1"/>
        <v>192</v>
      </c>
      <c r="C17" s="10">
        <f t="shared" si="2"/>
        <v>0</v>
      </c>
      <c r="D17" s="10">
        <f t="shared" si="3"/>
        <v>672</v>
      </c>
      <c r="E17" s="10">
        <f t="shared" si="4"/>
        <v>672</v>
      </c>
      <c r="F17" s="10">
        <f t="shared" si="5"/>
        <v>0</v>
      </c>
      <c r="G17" s="10">
        <f t="shared" si="6"/>
        <v>503</v>
      </c>
      <c r="H17" s="10">
        <f t="shared" si="7"/>
        <v>672</v>
      </c>
      <c r="I17" s="10">
        <f t="shared" si="8"/>
        <v>1272</v>
      </c>
      <c r="J17" s="10">
        <f t="shared" si="9"/>
        <v>0</v>
      </c>
      <c r="K17" s="19" t="str">
        <f t="shared" si="10"/>
        <v>08:23</v>
      </c>
      <c r="L17" s="19" t="str">
        <f t="shared" si="11"/>
        <v>21:12</v>
      </c>
      <c r="M17" s="28" t="s">
        <v>83</v>
      </c>
      <c r="N17" s="28" t="s">
        <v>84</v>
      </c>
      <c r="O17" s="28" t="s">
        <v>50</v>
      </c>
      <c r="P17" s="28" t="s">
        <v>51</v>
      </c>
      <c r="Q17" s="30" t="s">
        <v>56</v>
      </c>
      <c r="R17" s="30" t="s">
        <v>56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 t="s">
        <v>57</v>
      </c>
      <c r="AQ17" s="30" t="s">
        <v>58</v>
      </c>
      <c r="AR17" s="28" t="s">
        <v>49</v>
      </c>
      <c r="AS17" s="28"/>
      <c r="AT17" s="28" t="s">
        <v>53</v>
      </c>
      <c r="AU17" s="11"/>
    </row>
    <row r="18" ht="14.25" spans="1:47">
      <c r="A18" s="9">
        <f t="shared" si="0"/>
        <v>2.92</v>
      </c>
      <c r="B18" s="10">
        <f t="shared" si="1"/>
        <v>175</v>
      </c>
      <c r="C18" s="10">
        <f t="shared" si="2"/>
        <v>0</v>
      </c>
      <c r="D18" s="10">
        <f t="shared" si="3"/>
        <v>655</v>
      </c>
      <c r="E18" s="10">
        <f t="shared" si="4"/>
        <v>655</v>
      </c>
      <c r="F18" s="10">
        <f t="shared" si="5"/>
        <v>0</v>
      </c>
      <c r="G18" s="10">
        <f t="shared" si="6"/>
        <v>500</v>
      </c>
      <c r="H18" s="10">
        <f t="shared" si="7"/>
        <v>655</v>
      </c>
      <c r="I18" s="10">
        <f t="shared" si="8"/>
        <v>1255</v>
      </c>
      <c r="J18" s="10">
        <f t="shared" si="9"/>
        <v>0</v>
      </c>
      <c r="K18" s="19" t="str">
        <f t="shared" si="10"/>
        <v>08:20</v>
      </c>
      <c r="L18" s="19" t="str">
        <f t="shared" si="11"/>
        <v>20:55</v>
      </c>
      <c r="M18" s="28" t="s">
        <v>85</v>
      </c>
      <c r="N18" s="28" t="s">
        <v>86</v>
      </c>
      <c r="O18" s="28" t="s">
        <v>50</v>
      </c>
      <c r="P18" s="28" t="s">
        <v>51</v>
      </c>
      <c r="Q18" s="30" t="s">
        <v>56</v>
      </c>
      <c r="R18" s="30" t="s">
        <v>56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 t="s">
        <v>57</v>
      </c>
      <c r="AQ18" s="30" t="s">
        <v>58</v>
      </c>
      <c r="AR18" s="28" t="s">
        <v>49</v>
      </c>
      <c r="AS18" s="28"/>
      <c r="AT18" s="28" t="s">
        <v>53</v>
      </c>
      <c r="AU18" s="11"/>
    </row>
    <row r="19" ht="14.25" spans="1:47">
      <c r="A19" s="9">
        <f t="shared" si="0"/>
        <v>0.95</v>
      </c>
      <c r="B19" s="10">
        <f t="shared" si="1"/>
        <v>57</v>
      </c>
      <c r="C19" s="10">
        <f t="shared" si="2"/>
        <v>0</v>
      </c>
      <c r="D19" s="10">
        <f t="shared" si="3"/>
        <v>537</v>
      </c>
      <c r="E19" s="10">
        <f t="shared" si="4"/>
        <v>537</v>
      </c>
      <c r="F19" s="10">
        <f t="shared" si="5"/>
        <v>0</v>
      </c>
      <c r="G19" s="10">
        <f t="shared" si="6"/>
        <v>498</v>
      </c>
      <c r="H19" s="10">
        <f t="shared" si="7"/>
        <v>537</v>
      </c>
      <c r="I19" s="10">
        <f t="shared" si="8"/>
        <v>1137</v>
      </c>
      <c r="J19" s="10">
        <f t="shared" si="9"/>
        <v>0</v>
      </c>
      <c r="K19" s="19" t="str">
        <f t="shared" si="10"/>
        <v>08:18</v>
      </c>
      <c r="L19" s="19" t="str">
        <f t="shared" si="11"/>
        <v>18:57</v>
      </c>
      <c r="M19" s="28" t="s">
        <v>87</v>
      </c>
      <c r="N19" s="28" t="s">
        <v>88</v>
      </c>
      <c r="O19" s="28" t="s">
        <v>50</v>
      </c>
      <c r="P19" s="28" t="s">
        <v>51</v>
      </c>
      <c r="Q19" s="30" t="s">
        <v>56</v>
      </c>
      <c r="R19" s="30" t="s">
        <v>56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 t="s">
        <v>57</v>
      </c>
      <c r="AQ19" s="30" t="s">
        <v>58</v>
      </c>
      <c r="AR19" s="28" t="s">
        <v>49</v>
      </c>
      <c r="AS19" s="28"/>
      <c r="AT19" s="28" t="s">
        <v>53</v>
      </c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8" t="s">
        <v>89</v>
      </c>
      <c r="N20" s="28" t="s">
        <v>49</v>
      </c>
      <c r="O20" s="28" t="s">
        <v>50</v>
      </c>
      <c r="P20" s="28" t="s">
        <v>51</v>
      </c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 t="s">
        <v>63</v>
      </c>
      <c r="AQ20" s="28"/>
      <c r="AR20" s="28" t="s">
        <v>49</v>
      </c>
      <c r="AS20" s="28"/>
      <c r="AT20" s="28" t="s">
        <v>53</v>
      </c>
      <c r="AU20" s="11"/>
    </row>
    <row r="21" ht="14.25" spans="1:47">
      <c r="A21" s="9">
        <f t="shared" si="0"/>
        <v>2.67</v>
      </c>
      <c r="B21" s="10">
        <f t="shared" si="1"/>
        <v>160</v>
      </c>
      <c r="C21" s="10">
        <f t="shared" si="2"/>
        <v>0</v>
      </c>
      <c r="D21" s="10">
        <f t="shared" si="3"/>
        <v>640</v>
      </c>
      <c r="E21" s="10">
        <f t="shared" si="4"/>
        <v>640</v>
      </c>
      <c r="F21" s="10">
        <f t="shared" si="5"/>
        <v>0</v>
      </c>
      <c r="G21" s="10">
        <f t="shared" si="6"/>
        <v>495</v>
      </c>
      <c r="H21" s="10">
        <f t="shared" si="7"/>
        <v>640</v>
      </c>
      <c r="I21" s="10">
        <f t="shared" si="8"/>
        <v>1240</v>
      </c>
      <c r="J21" s="10">
        <f t="shared" si="9"/>
        <v>0</v>
      </c>
      <c r="K21" s="19" t="str">
        <f t="shared" si="10"/>
        <v>08:15</v>
      </c>
      <c r="L21" s="19" t="str">
        <f t="shared" si="11"/>
        <v>20:40</v>
      </c>
      <c r="M21" s="28" t="s">
        <v>90</v>
      </c>
      <c r="N21" s="28" t="s">
        <v>91</v>
      </c>
      <c r="O21" s="28" t="s">
        <v>50</v>
      </c>
      <c r="P21" s="28" t="s">
        <v>51</v>
      </c>
      <c r="Q21" s="30" t="s">
        <v>56</v>
      </c>
      <c r="R21" s="30" t="s">
        <v>56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 t="s">
        <v>57</v>
      </c>
      <c r="AQ21" s="30" t="s">
        <v>58</v>
      </c>
      <c r="AR21" s="28" t="s">
        <v>49</v>
      </c>
      <c r="AS21" s="28"/>
      <c r="AT21" s="28" t="s">
        <v>53</v>
      </c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311</v>
      </c>
      <c r="E22" s="10">
        <f t="shared" si="4"/>
        <v>311</v>
      </c>
      <c r="F22" s="10">
        <f t="shared" si="5"/>
        <v>0</v>
      </c>
      <c r="G22" s="10">
        <f t="shared" si="6"/>
        <v>482</v>
      </c>
      <c r="H22" s="10">
        <f t="shared" si="7"/>
        <v>311</v>
      </c>
      <c r="I22" s="10">
        <f t="shared" si="8"/>
        <v>881</v>
      </c>
      <c r="J22" s="10">
        <f t="shared" si="9"/>
        <v>0</v>
      </c>
      <c r="K22" s="19" t="str">
        <f t="shared" si="10"/>
        <v>08:02</v>
      </c>
      <c r="L22" s="19" t="str">
        <f t="shared" si="11"/>
        <v>14:41</v>
      </c>
      <c r="M22" s="28" t="s">
        <v>92</v>
      </c>
      <c r="N22" s="28" t="s">
        <v>93</v>
      </c>
      <c r="O22" s="28" t="s">
        <v>50</v>
      </c>
      <c r="P22" s="28" t="s">
        <v>51</v>
      </c>
      <c r="Q22" s="30" t="s">
        <v>56</v>
      </c>
      <c r="R22" s="30" t="s">
        <v>94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30" t="s">
        <v>94</v>
      </c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 t="s">
        <v>57</v>
      </c>
      <c r="AQ22" s="30" t="s">
        <v>95</v>
      </c>
      <c r="AR22" s="28" t="s">
        <v>49</v>
      </c>
      <c r="AS22" s="28"/>
      <c r="AT22" s="28" t="s">
        <v>53</v>
      </c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0</v>
      </c>
      <c r="K23" s="19">
        <f t="shared" si="10"/>
        <v>0</v>
      </c>
      <c r="L23" s="19">
        <f t="shared" si="11"/>
        <v>0</v>
      </c>
      <c r="M23" s="28" t="s">
        <v>96</v>
      </c>
      <c r="N23" s="28" t="s">
        <v>49</v>
      </c>
      <c r="O23" s="28" t="s">
        <v>50</v>
      </c>
      <c r="P23" s="28" t="s">
        <v>51</v>
      </c>
      <c r="Q23" s="30" t="s">
        <v>56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0" t="s">
        <v>56</v>
      </c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 t="s">
        <v>57</v>
      </c>
      <c r="AQ23" s="28"/>
      <c r="AR23" s="28" t="s">
        <v>49</v>
      </c>
      <c r="AS23" s="28"/>
      <c r="AT23" s="28" t="s">
        <v>53</v>
      </c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0</v>
      </c>
      <c r="K24" s="19">
        <f t="shared" si="10"/>
        <v>0</v>
      </c>
      <c r="L24" s="19">
        <f t="shared" si="11"/>
        <v>0</v>
      </c>
      <c r="M24" s="28" t="s">
        <v>97</v>
      </c>
      <c r="N24" s="28" t="s">
        <v>49</v>
      </c>
      <c r="O24" s="28" t="s">
        <v>50</v>
      </c>
      <c r="P24" s="28" t="s">
        <v>51</v>
      </c>
      <c r="Q24" s="30" t="s">
        <v>56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30" t="s">
        <v>56</v>
      </c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 t="s">
        <v>57</v>
      </c>
      <c r="AQ24" s="28"/>
      <c r="AR24" s="28" t="s">
        <v>49</v>
      </c>
      <c r="AS24" s="28"/>
      <c r="AT24" s="28" t="s">
        <v>53</v>
      </c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0</v>
      </c>
      <c r="K25" s="19">
        <f t="shared" si="10"/>
        <v>0</v>
      </c>
      <c r="L25" s="19">
        <f t="shared" si="11"/>
        <v>0</v>
      </c>
      <c r="M25" s="28" t="s">
        <v>98</v>
      </c>
      <c r="N25" s="28" t="s">
        <v>49</v>
      </c>
      <c r="O25" s="28" t="s">
        <v>50</v>
      </c>
      <c r="P25" s="28" t="s">
        <v>51</v>
      </c>
      <c r="Q25" s="30" t="s">
        <v>56</v>
      </c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30" t="s">
        <v>56</v>
      </c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 t="s">
        <v>57</v>
      </c>
      <c r="AQ25" s="28"/>
      <c r="AR25" s="28" t="s">
        <v>49</v>
      </c>
      <c r="AS25" s="28"/>
      <c r="AT25" s="28" t="s">
        <v>53</v>
      </c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8" t="s">
        <v>99</v>
      </c>
      <c r="N26" s="28" t="s">
        <v>49</v>
      </c>
      <c r="O26" s="28" t="s">
        <v>50</v>
      </c>
      <c r="P26" s="28" t="s">
        <v>51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 t="s">
        <v>63</v>
      </c>
      <c r="AQ26" s="28"/>
      <c r="AR26" s="28" t="s">
        <v>49</v>
      </c>
      <c r="AS26" s="28"/>
      <c r="AT26" s="28" t="s">
        <v>53</v>
      </c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8" t="s">
        <v>100</v>
      </c>
      <c r="N27" s="28" t="s">
        <v>49</v>
      </c>
      <c r="O27" s="28" t="s">
        <v>50</v>
      </c>
      <c r="P27" s="28" t="s">
        <v>51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 t="s">
        <v>52</v>
      </c>
      <c r="AQ27" s="28"/>
      <c r="AR27" s="28" t="s">
        <v>49</v>
      </c>
      <c r="AS27" s="28"/>
      <c r="AT27" s="28" t="s">
        <v>53</v>
      </c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8" t="s">
        <v>101</v>
      </c>
      <c r="N28" s="28" t="s">
        <v>49</v>
      </c>
      <c r="O28" s="28" t="s">
        <v>50</v>
      </c>
      <c r="P28" s="28" t="s">
        <v>51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 t="s">
        <v>52</v>
      </c>
      <c r="AQ28" s="28"/>
      <c r="AR28" s="28" t="s">
        <v>49</v>
      </c>
      <c r="AS28" s="28"/>
      <c r="AT28" s="28" t="s">
        <v>53</v>
      </c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8" t="s">
        <v>102</v>
      </c>
      <c r="N29" s="28" t="s">
        <v>49</v>
      </c>
      <c r="O29" s="28" t="s">
        <v>50</v>
      </c>
      <c r="P29" s="28" t="s">
        <v>51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 t="s">
        <v>52</v>
      </c>
      <c r="AQ29" s="28"/>
      <c r="AR29" s="28" t="s">
        <v>49</v>
      </c>
      <c r="AS29" s="28"/>
      <c r="AT29" s="28" t="s">
        <v>53</v>
      </c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8" t="s">
        <v>103</v>
      </c>
      <c r="N30" s="28" t="s">
        <v>49</v>
      </c>
      <c r="O30" s="28" t="s">
        <v>50</v>
      </c>
      <c r="P30" s="28" t="s">
        <v>51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 t="s">
        <v>63</v>
      </c>
      <c r="AQ30" s="28"/>
      <c r="AR30" s="28" t="s">
        <v>49</v>
      </c>
      <c r="AS30" s="28"/>
      <c r="AT30" s="28" t="s">
        <v>53</v>
      </c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8" t="s">
        <v>104</v>
      </c>
      <c r="N31" s="28" t="s">
        <v>49</v>
      </c>
      <c r="O31" s="28" t="s">
        <v>50</v>
      </c>
      <c r="P31" s="28" t="s">
        <v>51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 t="s">
        <v>63</v>
      </c>
      <c r="AQ31" s="28"/>
      <c r="AR31" s="28" t="s">
        <v>49</v>
      </c>
      <c r="AS31" s="28"/>
      <c r="AT31" s="28" t="s">
        <v>53</v>
      </c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8" t="s">
        <v>105</v>
      </c>
      <c r="N32" s="28" t="s">
        <v>49</v>
      </c>
      <c r="O32" s="28" t="s">
        <v>50</v>
      </c>
      <c r="P32" s="28" t="s">
        <v>51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 t="s">
        <v>63</v>
      </c>
      <c r="AQ32" s="28"/>
      <c r="AR32" s="28" t="s">
        <v>49</v>
      </c>
      <c r="AS32" s="28"/>
      <c r="AT32" s="28" t="s">
        <v>53</v>
      </c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0</v>
      </c>
      <c r="K33" s="19">
        <f t="shared" si="10"/>
        <v>0</v>
      </c>
      <c r="L33" s="19">
        <f t="shared" si="11"/>
        <v>0</v>
      </c>
      <c r="M33" s="28" t="s">
        <v>106</v>
      </c>
      <c r="N33" s="28" t="s">
        <v>49</v>
      </c>
      <c r="O33" s="28" t="s">
        <v>50</v>
      </c>
      <c r="P33" s="28" t="s">
        <v>51</v>
      </c>
      <c r="Q33" s="30" t="s">
        <v>56</v>
      </c>
      <c r="R33" s="28"/>
      <c r="S33" s="28"/>
      <c r="T33" s="28"/>
      <c r="U33" s="30" t="s">
        <v>56</v>
      </c>
      <c r="V33" s="28"/>
      <c r="W33" s="28"/>
      <c r="X33" s="30" t="s">
        <v>56</v>
      </c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 t="s">
        <v>57</v>
      </c>
      <c r="AQ33" s="28"/>
      <c r="AR33" s="28" t="s">
        <v>49</v>
      </c>
      <c r="AS33" s="28"/>
      <c r="AT33" s="28" t="s">
        <v>53</v>
      </c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9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M3" sqref="M3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IF(MID(Q3,2,4)="1.00",0,1)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IF(MID(Q4,2,4)="1.00",0,1)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O3" activePane="bottomRight" state="frozen"/>
      <selection/>
      <selection pane="topRight"/>
      <selection pane="bottomLeft"/>
      <selection pane="bottomRight" activeCell="O5" sqref="O5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IF(MID(Q3,2,4)="1.00",0,1)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IF(MID(Q4,2,4)="1.00",0,1)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2"/>
  <sheetViews>
    <sheetView zoomScale="89" zoomScaleNormal="89" workbookViewId="0">
      <selection activeCell="J12" sqref="J12"/>
    </sheetView>
  </sheetViews>
  <sheetFormatPr defaultColWidth="9" defaultRowHeight="13.5"/>
  <cols>
    <col min="2" max="3" width="12.125" customWidth="1"/>
    <col min="13" max="13" width="9.375"/>
    <col min="21" max="21" width="9.375"/>
    <col min="22" max="22" width="20.0833333333333" customWidth="1"/>
  </cols>
  <sheetData>
    <row r="1" spans="1:22">
      <c r="A1" s="1" t="s">
        <v>107</v>
      </c>
      <c r="B1" s="1" t="s">
        <v>108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120</v>
      </c>
      <c r="O1" s="2" t="s">
        <v>121</v>
      </c>
      <c r="P1" s="2" t="s">
        <v>122</v>
      </c>
      <c r="Q1" s="2" t="s">
        <v>123</v>
      </c>
      <c r="R1" s="2" t="s">
        <v>124</v>
      </c>
      <c r="S1" s="2" t="s">
        <v>125</v>
      </c>
      <c r="T1" s="2" t="s">
        <v>126</v>
      </c>
      <c r="U1" s="2" t="s">
        <v>127</v>
      </c>
      <c r="V1" t="s">
        <v>128</v>
      </c>
    </row>
    <row r="2" spans="1:21">
      <c r="A2" s="3">
        <v>43435</v>
      </c>
      <c r="B2" s="2">
        <v>10680</v>
      </c>
      <c r="C2" s="1">
        <v>0</v>
      </c>
      <c r="D2" s="2">
        <v>10680</v>
      </c>
      <c r="E2" s="2">
        <v>7120</v>
      </c>
      <c r="F2" s="2">
        <v>0</v>
      </c>
      <c r="G2" s="2">
        <v>0</v>
      </c>
      <c r="H2" s="2">
        <v>0</v>
      </c>
      <c r="I2" s="2">
        <v>0</v>
      </c>
      <c r="J2" s="2">
        <v>1200</v>
      </c>
      <c r="K2" s="2"/>
      <c r="L2" s="2">
        <v>0</v>
      </c>
      <c r="M2" s="2"/>
      <c r="N2">
        <v>854.4</v>
      </c>
      <c r="O2" s="2">
        <v>18.62</v>
      </c>
      <c r="P2" s="2">
        <v>6.6</v>
      </c>
      <c r="Q2" s="2">
        <v>850</v>
      </c>
      <c r="R2" s="2">
        <v>0</v>
      </c>
      <c r="S2" s="2">
        <v>0</v>
      </c>
      <c r="T2" s="2"/>
      <c r="U2" s="2"/>
    </row>
    <row r="3" spans="1:21">
      <c r="A3" s="3">
        <v>43466</v>
      </c>
      <c r="B3" s="2">
        <v>10680</v>
      </c>
      <c r="C3" s="1">
        <v>0</v>
      </c>
      <c r="D3" s="2">
        <v>10680</v>
      </c>
      <c r="E3" s="2">
        <v>7120</v>
      </c>
      <c r="F3" s="2">
        <v>0</v>
      </c>
      <c r="G3" s="2">
        <v>0</v>
      </c>
      <c r="H3" s="2">
        <v>0</v>
      </c>
      <c r="I3" s="2">
        <v>0</v>
      </c>
      <c r="J3" s="2">
        <v>1200</v>
      </c>
      <c r="K3" s="2"/>
      <c r="L3" s="2">
        <v>0</v>
      </c>
      <c r="M3" s="2"/>
      <c r="N3">
        <v>854.4</v>
      </c>
      <c r="O3" s="2">
        <v>18.62</v>
      </c>
      <c r="P3" s="2">
        <v>6.6</v>
      </c>
      <c r="Q3" s="2">
        <v>850</v>
      </c>
      <c r="R3" s="2">
        <v>0</v>
      </c>
      <c r="S3" s="2">
        <v>0</v>
      </c>
      <c r="T3" s="2"/>
      <c r="U3" s="2"/>
    </row>
    <row r="4" spans="1:21">
      <c r="A4" s="3">
        <v>43497</v>
      </c>
      <c r="B4" s="2">
        <v>10680</v>
      </c>
      <c r="C4" s="1">
        <v>0</v>
      </c>
      <c r="D4" s="2">
        <v>10680</v>
      </c>
      <c r="E4" s="2">
        <v>7120</v>
      </c>
      <c r="F4" s="2">
        <v>0</v>
      </c>
      <c r="G4" s="2">
        <v>0</v>
      </c>
      <c r="H4" s="2">
        <v>0</v>
      </c>
      <c r="I4" s="2">
        <v>0</v>
      </c>
      <c r="J4" s="2">
        <v>1200</v>
      </c>
      <c r="K4" s="2"/>
      <c r="L4" s="2">
        <v>0</v>
      </c>
      <c r="M4" s="2"/>
      <c r="N4">
        <v>854.4</v>
      </c>
      <c r="O4" s="2">
        <v>18.62</v>
      </c>
      <c r="P4" s="2">
        <v>6.6</v>
      </c>
      <c r="Q4" s="2">
        <v>850</v>
      </c>
      <c r="R4" s="2">
        <v>0</v>
      </c>
      <c r="S4" s="2">
        <v>0</v>
      </c>
      <c r="T4" s="2"/>
      <c r="U4" s="2"/>
    </row>
    <row r="5" spans="1:21">
      <c r="A5" s="3">
        <v>43525</v>
      </c>
      <c r="B5" s="2">
        <v>10680</v>
      </c>
      <c r="C5" s="1">
        <v>0</v>
      </c>
      <c r="D5" s="2">
        <v>10680</v>
      </c>
      <c r="E5" s="2">
        <v>7120</v>
      </c>
      <c r="F5" s="2">
        <v>0</v>
      </c>
      <c r="G5" s="2">
        <v>0</v>
      </c>
      <c r="H5" s="2">
        <v>0</v>
      </c>
      <c r="I5" s="2">
        <v>0</v>
      </c>
      <c r="J5" s="2">
        <v>1200</v>
      </c>
      <c r="K5" s="2"/>
      <c r="L5" s="2">
        <v>0</v>
      </c>
      <c r="M5" s="2"/>
      <c r="N5">
        <v>854.4</v>
      </c>
      <c r="O5" s="2">
        <v>18.62</v>
      </c>
      <c r="P5" s="2">
        <v>6.6</v>
      </c>
      <c r="Q5" s="2">
        <v>850</v>
      </c>
      <c r="R5" s="2">
        <v>0</v>
      </c>
      <c r="S5" s="2">
        <v>0</v>
      </c>
      <c r="T5" s="2"/>
      <c r="U5" s="2"/>
    </row>
    <row r="6" spans="1:21">
      <c r="A6" s="3">
        <v>43556</v>
      </c>
      <c r="B6" s="2">
        <v>10680</v>
      </c>
      <c r="C6" s="1">
        <v>0</v>
      </c>
      <c r="D6" s="2">
        <v>10680</v>
      </c>
      <c r="E6" s="2">
        <v>7120</v>
      </c>
      <c r="F6" s="2">
        <v>0</v>
      </c>
      <c r="G6" s="2">
        <v>0</v>
      </c>
      <c r="H6" s="2">
        <v>0</v>
      </c>
      <c r="I6" s="2">
        <v>0</v>
      </c>
      <c r="J6" s="2">
        <v>1200</v>
      </c>
      <c r="K6" s="2"/>
      <c r="L6" s="2">
        <v>0</v>
      </c>
      <c r="M6" s="2"/>
      <c r="N6">
        <v>854.4</v>
      </c>
      <c r="O6" s="2">
        <v>18.62</v>
      </c>
      <c r="P6" s="2">
        <v>6.6</v>
      </c>
      <c r="Q6" s="2">
        <v>850</v>
      </c>
      <c r="R6" s="2">
        <v>0</v>
      </c>
      <c r="S6" s="2">
        <v>0</v>
      </c>
      <c r="T6" s="2"/>
      <c r="U6" s="2"/>
    </row>
    <row r="7" spans="1:21">
      <c r="A7" s="3">
        <v>43586</v>
      </c>
      <c r="B7" s="2">
        <v>10680</v>
      </c>
      <c r="C7" s="1">
        <v>0</v>
      </c>
      <c r="D7" s="2">
        <v>10680</v>
      </c>
      <c r="E7" s="2">
        <v>7120</v>
      </c>
      <c r="F7" s="2">
        <v>0</v>
      </c>
      <c r="G7" s="2">
        <v>0</v>
      </c>
      <c r="H7" s="2">
        <v>0</v>
      </c>
      <c r="I7" s="2">
        <v>0</v>
      </c>
      <c r="J7" s="2">
        <v>1200</v>
      </c>
      <c r="K7" s="2"/>
      <c r="L7" s="2">
        <v>0</v>
      </c>
      <c r="M7" s="2"/>
      <c r="N7">
        <v>854.4</v>
      </c>
      <c r="O7" s="2">
        <v>18.62</v>
      </c>
      <c r="P7" s="2">
        <v>6.6</v>
      </c>
      <c r="Q7" s="2">
        <v>850</v>
      </c>
      <c r="R7" s="2">
        <v>0</v>
      </c>
      <c r="S7" s="2">
        <v>0</v>
      </c>
      <c r="T7" s="2"/>
      <c r="U7" s="2"/>
    </row>
    <row r="8" spans="1:21">
      <c r="A8" s="3">
        <v>43617</v>
      </c>
      <c r="B8" s="2">
        <v>10680</v>
      </c>
      <c r="C8" s="1">
        <v>0</v>
      </c>
      <c r="D8" s="2">
        <v>10680</v>
      </c>
      <c r="E8" s="2">
        <v>7120</v>
      </c>
      <c r="F8" s="2">
        <v>0</v>
      </c>
      <c r="G8" s="2">
        <v>0</v>
      </c>
      <c r="H8" s="2">
        <v>0</v>
      </c>
      <c r="I8" s="2">
        <v>0</v>
      </c>
      <c r="J8" s="2">
        <v>1200</v>
      </c>
      <c r="K8" s="2"/>
      <c r="L8" s="2">
        <v>0</v>
      </c>
      <c r="M8" s="2"/>
      <c r="N8">
        <v>854.4</v>
      </c>
      <c r="O8" s="2">
        <v>18.62</v>
      </c>
      <c r="P8" s="2">
        <v>6.6</v>
      </c>
      <c r="Q8" s="2">
        <v>850</v>
      </c>
      <c r="R8" s="2">
        <v>0</v>
      </c>
      <c r="S8" s="2">
        <v>0</v>
      </c>
      <c r="T8" s="2"/>
      <c r="U8" s="2"/>
    </row>
    <row r="9" spans="1:21">
      <c r="A9" s="3">
        <v>43647</v>
      </c>
      <c r="B9" s="2">
        <v>10680</v>
      </c>
      <c r="C9" s="1">
        <v>0</v>
      </c>
      <c r="D9" s="2">
        <v>10680</v>
      </c>
      <c r="E9" s="2">
        <v>7120</v>
      </c>
      <c r="F9" s="2">
        <v>0</v>
      </c>
      <c r="G9" s="2">
        <v>0</v>
      </c>
      <c r="H9" s="2">
        <v>0</v>
      </c>
      <c r="I9" s="2">
        <v>0</v>
      </c>
      <c r="J9" s="2">
        <v>1200</v>
      </c>
      <c r="K9" s="2"/>
      <c r="L9" s="2">
        <v>0</v>
      </c>
      <c r="M9" s="2"/>
      <c r="N9">
        <v>854.4</v>
      </c>
      <c r="O9" s="2">
        <v>18.62</v>
      </c>
      <c r="P9" s="2">
        <v>6.6</v>
      </c>
      <c r="Q9" s="2">
        <v>850</v>
      </c>
      <c r="R9" s="2">
        <v>0</v>
      </c>
      <c r="S9" s="2">
        <v>0</v>
      </c>
      <c r="T9" s="2"/>
      <c r="U9" s="2"/>
    </row>
    <row r="10" spans="1:21">
      <c r="A10" s="3">
        <v>43678</v>
      </c>
      <c r="B10" s="2">
        <v>10680</v>
      </c>
      <c r="C10" s="2">
        <v>0</v>
      </c>
      <c r="D10" s="2">
        <v>10680</v>
      </c>
      <c r="E10" s="2">
        <v>7120</v>
      </c>
      <c r="F10" s="2">
        <v>0</v>
      </c>
      <c r="G10" s="2">
        <v>0</v>
      </c>
      <c r="H10" s="2">
        <v>0</v>
      </c>
      <c r="I10" s="2">
        <v>0</v>
      </c>
      <c r="J10" s="2">
        <v>1200</v>
      </c>
      <c r="K10" s="2"/>
      <c r="L10" s="2">
        <v>0</v>
      </c>
      <c r="M10" s="2"/>
      <c r="N10">
        <v>854.4</v>
      </c>
      <c r="O10" s="2">
        <v>18.62</v>
      </c>
      <c r="P10" s="2">
        <v>6.6</v>
      </c>
      <c r="Q10" s="2">
        <v>850</v>
      </c>
      <c r="R10" s="2">
        <v>0</v>
      </c>
      <c r="S10" s="2">
        <v>0</v>
      </c>
      <c r="T10" s="2"/>
      <c r="U10" s="2"/>
    </row>
    <row r="11" spans="1:19">
      <c r="A11" s="3">
        <v>43709</v>
      </c>
      <c r="B11" s="2">
        <v>10680</v>
      </c>
      <c r="C11" s="2">
        <v>0</v>
      </c>
      <c r="D11" s="2">
        <v>10680</v>
      </c>
      <c r="E11" s="2">
        <v>7120</v>
      </c>
      <c r="F11" s="2">
        <v>0</v>
      </c>
      <c r="G11" s="2">
        <v>0</v>
      </c>
      <c r="H11" s="2">
        <v>0</v>
      </c>
      <c r="I11" s="2">
        <v>0</v>
      </c>
      <c r="J11" s="2">
        <v>1200</v>
      </c>
      <c r="K11" s="2"/>
      <c r="L11" s="2">
        <v>0</v>
      </c>
      <c r="M11"/>
      <c r="N11">
        <v>854.4</v>
      </c>
      <c r="O11" s="2">
        <v>18.62</v>
      </c>
      <c r="P11" s="2">
        <v>6.6</v>
      </c>
      <c r="Q11" s="2">
        <v>850</v>
      </c>
      <c r="R11" s="2">
        <v>0</v>
      </c>
      <c r="S11" s="2">
        <v>0</v>
      </c>
    </row>
    <row r="12" spans="1:19">
      <c r="A12" s="3">
        <v>43739</v>
      </c>
      <c r="B12" s="2">
        <v>10680</v>
      </c>
      <c r="C12" s="2">
        <v>0</v>
      </c>
      <c r="D12" s="2">
        <v>10680</v>
      </c>
      <c r="E12" s="2">
        <v>7120</v>
      </c>
      <c r="F12" s="2">
        <v>0</v>
      </c>
      <c r="G12" s="2">
        <v>0</v>
      </c>
      <c r="H12" s="2">
        <v>0</v>
      </c>
      <c r="I12" s="2">
        <v>0</v>
      </c>
      <c r="J12" s="2">
        <v>1200</v>
      </c>
      <c r="K12"/>
      <c r="L12" s="2">
        <v>0</v>
      </c>
      <c r="M12"/>
      <c r="N12">
        <v>854.4</v>
      </c>
      <c r="O12" s="2">
        <v>18.62</v>
      </c>
      <c r="P12" s="2">
        <v>6.6</v>
      </c>
      <c r="Q12" s="2">
        <v>850</v>
      </c>
      <c r="R12" s="2">
        <v>0</v>
      </c>
      <c r="S12" s="2">
        <v>0</v>
      </c>
    </row>
    <row r="13" spans="1:19">
      <c r="A13" s="3">
        <v>43770</v>
      </c>
      <c r="B13" s="2">
        <v>10680</v>
      </c>
      <c r="C13" s="2">
        <v>0</v>
      </c>
      <c r="D13" s="2">
        <v>10680</v>
      </c>
      <c r="E13" s="2">
        <v>7120</v>
      </c>
      <c r="F13" s="2">
        <v>0</v>
      </c>
      <c r="G13" s="2">
        <v>0</v>
      </c>
      <c r="H13" s="2">
        <v>0</v>
      </c>
      <c r="I13" s="2">
        <v>0</v>
      </c>
      <c r="J13" s="2">
        <v>1200</v>
      </c>
      <c r="K13"/>
      <c r="L13" s="2">
        <v>0</v>
      </c>
      <c r="M13"/>
      <c r="N13">
        <v>854.4</v>
      </c>
      <c r="O13" s="2">
        <v>18.62</v>
      </c>
      <c r="P13" s="2">
        <v>6.6</v>
      </c>
      <c r="Q13" s="2">
        <v>850</v>
      </c>
      <c r="R13" s="2">
        <v>0</v>
      </c>
      <c r="S13" s="2">
        <v>0</v>
      </c>
    </row>
    <row r="14" spans="1:19">
      <c r="A14" s="3">
        <v>43800</v>
      </c>
      <c r="B14" s="2">
        <v>10680</v>
      </c>
      <c r="C14" s="2">
        <v>0</v>
      </c>
      <c r="D14" s="2">
        <v>10680</v>
      </c>
      <c r="E14" s="2">
        <v>7120</v>
      </c>
      <c r="F14" s="2">
        <v>0</v>
      </c>
      <c r="G14" s="2">
        <v>0</v>
      </c>
      <c r="H14" s="2">
        <v>0</v>
      </c>
      <c r="I14" s="2">
        <v>0</v>
      </c>
      <c r="J14" s="2">
        <v>1200</v>
      </c>
      <c r="K14"/>
      <c r="L14" s="2">
        <v>0</v>
      </c>
      <c r="M14"/>
      <c r="N14">
        <v>854.4</v>
      </c>
      <c r="O14" s="2">
        <v>18.62</v>
      </c>
      <c r="P14" s="2">
        <v>6.6</v>
      </c>
      <c r="Q14" s="2">
        <v>850</v>
      </c>
      <c r="R14" s="2">
        <v>0</v>
      </c>
      <c r="S14" s="2">
        <v>0</v>
      </c>
    </row>
    <row r="15" spans="1:4">
      <c r="A15" s="3">
        <v>43831</v>
      </c>
      <c r="B15" s="1"/>
      <c r="C15" s="1"/>
      <c r="D15" s="1"/>
    </row>
    <row r="16" spans="1:4">
      <c r="A16" s="3">
        <v>43862</v>
      </c>
      <c r="B16" s="1"/>
      <c r="C16" s="1"/>
      <c r="D16" s="1"/>
    </row>
    <row r="17" spans="1:4">
      <c r="A17" s="3">
        <v>43891</v>
      </c>
      <c r="B17" s="1"/>
      <c r="C17" s="1"/>
      <c r="D17" s="1"/>
    </row>
    <row r="18" spans="1:4">
      <c r="A18" s="3">
        <v>43922</v>
      </c>
      <c r="B18" s="1"/>
      <c r="C18" s="1"/>
      <c r="D18" s="1"/>
    </row>
    <row r="19" spans="1:4">
      <c r="A19" s="3">
        <v>43952</v>
      </c>
      <c r="B19" s="1"/>
      <c r="C19" s="1"/>
      <c r="D19" s="1"/>
    </row>
    <row r="20" spans="1:4">
      <c r="A20" s="3">
        <v>43983</v>
      </c>
      <c r="B20" s="1"/>
      <c r="C20" s="1"/>
      <c r="D20" s="1"/>
    </row>
    <row r="21" spans="1:4">
      <c r="A21" s="3">
        <v>44013</v>
      </c>
      <c r="B21" s="1"/>
      <c r="C21" s="1"/>
      <c r="D21" s="1"/>
    </row>
    <row r="22" spans="1:4">
      <c r="A22" s="3">
        <v>44044</v>
      </c>
      <c r="B22" s="1"/>
      <c r="C22" s="1"/>
      <c r="D22" s="1"/>
    </row>
    <row r="23" spans="1:4">
      <c r="A23" s="3">
        <v>44075</v>
      </c>
      <c r="B23" s="1"/>
      <c r="C23" s="1"/>
      <c r="D23" s="1"/>
    </row>
    <row r="24" spans="1:4">
      <c r="A24" s="3">
        <v>44105</v>
      </c>
      <c r="B24" s="1"/>
      <c r="C24" s="1"/>
      <c r="D24" s="1"/>
    </row>
    <row r="25" spans="1:4">
      <c r="A25" s="3">
        <v>44136</v>
      </c>
      <c r="B25" s="1"/>
      <c r="C25" s="1"/>
      <c r="D25" s="1"/>
    </row>
    <row r="26" spans="1:4">
      <c r="A26" s="3">
        <v>44166</v>
      </c>
      <c r="B26" s="1"/>
      <c r="C26" s="1"/>
      <c r="D26" s="1"/>
    </row>
    <row r="27" spans="1:4">
      <c r="A27" s="3">
        <v>44197</v>
      </c>
      <c r="B27" s="1"/>
      <c r="C27" s="1"/>
      <c r="D27" s="1"/>
    </row>
    <row r="28" spans="1:4">
      <c r="A28" s="3">
        <v>44228</v>
      </c>
      <c r="B28" s="1"/>
      <c r="C28" s="1"/>
      <c r="D28" s="1"/>
    </row>
    <row r="29" spans="1:4">
      <c r="A29" s="3">
        <v>44256</v>
      </c>
      <c r="B29" s="1"/>
      <c r="C29" s="1"/>
      <c r="D29" s="1"/>
    </row>
    <row r="30" spans="1:4">
      <c r="A30" s="3">
        <v>44287</v>
      </c>
      <c r="B30" s="1"/>
      <c r="C30" s="1"/>
      <c r="D30" s="1"/>
    </row>
    <row r="31" spans="1:4">
      <c r="A31" s="3">
        <v>44317</v>
      </c>
      <c r="B31" s="1"/>
      <c r="C31" s="1"/>
      <c r="D31" s="1"/>
    </row>
    <row r="32" spans="1:4">
      <c r="A32" s="3">
        <v>44348</v>
      </c>
      <c r="B32" s="1"/>
      <c r="C32" s="1"/>
      <c r="D32" s="1"/>
    </row>
    <row r="33" spans="1:4">
      <c r="A33" s="3">
        <v>44378</v>
      </c>
      <c r="B33" s="1"/>
      <c r="C33" s="1"/>
      <c r="D33" s="1"/>
    </row>
    <row r="34" spans="1:4">
      <c r="A34" s="3">
        <v>44409</v>
      </c>
      <c r="B34" s="1"/>
      <c r="C34" s="1"/>
      <c r="D34" s="1"/>
    </row>
    <row r="35" spans="1:4">
      <c r="A35" s="3">
        <v>44440</v>
      </c>
      <c r="B35" s="1"/>
      <c r="C35" s="1"/>
      <c r="D35" s="1"/>
    </row>
    <row r="36" spans="1:4">
      <c r="A36" s="3">
        <v>44470</v>
      </c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1月</vt:lpstr>
      <vt:lpstr>当月</vt:lpstr>
      <vt:lpstr>隐藏</vt:lpstr>
      <vt:lpstr>工资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半只烤鸭</cp:lastModifiedBy>
  <dcterms:created xsi:type="dcterms:W3CDTF">2006-09-13T11:21:00Z</dcterms:created>
  <dcterms:modified xsi:type="dcterms:W3CDTF">2020-02-03T01:15:10Z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