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4"/>
  </bookViews>
  <sheets>
    <sheet name="1月" sheetId="29" r:id="rId1"/>
    <sheet name="2月" sheetId="27" r:id="rId2"/>
    <sheet name="3月" sheetId="30" r:id="rId3"/>
    <sheet name="4月" sheetId="31" r:id="rId4"/>
    <sheet name="5月" sheetId="39" r:id="rId5"/>
    <sheet name="工资" sheetId="32" state="hidden" r:id="rId6"/>
    <sheet name="6月" sheetId="41" r:id="rId7"/>
    <sheet name="备份" sheetId="36" r:id="rId8"/>
    <sheet name="隐藏" sheetId="40" state="hidden" r:id="rId9"/>
  </sheets>
  <calcPr calcId="124519"/>
</workbook>
</file>

<file path=xl/calcChain.xml><?xml version="1.0" encoding="utf-8"?>
<calcChain xmlns="http://schemas.openxmlformats.org/spreadsheetml/2006/main">
  <c r="L48" i="41"/>
  <c r="I48" s="1"/>
  <c r="H48" s="1"/>
  <c r="K48"/>
  <c r="G48" s="1"/>
  <c r="F48" s="1"/>
  <c r="J48"/>
  <c r="L47"/>
  <c r="I47" s="1"/>
  <c r="H47" s="1"/>
  <c r="K47"/>
  <c r="G47" s="1"/>
  <c r="F47" s="1"/>
  <c r="J47"/>
  <c r="L46"/>
  <c r="I46" s="1"/>
  <c r="H46" s="1"/>
  <c r="K46"/>
  <c r="G46" s="1"/>
  <c r="F46" s="1"/>
  <c r="J46"/>
  <c r="L45"/>
  <c r="I45" s="1"/>
  <c r="H45" s="1"/>
  <c r="K45"/>
  <c r="G45" s="1"/>
  <c r="F45" s="1"/>
  <c r="J45"/>
  <c r="L44"/>
  <c r="I44" s="1"/>
  <c r="H44" s="1"/>
  <c r="K44"/>
  <c r="G44" s="1"/>
  <c r="F44" s="1"/>
  <c r="J44"/>
  <c r="L43"/>
  <c r="I43" s="1"/>
  <c r="H43" s="1"/>
  <c r="K43"/>
  <c r="G43" s="1"/>
  <c r="F43" s="1"/>
  <c r="J43"/>
  <c r="L42"/>
  <c r="I42" s="1"/>
  <c r="H42" s="1"/>
  <c r="K42"/>
  <c r="G42" s="1"/>
  <c r="F42" s="1"/>
  <c r="J42"/>
  <c r="L41"/>
  <c r="I41" s="1"/>
  <c r="H41" s="1"/>
  <c r="K41"/>
  <c r="G41" s="1"/>
  <c r="F41" s="1"/>
  <c r="J41"/>
  <c r="L40"/>
  <c r="I40" s="1"/>
  <c r="H40" s="1"/>
  <c r="K40"/>
  <c r="G40" s="1"/>
  <c r="F40" s="1"/>
  <c r="J40"/>
  <c r="L39"/>
  <c r="I39" s="1"/>
  <c r="H39" s="1"/>
  <c r="K39"/>
  <c r="G39" s="1"/>
  <c r="F39" s="1"/>
  <c r="J39"/>
  <c r="L38"/>
  <c r="I38" s="1"/>
  <c r="H38" s="1"/>
  <c r="K38"/>
  <c r="G38" s="1"/>
  <c r="F38" s="1"/>
  <c r="J38"/>
  <c r="L37"/>
  <c r="I37" s="1"/>
  <c r="H37" s="1"/>
  <c r="K37"/>
  <c r="G37" s="1"/>
  <c r="F37" s="1"/>
  <c r="J37"/>
  <c r="L36"/>
  <c r="I36" s="1"/>
  <c r="H36" s="1"/>
  <c r="K36"/>
  <c r="G36" s="1"/>
  <c r="F36" s="1"/>
  <c r="J36"/>
  <c r="L35"/>
  <c r="I35" s="1"/>
  <c r="H35" s="1"/>
  <c r="K35"/>
  <c r="G35" s="1"/>
  <c r="F35" s="1"/>
  <c r="J35"/>
  <c r="L34"/>
  <c r="I34" s="1"/>
  <c r="H34" s="1"/>
  <c r="K34"/>
  <c r="G34" s="1"/>
  <c r="F34" s="1"/>
  <c r="J34"/>
  <c r="L33"/>
  <c r="I33" s="1"/>
  <c r="H33" s="1"/>
  <c r="K33"/>
  <c r="G33" s="1"/>
  <c r="F33" s="1"/>
  <c r="J33"/>
  <c r="L32"/>
  <c r="I32" s="1"/>
  <c r="H32" s="1"/>
  <c r="K32"/>
  <c r="G32" s="1"/>
  <c r="F32" s="1"/>
  <c r="J32"/>
  <c r="L31"/>
  <c r="I31" s="1"/>
  <c r="H31" s="1"/>
  <c r="E31" s="1"/>
  <c r="D31" s="1"/>
  <c r="K31"/>
  <c r="G31" s="1"/>
  <c r="F31" s="1"/>
  <c r="J31"/>
  <c r="L30"/>
  <c r="I30" s="1"/>
  <c r="H30" s="1"/>
  <c r="K30"/>
  <c r="G30" s="1"/>
  <c r="F30" s="1"/>
  <c r="J30"/>
  <c r="L29"/>
  <c r="I29" s="1"/>
  <c r="H29" s="1"/>
  <c r="K29"/>
  <c r="G29" s="1"/>
  <c r="F29" s="1"/>
  <c r="J29"/>
  <c r="L28"/>
  <c r="I28" s="1"/>
  <c r="H28" s="1"/>
  <c r="K28"/>
  <c r="G28" s="1"/>
  <c r="F28" s="1"/>
  <c r="J28"/>
  <c r="L27"/>
  <c r="I27" s="1"/>
  <c r="H27" s="1"/>
  <c r="E27" s="1"/>
  <c r="D27" s="1"/>
  <c r="K27"/>
  <c r="G27" s="1"/>
  <c r="F27" s="1"/>
  <c r="J27"/>
  <c r="L26"/>
  <c r="I26" s="1"/>
  <c r="H26" s="1"/>
  <c r="K26"/>
  <c r="G26" s="1"/>
  <c r="F26" s="1"/>
  <c r="J26"/>
  <c r="L25"/>
  <c r="I25" s="1"/>
  <c r="H25" s="1"/>
  <c r="K25"/>
  <c r="G25" s="1"/>
  <c r="F25" s="1"/>
  <c r="J25"/>
  <c r="L24"/>
  <c r="I24" s="1"/>
  <c r="H24" s="1"/>
  <c r="K24"/>
  <c r="G24" s="1"/>
  <c r="F24" s="1"/>
  <c r="J24"/>
  <c r="L23"/>
  <c r="I23" s="1"/>
  <c r="H23" s="1"/>
  <c r="E23" s="1"/>
  <c r="D23" s="1"/>
  <c r="K23"/>
  <c r="G23" s="1"/>
  <c r="F23" s="1"/>
  <c r="J23"/>
  <c r="L22"/>
  <c r="I22" s="1"/>
  <c r="H22" s="1"/>
  <c r="K22"/>
  <c r="G22" s="1"/>
  <c r="F22" s="1"/>
  <c r="J22"/>
  <c r="L21"/>
  <c r="I21" s="1"/>
  <c r="H21" s="1"/>
  <c r="K21"/>
  <c r="G21" s="1"/>
  <c r="F21" s="1"/>
  <c r="J21"/>
  <c r="L20"/>
  <c r="I20" s="1"/>
  <c r="H20" s="1"/>
  <c r="K20"/>
  <c r="G20" s="1"/>
  <c r="F20" s="1"/>
  <c r="J20"/>
  <c r="L19"/>
  <c r="I19" s="1"/>
  <c r="H19" s="1"/>
  <c r="E19" s="1"/>
  <c r="D19" s="1"/>
  <c r="K19"/>
  <c r="G19" s="1"/>
  <c r="F19" s="1"/>
  <c r="J19"/>
  <c r="L18"/>
  <c r="I18" s="1"/>
  <c r="H18" s="1"/>
  <c r="K18"/>
  <c r="G18" s="1"/>
  <c r="F18" s="1"/>
  <c r="J18"/>
  <c r="L17"/>
  <c r="I17" s="1"/>
  <c r="H17" s="1"/>
  <c r="K17"/>
  <c r="G17" s="1"/>
  <c r="F17" s="1"/>
  <c r="J17"/>
  <c r="L16"/>
  <c r="I16" s="1"/>
  <c r="H16" s="1"/>
  <c r="K16"/>
  <c r="G16" s="1"/>
  <c r="F16" s="1"/>
  <c r="J16"/>
  <c r="L15"/>
  <c r="I15" s="1"/>
  <c r="H15" s="1"/>
  <c r="E15" s="1"/>
  <c r="D15" s="1"/>
  <c r="K15"/>
  <c r="G15" s="1"/>
  <c r="F15" s="1"/>
  <c r="J15"/>
  <c r="L14"/>
  <c r="I14" s="1"/>
  <c r="H14" s="1"/>
  <c r="K14"/>
  <c r="G14" s="1"/>
  <c r="F14" s="1"/>
  <c r="J14"/>
  <c r="L13"/>
  <c r="I13" s="1"/>
  <c r="H13" s="1"/>
  <c r="K13"/>
  <c r="G13" s="1"/>
  <c r="F13" s="1"/>
  <c r="J13"/>
  <c r="L12"/>
  <c r="I12" s="1"/>
  <c r="H12" s="1"/>
  <c r="K12"/>
  <c r="G12" s="1"/>
  <c r="F12" s="1"/>
  <c r="J12"/>
  <c r="L11"/>
  <c r="I11" s="1"/>
  <c r="H11" s="1"/>
  <c r="E11" s="1"/>
  <c r="D11" s="1"/>
  <c r="K11"/>
  <c r="G11" s="1"/>
  <c r="F11" s="1"/>
  <c r="J11"/>
  <c r="L10"/>
  <c r="I10" s="1"/>
  <c r="H10" s="1"/>
  <c r="K10"/>
  <c r="G10" s="1"/>
  <c r="F10" s="1"/>
  <c r="J10"/>
  <c r="L9"/>
  <c r="I9" s="1"/>
  <c r="H9" s="1"/>
  <c r="K9"/>
  <c r="G9" s="1"/>
  <c r="F9" s="1"/>
  <c r="J9"/>
  <c r="L8"/>
  <c r="I8" s="1"/>
  <c r="H8" s="1"/>
  <c r="K8"/>
  <c r="G8" s="1"/>
  <c r="F8" s="1"/>
  <c r="J8"/>
  <c r="L7"/>
  <c r="I7" s="1"/>
  <c r="H7" s="1"/>
  <c r="E7" s="1"/>
  <c r="D7" s="1"/>
  <c r="K7"/>
  <c r="G7" s="1"/>
  <c r="F7" s="1"/>
  <c r="J7"/>
  <c r="L6"/>
  <c r="I6" s="1"/>
  <c r="H6" s="1"/>
  <c r="K6"/>
  <c r="G6" s="1"/>
  <c r="F6" s="1"/>
  <c r="J6"/>
  <c r="L5"/>
  <c r="I5" s="1"/>
  <c r="H5" s="1"/>
  <c r="K5"/>
  <c r="G5" s="1"/>
  <c r="F5" s="1"/>
  <c r="J5"/>
  <c r="L4"/>
  <c r="I4" s="1"/>
  <c r="H4" s="1"/>
  <c r="K4"/>
  <c r="G4" s="1"/>
  <c r="F4" s="1"/>
  <c r="J4"/>
  <c r="L3"/>
  <c r="I3" s="1"/>
  <c r="H3" s="1"/>
  <c r="E3" s="1"/>
  <c r="D3" s="1"/>
  <c r="K3"/>
  <c r="G3" s="1"/>
  <c r="F3" s="1"/>
  <c r="J3"/>
  <c r="L48" i="40"/>
  <c r="K48"/>
  <c r="J48"/>
  <c r="I48" s="1"/>
  <c r="H48" s="1"/>
  <c r="G48"/>
  <c r="F48"/>
  <c r="E48" s="1"/>
  <c r="D48" s="1"/>
  <c r="C48"/>
  <c r="B48"/>
  <c r="E4" i="41" l="1"/>
  <c r="D4" s="1"/>
  <c r="C4" s="1"/>
  <c r="E8"/>
  <c r="D8" s="1"/>
  <c r="E12"/>
  <c r="D12" s="1"/>
  <c r="E16"/>
  <c r="D16" s="1"/>
  <c r="C16" s="1"/>
  <c r="E20"/>
  <c r="D20" s="1"/>
  <c r="C20" s="1"/>
  <c r="E24"/>
  <c r="D24" s="1"/>
  <c r="E28"/>
  <c r="D28" s="1"/>
  <c r="E32"/>
  <c r="D32" s="1"/>
  <c r="B32" s="1"/>
  <c r="A32" s="1"/>
  <c r="E5"/>
  <c r="D5" s="1"/>
  <c r="C5" s="1"/>
  <c r="E9"/>
  <c r="D9" s="1"/>
  <c r="E13"/>
  <c r="D13" s="1"/>
  <c r="E17"/>
  <c r="D17" s="1"/>
  <c r="C17" s="1"/>
  <c r="E21"/>
  <c r="D21" s="1"/>
  <c r="C21" s="1"/>
  <c r="E25"/>
  <c r="D25" s="1"/>
  <c r="E29"/>
  <c r="D29" s="1"/>
  <c r="E33"/>
  <c r="D33" s="1"/>
  <c r="C33" s="1"/>
  <c r="B3"/>
  <c r="C3"/>
  <c r="B7"/>
  <c r="C7"/>
  <c r="C11"/>
  <c r="B11"/>
  <c r="B15"/>
  <c r="C15"/>
  <c r="B19"/>
  <c r="C19"/>
  <c r="B23"/>
  <c r="C23"/>
  <c r="B27"/>
  <c r="C27"/>
  <c r="B31"/>
  <c r="C31"/>
  <c r="B4"/>
  <c r="B8"/>
  <c r="C8"/>
  <c r="B12"/>
  <c r="C12"/>
  <c r="B16"/>
  <c r="B20"/>
  <c r="C24"/>
  <c r="B24"/>
  <c r="B28"/>
  <c r="C28"/>
  <c r="C32"/>
  <c r="B5"/>
  <c r="C9"/>
  <c r="B9"/>
  <c r="B13"/>
  <c r="C13"/>
  <c r="B17"/>
  <c r="B21"/>
  <c r="B25"/>
  <c r="C25"/>
  <c r="B29"/>
  <c r="C29"/>
  <c r="B33"/>
  <c r="E35"/>
  <c r="D35" s="1"/>
  <c r="E36"/>
  <c r="D36" s="1"/>
  <c r="E37"/>
  <c r="D37" s="1"/>
  <c r="E38"/>
  <c r="D38" s="1"/>
  <c r="E39"/>
  <c r="D39" s="1"/>
  <c r="E40"/>
  <c r="D40" s="1"/>
  <c r="E41"/>
  <c r="D41" s="1"/>
  <c r="E42"/>
  <c r="D42" s="1"/>
  <c r="E43"/>
  <c r="D43" s="1"/>
  <c r="E44"/>
  <c r="D44" s="1"/>
  <c r="E45"/>
  <c r="D45" s="1"/>
  <c r="E46"/>
  <c r="D46" s="1"/>
  <c r="E47"/>
  <c r="D47" s="1"/>
  <c r="E48"/>
  <c r="D48" s="1"/>
  <c r="E6"/>
  <c r="D6" s="1"/>
  <c r="E10"/>
  <c r="D10" s="1"/>
  <c r="E14"/>
  <c r="D14" s="1"/>
  <c r="E18"/>
  <c r="D18" s="1"/>
  <c r="E22"/>
  <c r="D22" s="1"/>
  <c r="E26"/>
  <c r="D26" s="1"/>
  <c r="E30"/>
  <c r="D30" s="1"/>
  <c r="E34"/>
  <c r="D34" s="1"/>
  <c r="A48" i="40"/>
  <c r="L47"/>
  <c r="K47"/>
  <c r="J47"/>
  <c r="I47" s="1"/>
  <c r="H47" s="1"/>
  <c r="G47"/>
  <c r="F47"/>
  <c r="E47" s="1"/>
  <c r="D47" s="1"/>
  <c r="C47"/>
  <c r="B47" s="1"/>
  <c r="A47"/>
  <c r="L46"/>
  <c r="K46"/>
  <c r="J46"/>
  <c r="I46" s="1"/>
  <c r="H46" s="1"/>
  <c r="G46"/>
  <c r="F46"/>
  <c r="E46" s="1"/>
  <c r="D46" s="1"/>
  <c r="C46"/>
  <c r="B46"/>
  <c r="A46"/>
  <c r="L45"/>
  <c r="K45"/>
  <c r="J45"/>
  <c r="I45" s="1"/>
  <c r="H45" s="1"/>
  <c r="G45"/>
  <c r="F45" s="1"/>
  <c r="E45" s="1"/>
  <c r="D45" s="1"/>
  <c r="C45"/>
  <c r="B45"/>
  <c r="A45" s="1"/>
  <c r="L44"/>
  <c r="K44"/>
  <c r="J44"/>
  <c r="I44" s="1"/>
  <c r="H44" s="1"/>
  <c r="G44"/>
  <c r="F44" s="1"/>
  <c r="E44" s="1"/>
  <c r="D44" s="1"/>
  <c r="C44"/>
  <c r="B44"/>
  <c r="A44"/>
  <c r="L43"/>
  <c r="K43"/>
  <c r="J43"/>
  <c r="I43" s="1"/>
  <c r="H43" s="1"/>
  <c r="G43"/>
  <c r="F43" s="1"/>
  <c r="E43" s="1"/>
  <c r="D43" s="1"/>
  <c r="C43"/>
  <c r="B43"/>
  <c r="A43" s="1"/>
  <c r="L42"/>
  <c r="K42"/>
  <c r="J42"/>
  <c r="I42" s="1"/>
  <c r="H42" s="1"/>
  <c r="G42"/>
  <c r="F42" s="1"/>
  <c r="E42" s="1"/>
  <c r="D42" s="1"/>
  <c r="C42"/>
  <c r="B42"/>
  <c r="A42"/>
  <c r="L41"/>
  <c r="K41"/>
  <c r="J41"/>
  <c r="I41" s="1"/>
  <c r="H41" s="1"/>
  <c r="G41"/>
  <c r="F41" s="1"/>
  <c r="E41" s="1"/>
  <c r="D41" s="1"/>
  <c r="C41"/>
  <c r="B41"/>
  <c r="A41" s="1"/>
  <c r="L40"/>
  <c r="K40"/>
  <c r="J40"/>
  <c r="I40" s="1"/>
  <c r="H40" s="1"/>
  <c r="G40"/>
  <c r="F40" s="1"/>
  <c r="E40" s="1"/>
  <c r="D40" s="1"/>
  <c r="C40"/>
  <c r="B40"/>
  <c r="A40"/>
  <c r="L39"/>
  <c r="K39"/>
  <c r="J39"/>
  <c r="I39" s="1"/>
  <c r="H39" s="1"/>
  <c r="G39"/>
  <c r="F39" s="1"/>
  <c r="E39" s="1"/>
  <c r="D39" s="1"/>
  <c r="C39"/>
  <c r="B39"/>
  <c r="A39" s="1"/>
  <c r="L38"/>
  <c r="K38"/>
  <c r="J38"/>
  <c r="I38" s="1"/>
  <c r="H38" s="1"/>
  <c r="G38"/>
  <c r="F38" s="1"/>
  <c r="E38" s="1"/>
  <c r="D38" s="1"/>
  <c r="C38"/>
  <c r="B38"/>
  <c r="A38"/>
  <c r="L37"/>
  <c r="K37"/>
  <c r="J37"/>
  <c r="I37" s="1"/>
  <c r="H37" s="1"/>
  <c r="G37"/>
  <c r="F37" s="1"/>
  <c r="E37" s="1"/>
  <c r="D37" s="1"/>
  <c r="C37"/>
  <c r="B37"/>
  <c r="A37" s="1"/>
  <c r="L36"/>
  <c r="K36"/>
  <c r="J36"/>
  <c r="I36" s="1"/>
  <c r="H36" s="1"/>
  <c r="G36"/>
  <c r="F36" s="1"/>
  <c r="E36" s="1"/>
  <c r="D36" s="1"/>
  <c r="C36"/>
  <c r="B36"/>
  <c r="A36"/>
  <c r="L35"/>
  <c r="K35"/>
  <c r="J35"/>
  <c r="I35" s="1"/>
  <c r="H35" s="1"/>
  <c r="G35"/>
  <c r="F35" s="1"/>
  <c r="E35" s="1"/>
  <c r="D35" s="1"/>
  <c r="C35"/>
  <c r="B35"/>
  <c r="A35" s="1"/>
  <c r="L34"/>
  <c r="K34"/>
  <c r="J34"/>
  <c r="I34" s="1"/>
  <c r="H34" s="1"/>
  <c r="G34"/>
  <c r="F34" s="1"/>
  <c r="E34" s="1"/>
  <c r="D34" s="1"/>
  <c r="C34"/>
  <c r="B34"/>
  <c r="A34"/>
  <c r="L33"/>
  <c r="K33"/>
  <c r="J33"/>
  <c r="I33" s="1"/>
  <c r="H33" s="1"/>
  <c r="G33"/>
  <c r="F33" s="1"/>
  <c r="E33" s="1"/>
  <c r="D33" s="1"/>
  <c r="C33"/>
  <c r="B33"/>
  <c r="A33" s="1"/>
  <c r="L32"/>
  <c r="K32"/>
  <c r="J32"/>
  <c r="I32" s="1"/>
  <c r="H32" s="1"/>
  <c r="G32"/>
  <c r="F32" s="1"/>
  <c r="E32" s="1"/>
  <c r="D32" s="1"/>
  <c r="C32"/>
  <c r="B32"/>
  <c r="A32"/>
  <c r="L31"/>
  <c r="K31"/>
  <c r="J31"/>
  <c r="I31" s="1"/>
  <c r="H31" s="1"/>
  <c r="G31"/>
  <c r="F31" s="1"/>
  <c r="E31" s="1"/>
  <c r="D31" s="1"/>
  <c r="C31"/>
  <c r="B31"/>
  <c r="A31" s="1"/>
  <c r="L30"/>
  <c r="K30"/>
  <c r="J30"/>
  <c r="I30" s="1"/>
  <c r="H30" s="1"/>
  <c r="G30"/>
  <c r="F30" s="1"/>
  <c r="E30" s="1"/>
  <c r="D30" s="1"/>
  <c r="C30"/>
  <c r="B30"/>
  <c r="A30"/>
  <c r="L29"/>
  <c r="K29"/>
  <c r="J29"/>
  <c r="I29" s="1"/>
  <c r="H29" s="1"/>
  <c r="G29"/>
  <c r="F29" s="1"/>
  <c r="E29" s="1"/>
  <c r="D29" s="1"/>
  <c r="C29"/>
  <c r="B29"/>
  <c r="A29" s="1"/>
  <c r="L28"/>
  <c r="K28"/>
  <c r="J28"/>
  <c r="I28" s="1"/>
  <c r="H28" s="1"/>
  <c r="G28"/>
  <c r="F28" s="1"/>
  <c r="E28" s="1"/>
  <c r="D28" s="1"/>
  <c r="C28"/>
  <c r="B28"/>
  <c r="A28"/>
  <c r="L27"/>
  <c r="K27"/>
  <c r="J27"/>
  <c r="I27" s="1"/>
  <c r="H27" s="1"/>
  <c r="G27"/>
  <c r="F27" s="1"/>
  <c r="E27" s="1"/>
  <c r="D27" s="1"/>
  <c r="C27"/>
  <c r="B27"/>
  <c r="A27" s="1"/>
  <c r="L26"/>
  <c r="K26"/>
  <c r="J26"/>
  <c r="I26" s="1"/>
  <c r="H26" s="1"/>
  <c r="G26"/>
  <c r="F26" s="1"/>
  <c r="E26" s="1"/>
  <c r="D26" s="1"/>
  <c r="C26"/>
  <c r="B26"/>
  <c r="A26"/>
  <c r="L25"/>
  <c r="K25"/>
  <c r="J25"/>
  <c r="I25" s="1"/>
  <c r="H25" s="1"/>
  <c r="G25"/>
  <c r="F25" s="1"/>
  <c r="E25" s="1"/>
  <c r="D25" s="1"/>
  <c r="C25"/>
  <c r="B25"/>
  <c r="A25" s="1"/>
  <c r="L24"/>
  <c r="K24"/>
  <c r="J24"/>
  <c r="I24" s="1"/>
  <c r="H24" s="1"/>
  <c r="G24"/>
  <c r="F24" s="1"/>
  <c r="E24" s="1"/>
  <c r="D24" s="1"/>
  <c r="C24"/>
  <c r="B24"/>
  <c r="A24"/>
  <c r="L23"/>
  <c r="K23"/>
  <c r="J23"/>
  <c r="I23" s="1"/>
  <c r="H23" s="1"/>
  <c r="G23"/>
  <c r="F23" s="1"/>
  <c r="E23" s="1"/>
  <c r="D23" s="1"/>
  <c r="C23"/>
  <c r="B23"/>
  <c r="A23" s="1"/>
  <c r="L22"/>
  <c r="K22"/>
  <c r="J22"/>
  <c r="I22" s="1"/>
  <c r="H22" s="1"/>
  <c r="G22"/>
  <c r="F22" s="1"/>
  <c r="E22" s="1"/>
  <c r="D22" s="1"/>
  <c r="C22"/>
  <c r="B22"/>
  <c r="A22" s="1"/>
  <c r="L21"/>
  <c r="K21"/>
  <c r="J21"/>
  <c r="I21" s="1"/>
  <c r="H21" s="1"/>
  <c r="G21"/>
  <c r="F21" s="1"/>
  <c r="E21" s="1"/>
  <c r="D21" s="1"/>
  <c r="C21"/>
  <c r="B21"/>
  <c r="A21"/>
  <c r="L20"/>
  <c r="K20"/>
  <c r="J20"/>
  <c r="I20" s="1"/>
  <c r="H20" s="1"/>
  <c r="G20"/>
  <c r="F20" s="1"/>
  <c r="E20" s="1"/>
  <c r="D20" s="1"/>
  <c r="C20"/>
  <c r="B20"/>
  <c r="A20" s="1"/>
  <c r="L19"/>
  <c r="K19"/>
  <c r="J19"/>
  <c r="I19" s="1"/>
  <c r="H19" s="1"/>
  <c r="G19"/>
  <c r="F19" s="1"/>
  <c r="E19" s="1"/>
  <c r="D19" s="1"/>
  <c r="C19"/>
  <c r="B19"/>
  <c r="A19"/>
  <c r="L18"/>
  <c r="K18"/>
  <c r="J18"/>
  <c r="I18" s="1"/>
  <c r="H18" s="1"/>
  <c r="G18"/>
  <c r="F18" s="1"/>
  <c r="E18" s="1"/>
  <c r="D18" s="1"/>
  <c r="C18"/>
  <c r="B18"/>
  <c r="A18" s="1"/>
  <c r="L17"/>
  <c r="K17"/>
  <c r="J17"/>
  <c r="I17" s="1"/>
  <c r="H17" s="1"/>
  <c r="G17"/>
  <c r="F17" s="1"/>
  <c r="E17" s="1"/>
  <c r="D17" s="1"/>
  <c r="C17"/>
  <c r="B17"/>
  <c r="A17"/>
  <c r="L16"/>
  <c r="K16"/>
  <c r="J16"/>
  <c r="I16" s="1"/>
  <c r="H16" s="1"/>
  <c r="G16"/>
  <c r="F16" s="1"/>
  <c r="E16" s="1"/>
  <c r="D16" s="1"/>
  <c r="C16"/>
  <c r="B16"/>
  <c r="A16" s="1"/>
  <c r="L15"/>
  <c r="K15"/>
  <c r="J15"/>
  <c r="I15" s="1"/>
  <c r="H15" s="1"/>
  <c r="G15"/>
  <c r="F15" s="1"/>
  <c r="E15" s="1"/>
  <c r="D15" s="1"/>
  <c r="C15"/>
  <c r="B15"/>
  <c r="A15"/>
  <c r="L14"/>
  <c r="K14"/>
  <c r="J14"/>
  <c r="I14" s="1"/>
  <c r="H14" s="1"/>
  <c r="G14"/>
  <c r="F14" s="1"/>
  <c r="E14" s="1"/>
  <c r="D14" s="1"/>
  <c r="C14"/>
  <c r="B14"/>
  <c r="A14" s="1"/>
  <c r="L13"/>
  <c r="K13"/>
  <c r="J13"/>
  <c r="I13" s="1"/>
  <c r="H13" s="1"/>
  <c r="G13"/>
  <c r="F13" s="1"/>
  <c r="E13" s="1"/>
  <c r="D13" s="1"/>
  <c r="C13"/>
  <c r="B13"/>
  <c r="A13"/>
  <c r="L12"/>
  <c r="K12"/>
  <c r="J12"/>
  <c r="I12" s="1"/>
  <c r="H12" s="1"/>
  <c r="G12"/>
  <c r="F12" s="1"/>
  <c r="E12" s="1"/>
  <c r="D12" s="1"/>
  <c r="C12"/>
  <c r="B12"/>
  <c r="A12"/>
  <c r="L11"/>
  <c r="K11"/>
  <c r="J11"/>
  <c r="I11" s="1"/>
  <c r="H11" s="1"/>
  <c r="G11"/>
  <c r="F11" s="1"/>
  <c r="E11" s="1"/>
  <c r="D11" s="1"/>
  <c r="C11"/>
  <c r="B11"/>
  <c r="A11" s="1"/>
  <c r="L10"/>
  <c r="K10"/>
  <c r="J10"/>
  <c r="I10" s="1"/>
  <c r="H10" s="1"/>
  <c r="G10"/>
  <c r="F10" s="1"/>
  <c r="E10" s="1"/>
  <c r="D10" s="1"/>
  <c r="C10"/>
  <c r="B10"/>
  <c r="A10"/>
  <c r="L9"/>
  <c r="K9"/>
  <c r="J9"/>
  <c r="I9" s="1"/>
  <c r="H9" s="1"/>
  <c r="G9"/>
  <c r="F9" s="1"/>
  <c r="E9" s="1"/>
  <c r="D9" s="1"/>
  <c r="C9"/>
  <c r="B9"/>
  <c r="A9" s="1"/>
  <c r="L8"/>
  <c r="K8"/>
  <c r="J8"/>
  <c r="I8" s="1"/>
  <c r="H8" s="1"/>
  <c r="G8"/>
  <c r="F8" s="1"/>
  <c r="E8" s="1"/>
  <c r="D8" s="1"/>
  <c r="C8"/>
  <c r="B8"/>
  <c r="A8" s="1"/>
  <c r="L7"/>
  <c r="K7"/>
  <c r="J7"/>
  <c r="I7" s="1"/>
  <c r="H7" s="1"/>
  <c r="G7"/>
  <c r="F7" s="1"/>
  <c r="E7" s="1"/>
  <c r="D7" s="1"/>
  <c r="C7"/>
  <c r="B7"/>
  <c r="A7"/>
  <c r="L6"/>
  <c r="K6"/>
  <c r="J6"/>
  <c r="I6" s="1"/>
  <c r="H6" s="1"/>
  <c r="G6"/>
  <c r="F6" s="1"/>
  <c r="E6" s="1"/>
  <c r="D6" s="1"/>
  <c r="C6"/>
  <c r="B6"/>
  <c r="A6" s="1"/>
  <c r="L5"/>
  <c r="K5"/>
  <c r="J5"/>
  <c r="I5" s="1"/>
  <c r="H5" s="1"/>
  <c r="G5"/>
  <c r="F5" s="1"/>
  <c r="E5" s="1"/>
  <c r="D5" s="1"/>
  <c r="C5"/>
  <c r="B5"/>
  <c r="A5"/>
  <c r="L4"/>
  <c r="K4"/>
  <c r="J4"/>
  <c r="I4" s="1"/>
  <c r="H4" s="1"/>
  <c r="G4" s="1"/>
  <c r="F4" s="1"/>
  <c r="E4" s="1"/>
  <c r="D4" s="1"/>
  <c r="C4"/>
  <c r="A11" i="41" l="1"/>
  <c r="A25"/>
  <c r="A8"/>
  <c r="A31"/>
  <c r="A23"/>
  <c r="A15"/>
  <c r="A7"/>
  <c r="B18"/>
  <c r="C18"/>
  <c r="B40"/>
  <c r="C40"/>
  <c r="B22"/>
  <c r="C22"/>
  <c r="B45"/>
  <c r="C45"/>
  <c r="C37"/>
  <c r="B37"/>
  <c r="C30"/>
  <c r="B30"/>
  <c r="A30" s="1"/>
  <c r="B14"/>
  <c r="C14"/>
  <c r="B47"/>
  <c r="C47"/>
  <c r="B43"/>
  <c r="C43"/>
  <c r="C39"/>
  <c r="B39"/>
  <c r="A39" s="1"/>
  <c r="B35"/>
  <c r="C35"/>
  <c r="A3"/>
  <c r="A29"/>
  <c r="A21"/>
  <c r="A13"/>
  <c r="A5"/>
  <c r="A28"/>
  <c r="A20"/>
  <c r="A12"/>
  <c r="A4"/>
  <c r="A27"/>
  <c r="A19"/>
  <c r="B34"/>
  <c r="C34"/>
  <c r="B48"/>
  <c r="C48"/>
  <c r="C44"/>
  <c r="B44"/>
  <c r="B36"/>
  <c r="C36"/>
  <c r="B6"/>
  <c r="C6"/>
  <c r="B41"/>
  <c r="C41"/>
  <c r="B26"/>
  <c r="C26"/>
  <c r="C10"/>
  <c r="B10"/>
  <c r="B46"/>
  <c r="C46"/>
  <c r="B42"/>
  <c r="C42"/>
  <c r="B38"/>
  <c r="C38"/>
  <c r="A33"/>
  <c r="A17"/>
  <c r="A9"/>
  <c r="A24"/>
  <c r="A16"/>
  <c r="B4" i="40"/>
  <c r="A4"/>
  <c r="L3"/>
  <c r="K3"/>
  <c r="J3"/>
  <c r="I3" s="1"/>
  <c r="H3" s="1"/>
  <c r="G3" s="1"/>
  <c r="F3" s="1"/>
  <c r="E3"/>
  <c r="D3" s="1"/>
  <c r="C3"/>
  <c r="B3"/>
  <c r="L1" i="41" l="1"/>
  <c r="B1" s="1"/>
  <c r="A44"/>
  <c r="A37"/>
  <c r="A42"/>
  <c r="A41"/>
  <c r="A36"/>
  <c r="A48"/>
  <c r="A35"/>
  <c r="A43"/>
  <c r="A14"/>
  <c r="A22"/>
  <c r="A18"/>
  <c r="A10"/>
  <c r="A38"/>
  <c r="A46"/>
  <c r="A26"/>
  <c r="A6"/>
  <c r="A34"/>
  <c r="A47"/>
  <c r="A45"/>
  <c r="A40"/>
  <c r="A3" i="40"/>
  <c r="L1"/>
  <c r="B1" s="1"/>
  <c r="L48" i="36"/>
  <c r="K48"/>
  <c r="J48"/>
  <c r="I48" s="1"/>
  <c r="H48" s="1"/>
  <c r="G48" s="1"/>
  <c r="F48" s="1"/>
  <c r="E48" s="1"/>
  <c r="D48" s="1"/>
  <c r="C48"/>
  <c r="B48"/>
  <c r="A48"/>
  <c r="L47"/>
  <c r="K47"/>
  <c r="J47"/>
  <c r="I47" s="1"/>
  <c r="H47"/>
  <c r="G47" s="1"/>
  <c r="F47" s="1"/>
  <c r="E47" s="1"/>
  <c r="D47" s="1"/>
  <c r="C47"/>
  <c r="B47" s="1"/>
  <c r="A47"/>
  <c r="L46"/>
  <c r="K46"/>
  <c r="J46"/>
  <c r="I46" s="1"/>
  <c r="H46" s="1"/>
  <c r="G46" s="1"/>
  <c r="F46" s="1"/>
  <c r="E46" s="1"/>
  <c r="D46" s="1"/>
  <c r="C46"/>
  <c r="B46"/>
  <c r="A46"/>
  <c r="L45"/>
  <c r="K45"/>
  <c r="J45"/>
  <c r="I45" s="1"/>
  <c r="H45" s="1"/>
  <c r="G45" s="1"/>
  <c r="F45" s="1"/>
  <c r="E45" s="1"/>
  <c r="D45" s="1"/>
  <c r="C45"/>
  <c r="B45"/>
  <c r="A45"/>
  <c r="L44"/>
  <c r="K44"/>
  <c r="J44"/>
  <c r="I44" s="1"/>
  <c r="H44"/>
  <c r="G44" s="1"/>
  <c r="F44" s="1"/>
  <c r="E44" s="1"/>
  <c r="D44" s="1"/>
  <c r="C44" s="1"/>
  <c r="B44"/>
  <c r="A44" s="1"/>
  <c r="L43"/>
  <c r="K43"/>
  <c r="J43"/>
  <c r="I43" s="1"/>
  <c r="H43"/>
  <c r="G43" s="1"/>
  <c r="F43" s="1"/>
  <c r="E43" s="1"/>
  <c r="D43" s="1"/>
  <c r="C43" s="1"/>
  <c r="B43"/>
  <c r="A43" s="1"/>
  <c r="L42"/>
  <c r="K42"/>
  <c r="J42"/>
  <c r="I42" s="1"/>
  <c r="H42" s="1"/>
  <c r="G42" s="1"/>
  <c r="F42" s="1"/>
  <c r="E42" s="1"/>
  <c r="D42" s="1"/>
  <c r="C42"/>
  <c r="B42"/>
  <c r="A42"/>
  <c r="L41"/>
  <c r="K41"/>
  <c r="J41"/>
  <c r="I41" s="1"/>
  <c r="H41" s="1"/>
  <c r="G41" s="1"/>
  <c r="F41" s="1"/>
  <c r="E41" s="1"/>
  <c r="D41" s="1"/>
  <c r="C41"/>
  <c r="B41"/>
  <c r="A41"/>
  <c r="L40"/>
  <c r="K40"/>
  <c r="J40"/>
  <c r="I40" s="1"/>
  <c r="H40"/>
  <c r="G40" s="1"/>
  <c r="F40" s="1"/>
  <c r="E40" s="1"/>
  <c r="D40" s="1"/>
  <c r="C40"/>
  <c r="B40" s="1"/>
  <c r="A40"/>
  <c r="L39"/>
  <c r="K39"/>
  <c r="J39"/>
  <c r="I39" s="1"/>
  <c r="H39"/>
  <c r="G39" s="1"/>
  <c r="F39" s="1"/>
  <c r="E39" s="1"/>
  <c r="D39" s="1"/>
  <c r="C39"/>
  <c r="B39"/>
  <c r="A39"/>
  <c r="L38"/>
  <c r="K38"/>
  <c r="J38"/>
  <c r="I38" s="1"/>
  <c r="H38" s="1"/>
  <c r="G38" s="1"/>
  <c r="F38" s="1"/>
  <c r="E38"/>
  <c r="D38" s="1"/>
  <c r="C38"/>
  <c r="B38"/>
  <c r="A38"/>
  <c r="L37"/>
  <c r="K37"/>
  <c r="J37"/>
  <c r="I37" s="1"/>
  <c r="H37"/>
  <c r="G37" s="1"/>
  <c r="F37" s="1"/>
  <c r="E37" s="1"/>
  <c r="D37" s="1"/>
  <c r="C37"/>
  <c r="B37"/>
  <c r="A37"/>
  <c r="L36"/>
  <c r="K36"/>
  <c r="J36"/>
  <c r="I36" s="1"/>
  <c r="H36"/>
  <c r="G36" s="1"/>
  <c r="F36" s="1"/>
  <c r="E36" s="1"/>
  <c r="D36" s="1"/>
  <c r="C36"/>
  <c r="B36" s="1"/>
  <c r="A36"/>
  <c r="L35"/>
  <c r="K35"/>
  <c r="J35"/>
  <c r="I35" s="1"/>
  <c r="H35"/>
  <c r="G35" s="1"/>
  <c r="F35" s="1"/>
  <c r="E35" s="1"/>
  <c r="D35" s="1"/>
  <c r="C35" s="1"/>
  <c r="B35"/>
  <c r="A35"/>
  <c r="L34"/>
  <c r="K34"/>
  <c r="J34"/>
  <c r="I34" s="1"/>
  <c r="H34" s="1"/>
  <c r="G34" s="1"/>
  <c r="F34" s="1"/>
  <c r="E34" s="1"/>
  <c r="D34" s="1"/>
  <c r="C34"/>
  <c r="B34"/>
  <c r="A34"/>
  <c r="L33"/>
  <c r="K33"/>
  <c r="J33"/>
  <c r="I33" s="1"/>
  <c r="H33" s="1"/>
  <c r="G33" s="1"/>
  <c r="F33" s="1"/>
  <c r="E33" s="1"/>
  <c r="D33" s="1"/>
  <c r="C33"/>
  <c r="B33"/>
  <c r="A33"/>
  <c r="L32"/>
  <c r="K32"/>
  <c r="J32"/>
  <c r="I32" s="1"/>
  <c r="H32" s="1"/>
  <c r="G32" s="1"/>
  <c r="F32" s="1"/>
  <c r="E32" s="1"/>
  <c r="D32" s="1"/>
  <c r="C32"/>
  <c r="B32"/>
  <c r="A32" s="1"/>
  <c r="L31"/>
  <c r="K31"/>
  <c r="J31"/>
  <c r="I31" s="1"/>
  <c r="H31"/>
  <c r="G31" s="1"/>
  <c r="F31" s="1"/>
  <c r="E31" s="1"/>
  <c r="D31" s="1"/>
  <c r="C31" s="1"/>
  <c r="B31"/>
  <c r="A31" s="1"/>
  <c r="L30"/>
  <c r="K30"/>
  <c r="J30"/>
  <c r="I30" s="1"/>
  <c r="H30" s="1"/>
  <c r="G30" s="1"/>
  <c r="F30" s="1"/>
  <c r="E30" s="1"/>
  <c r="D30" s="1"/>
  <c r="C30"/>
  <c r="B30"/>
  <c r="A30"/>
  <c r="L29"/>
  <c r="K29"/>
  <c r="J29"/>
  <c r="I29" s="1"/>
  <c r="H29" s="1"/>
  <c r="G29" s="1"/>
  <c r="F29" s="1"/>
  <c r="E29" s="1"/>
  <c r="D29" s="1"/>
  <c r="C29"/>
  <c r="B29"/>
  <c r="A29"/>
  <c r="L28"/>
  <c r="K28"/>
  <c r="J28"/>
  <c r="I28" s="1"/>
  <c r="H28"/>
  <c r="G28" s="1"/>
  <c r="F28" s="1"/>
  <c r="E28" s="1"/>
  <c r="D28" s="1"/>
  <c r="C28"/>
  <c r="B28" s="1"/>
  <c r="A28"/>
  <c r="L27"/>
  <c r="K27"/>
  <c r="J27"/>
  <c r="I27" s="1"/>
  <c r="H27"/>
  <c r="G27" s="1"/>
  <c r="F27" s="1"/>
  <c r="E27" s="1"/>
  <c r="D27" s="1"/>
  <c r="C27"/>
  <c r="B27" s="1"/>
  <c r="A27" s="1"/>
  <c r="L26"/>
  <c r="K26"/>
  <c r="J26"/>
  <c r="I26" s="1"/>
  <c r="H26" s="1"/>
  <c r="G26" s="1"/>
  <c r="F26" s="1"/>
  <c r="E26" s="1"/>
  <c r="D26" s="1"/>
  <c r="C26"/>
  <c r="B26"/>
  <c r="A26"/>
  <c r="L25"/>
  <c r="K25"/>
  <c r="J25"/>
  <c r="I25" s="1"/>
  <c r="H25" s="1"/>
  <c r="G25" s="1"/>
  <c r="F25" s="1"/>
  <c r="E25" s="1"/>
  <c r="D25" s="1"/>
  <c r="C25"/>
  <c r="B25"/>
  <c r="A25"/>
  <c r="L24"/>
  <c r="K24"/>
  <c r="J24"/>
  <c r="I24" s="1"/>
  <c r="H24" s="1"/>
  <c r="G24" s="1"/>
  <c r="F24" s="1"/>
  <c r="E24" s="1"/>
  <c r="D24" s="1"/>
  <c r="C24"/>
  <c r="B24"/>
  <c r="A24"/>
  <c r="L23"/>
  <c r="K23"/>
  <c r="J23"/>
  <c r="I23" s="1"/>
  <c r="H23" s="1"/>
  <c r="G23" s="1"/>
  <c r="F23" s="1"/>
  <c r="E23" s="1"/>
  <c r="D23" s="1"/>
  <c r="C23"/>
  <c r="B23"/>
  <c r="A23"/>
  <c r="L22"/>
  <c r="K22"/>
  <c r="J22"/>
  <c r="I22" s="1"/>
  <c r="H22" s="1"/>
  <c r="G22" s="1"/>
  <c r="F22" s="1"/>
  <c r="E22" s="1"/>
  <c r="D22" s="1"/>
  <c r="C22"/>
  <c r="B22"/>
  <c r="A22"/>
  <c r="L21"/>
  <c r="K21"/>
  <c r="J21"/>
  <c r="I21" s="1"/>
  <c r="H21"/>
  <c r="G21" s="1"/>
  <c r="F21" s="1"/>
  <c r="E21" s="1"/>
  <c r="D21" s="1"/>
  <c r="C21" s="1"/>
  <c r="B21"/>
  <c r="A21"/>
  <c r="L20"/>
  <c r="K20"/>
  <c r="J20"/>
  <c r="I20" s="1"/>
  <c r="H20" s="1"/>
  <c r="G20" s="1"/>
  <c r="F20" s="1"/>
  <c r="E20" s="1"/>
  <c r="D20" s="1"/>
  <c r="C20"/>
  <c r="B20"/>
  <c r="A20"/>
  <c r="L19"/>
  <c r="K19"/>
  <c r="J19"/>
  <c r="I19" s="1"/>
  <c r="H19"/>
  <c r="G19" s="1"/>
  <c r="F19" s="1"/>
  <c r="E19" s="1"/>
  <c r="D19" s="1"/>
  <c r="C19"/>
  <c r="B19" s="1"/>
  <c r="A19" s="1"/>
  <c r="L18"/>
  <c r="K18"/>
  <c r="J18"/>
  <c r="I18" s="1"/>
  <c r="H18" s="1"/>
  <c r="G18" s="1"/>
  <c r="F18" s="1"/>
  <c r="E18" s="1"/>
  <c r="D18" s="1"/>
  <c r="C18"/>
  <c r="B18"/>
  <c r="A18"/>
  <c r="L17"/>
  <c r="K17"/>
  <c r="J17"/>
  <c r="I17" s="1"/>
  <c r="H17"/>
  <c r="G17" s="1"/>
  <c r="F17" s="1"/>
  <c r="E17" s="1"/>
  <c r="D17" s="1"/>
  <c r="C17"/>
  <c r="B17" s="1"/>
  <c r="A17"/>
  <c r="L16"/>
  <c r="K16"/>
  <c r="J16"/>
  <c r="I16" s="1"/>
  <c r="H16" s="1"/>
  <c r="G16" s="1"/>
  <c r="F16" s="1"/>
  <c r="E16" s="1"/>
  <c r="D16" s="1"/>
  <c r="C16"/>
  <c r="B16"/>
  <c r="A16"/>
  <c r="L15"/>
  <c r="K15"/>
  <c r="J15"/>
  <c r="I15" s="1"/>
  <c r="H15" s="1"/>
  <c r="G15" s="1"/>
  <c r="F15" s="1"/>
  <c r="E15" s="1"/>
  <c r="D15" s="1"/>
  <c r="C15"/>
  <c r="B15"/>
  <c r="A15"/>
  <c r="L14"/>
  <c r="K14"/>
  <c r="J14"/>
  <c r="I14" s="1"/>
  <c r="H14" s="1"/>
  <c r="G14" s="1"/>
  <c r="F14" s="1"/>
  <c r="E14" s="1"/>
  <c r="D14" s="1"/>
  <c r="C14"/>
  <c r="B14"/>
  <c r="A14"/>
  <c r="L13"/>
  <c r="K13"/>
  <c r="J13"/>
  <c r="I13" s="1"/>
  <c r="H13" s="1"/>
  <c r="G13" s="1"/>
  <c r="F13" s="1"/>
  <c r="E13" s="1"/>
  <c r="D13" s="1"/>
  <c r="C13"/>
  <c r="B13"/>
  <c r="A13"/>
  <c r="L12"/>
  <c r="K12"/>
  <c r="J12"/>
  <c r="I12" s="1"/>
  <c r="H12"/>
  <c r="G12" s="1"/>
  <c r="F12" s="1"/>
  <c r="E12" s="1"/>
  <c r="D12" s="1"/>
  <c r="C12"/>
  <c r="B12"/>
  <c r="A12"/>
  <c r="L11"/>
  <c r="K11"/>
  <c r="J11"/>
  <c r="I11" s="1"/>
  <c r="H11"/>
  <c r="G11" s="1"/>
  <c r="F11" s="1"/>
  <c r="E11" s="1"/>
  <c r="D11" s="1"/>
  <c r="C11"/>
  <c r="B11" s="1"/>
  <c r="A11" s="1"/>
  <c r="L10"/>
  <c r="K10"/>
  <c r="J10"/>
  <c r="I10" s="1"/>
  <c r="H10" s="1"/>
  <c r="G10" s="1"/>
  <c r="F10" s="1"/>
  <c r="E10" s="1"/>
  <c r="D10" s="1"/>
  <c r="C10"/>
  <c r="B10"/>
  <c r="A10"/>
  <c r="L9"/>
  <c r="K9"/>
  <c r="J9"/>
  <c r="I9" s="1"/>
  <c r="H9"/>
  <c r="G9" s="1"/>
  <c r="F9" s="1"/>
  <c r="E9" s="1"/>
  <c r="D9" s="1"/>
  <c r="C9" s="1"/>
  <c r="B9"/>
  <c r="A9" s="1"/>
  <c r="L8"/>
  <c r="K8"/>
  <c r="J8"/>
  <c r="I8" s="1"/>
  <c r="H8"/>
  <c r="G8" s="1"/>
  <c r="F8" s="1"/>
  <c r="E8" s="1"/>
  <c r="D8" s="1"/>
  <c r="C8"/>
  <c r="B8" s="1"/>
  <c r="A8"/>
  <c r="L7"/>
  <c r="K7"/>
  <c r="J7"/>
  <c r="I7" s="1"/>
  <c r="H7"/>
  <c r="G7" s="1"/>
  <c r="F7" s="1"/>
  <c r="E7" s="1"/>
  <c r="D7" s="1"/>
  <c r="C7"/>
  <c r="B7"/>
  <c r="A7"/>
  <c r="L6"/>
  <c r="K6"/>
  <c r="J6"/>
  <c r="I6" s="1"/>
  <c r="H6" s="1"/>
  <c r="G6" s="1"/>
  <c r="F6" s="1"/>
  <c r="E6" s="1"/>
  <c r="D6" s="1"/>
  <c r="C6"/>
  <c r="B6"/>
  <c r="A6"/>
  <c r="L5"/>
  <c r="K5"/>
  <c r="J5"/>
  <c r="I5" s="1"/>
  <c r="H5" s="1"/>
  <c r="G5"/>
  <c r="F5" s="1"/>
  <c r="E5" s="1"/>
  <c r="D5" s="1"/>
  <c r="C5"/>
  <c r="B5"/>
  <c r="A5"/>
  <c r="L4"/>
  <c r="K4"/>
  <c r="J4"/>
  <c r="I4" s="1"/>
  <c r="H4" s="1"/>
  <c r="G4" s="1"/>
  <c r="F4" s="1"/>
  <c r="E4" s="1"/>
  <c r="D4" s="1"/>
  <c r="C4"/>
  <c r="B4"/>
  <c r="A4"/>
  <c r="L3"/>
  <c r="K3"/>
  <c r="J3"/>
  <c r="I3" s="1"/>
  <c r="H3"/>
  <c r="G3" s="1"/>
  <c r="F3" s="1"/>
  <c r="E3" s="1"/>
  <c r="D3" s="1"/>
  <c r="C3"/>
  <c r="B3"/>
  <c r="A3"/>
  <c r="L1" l="1"/>
  <c r="B1" s="1"/>
  <c r="L48" i="39"/>
  <c r="K48"/>
  <c r="J48"/>
  <c r="L47"/>
  <c r="K47"/>
  <c r="J47"/>
  <c r="I47" s="1"/>
  <c r="H47" s="1"/>
  <c r="G47" s="1"/>
  <c r="F47" s="1"/>
  <c r="L46"/>
  <c r="K46"/>
  <c r="J46"/>
  <c r="L45"/>
  <c r="K45"/>
  <c r="J45"/>
  <c r="I45" s="1"/>
  <c r="H45" s="1"/>
  <c r="G45" s="1"/>
  <c r="F45" s="1"/>
  <c r="L44"/>
  <c r="K44"/>
  <c r="J44"/>
  <c r="L43"/>
  <c r="K43"/>
  <c r="J43"/>
  <c r="L42"/>
  <c r="K42"/>
  <c r="J42"/>
  <c r="L41"/>
  <c r="K41"/>
  <c r="J41"/>
  <c r="L40"/>
  <c r="K40"/>
  <c r="J40"/>
  <c r="I40" s="1"/>
  <c r="H40" s="1"/>
  <c r="L39"/>
  <c r="K39"/>
  <c r="J39"/>
  <c r="L38"/>
  <c r="K38"/>
  <c r="J38"/>
  <c r="I38" s="1"/>
  <c r="H38" s="1"/>
  <c r="L37"/>
  <c r="K37"/>
  <c r="J37"/>
  <c r="L36"/>
  <c r="K36"/>
  <c r="J36"/>
  <c r="I36" s="1"/>
  <c r="H36" s="1"/>
  <c r="G36" s="1"/>
  <c r="F36" s="1"/>
  <c r="L35"/>
  <c r="K35"/>
  <c r="J35"/>
  <c r="I35" s="1"/>
  <c r="H35" s="1"/>
  <c r="L34"/>
  <c r="K34"/>
  <c r="J34"/>
  <c r="I34" s="1"/>
  <c r="H34" s="1"/>
  <c r="G34" s="1"/>
  <c r="F34" s="1"/>
  <c r="L33"/>
  <c r="K33"/>
  <c r="J33"/>
  <c r="I33" s="1"/>
  <c r="H33" s="1"/>
  <c r="G33" s="1"/>
  <c r="F33" s="1"/>
  <c r="L32"/>
  <c r="K32"/>
  <c r="J32"/>
  <c r="L31"/>
  <c r="K31"/>
  <c r="J31"/>
  <c r="I31" s="1"/>
  <c r="H31" s="1"/>
  <c r="G31" s="1"/>
  <c r="F31" s="1"/>
  <c r="L30"/>
  <c r="K30"/>
  <c r="J30"/>
  <c r="L29"/>
  <c r="K29"/>
  <c r="J29"/>
  <c r="I29" s="1"/>
  <c r="H29" s="1"/>
  <c r="G29" s="1"/>
  <c r="F29" s="1"/>
  <c r="L28"/>
  <c r="K28"/>
  <c r="J28"/>
  <c r="L27"/>
  <c r="K27"/>
  <c r="J27"/>
  <c r="L26"/>
  <c r="K26"/>
  <c r="J26"/>
  <c r="I26" s="1"/>
  <c r="H26" s="1"/>
  <c r="G26" s="1"/>
  <c r="F26" s="1"/>
  <c r="L25"/>
  <c r="K25"/>
  <c r="J25"/>
  <c r="L24"/>
  <c r="K24"/>
  <c r="J24"/>
  <c r="I24" s="1"/>
  <c r="H24" s="1"/>
  <c r="L23"/>
  <c r="K23"/>
  <c r="J23"/>
  <c r="I23" s="1"/>
  <c r="H23" s="1"/>
  <c r="G23" s="1"/>
  <c r="F23" s="1"/>
  <c r="L22"/>
  <c r="K22"/>
  <c r="J22"/>
  <c r="I22" s="1"/>
  <c r="H22" s="1"/>
  <c r="L21"/>
  <c r="K21"/>
  <c r="J21"/>
  <c r="I21" s="1"/>
  <c r="H21" s="1"/>
  <c r="G21" s="1"/>
  <c r="F21" s="1"/>
  <c r="L20"/>
  <c r="K20"/>
  <c r="J20"/>
  <c r="L19"/>
  <c r="K19"/>
  <c r="J19"/>
  <c r="I19" s="1"/>
  <c r="H19" s="1"/>
  <c r="L18"/>
  <c r="K18"/>
  <c r="J18"/>
  <c r="L17"/>
  <c r="K17"/>
  <c r="J17"/>
  <c r="L16"/>
  <c r="K16"/>
  <c r="J16"/>
  <c r="I16" s="1"/>
  <c r="H16" s="1"/>
  <c r="G16" s="1"/>
  <c r="F16" s="1"/>
  <c r="L15"/>
  <c r="K15"/>
  <c r="J15"/>
  <c r="L14"/>
  <c r="K14"/>
  <c r="J14"/>
  <c r="I14" s="1"/>
  <c r="H14" s="1"/>
  <c r="G14" s="1"/>
  <c r="F14" s="1"/>
  <c r="L13"/>
  <c r="K13"/>
  <c r="J13"/>
  <c r="L12"/>
  <c r="K12"/>
  <c r="J12"/>
  <c r="L11"/>
  <c r="K11"/>
  <c r="J11"/>
  <c r="I11" s="1"/>
  <c r="H11" s="1"/>
  <c r="G11" s="1"/>
  <c r="F11" s="1"/>
  <c r="L10"/>
  <c r="K10"/>
  <c r="J10"/>
  <c r="L9"/>
  <c r="K9"/>
  <c r="J9"/>
  <c r="I9" s="1"/>
  <c r="H9" s="1"/>
  <c r="L8"/>
  <c r="K8"/>
  <c r="J8"/>
  <c r="L7"/>
  <c r="K7"/>
  <c r="J7"/>
  <c r="I7" s="1"/>
  <c r="H7" s="1"/>
  <c r="G7" s="1"/>
  <c r="F7" s="1"/>
  <c r="L6"/>
  <c r="K6"/>
  <c r="J6"/>
  <c r="L5"/>
  <c r="K5"/>
  <c r="J5"/>
  <c r="I5" s="1"/>
  <c r="H5" s="1"/>
  <c r="G5" s="1"/>
  <c r="F5" s="1"/>
  <c r="L4"/>
  <c r="K4"/>
  <c r="J4"/>
  <c r="L3"/>
  <c r="K3"/>
  <c r="J3"/>
  <c r="I3" s="1"/>
  <c r="H3" s="1"/>
  <c r="G3" s="1"/>
  <c r="F3" s="1"/>
  <c r="G48" i="31"/>
  <c r="F48"/>
  <c r="E48" s="1"/>
  <c r="D48" s="1"/>
  <c r="C48"/>
  <c r="B48"/>
  <c r="A48"/>
  <c r="G47"/>
  <c r="F47"/>
  <c r="E47" s="1"/>
  <c r="D47" s="1"/>
  <c r="C47"/>
  <c r="B47"/>
  <c r="A47"/>
  <c r="G46"/>
  <c r="F46"/>
  <c r="E46" s="1"/>
  <c r="D46" s="1"/>
  <c r="C46"/>
  <c r="B46"/>
  <c r="A46"/>
  <c r="G45"/>
  <c r="F45"/>
  <c r="E45" s="1"/>
  <c r="D45" s="1"/>
  <c r="C45"/>
  <c r="B45"/>
  <c r="A45"/>
  <c r="G44"/>
  <c r="F44"/>
  <c r="E44" s="1"/>
  <c r="D44" s="1"/>
  <c r="C44"/>
  <c r="B44"/>
  <c r="A44"/>
  <c r="G43"/>
  <c r="F43"/>
  <c r="E43" s="1"/>
  <c r="D43" s="1"/>
  <c r="C43"/>
  <c r="B43"/>
  <c r="A43" s="1"/>
  <c r="G42"/>
  <c r="F42"/>
  <c r="E42" s="1"/>
  <c r="D42" s="1"/>
  <c r="C42"/>
  <c r="B42"/>
  <c r="A42"/>
  <c r="G41"/>
  <c r="F41"/>
  <c r="E41" s="1"/>
  <c r="D41" s="1"/>
  <c r="C41"/>
  <c r="B41"/>
  <c r="A41"/>
  <c r="G40"/>
  <c r="F40"/>
  <c r="E40" s="1"/>
  <c r="D40" s="1"/>
  <c r="C40"/>
  <c r="B40"/>
  <c r="A40"/>
  <c r="G39"/>
  <c r="F39"/>
  <c r="E39" s="1"/>
  <c r="D39" s="1"/>
  <c r="C39"/>
  <c r="B39"/>
  <c r="A39"/>
  <c r="G38"/>
  <c r="F38"/>
  <c r="E38" s="1"/>
  <c r="D38" s="1"/>
  <c r="C38"/>
  <c r="B38"/>
  <c r="A38"/>
  <c r="G37"/>
  <c r="F37"/>
  <c r="E37" s="1"/>
  <c r="D37" s="1"/>
  <c r="C37"/>
  <c r="B37"/>
  <c r="A37"/>
  <c r="G36"/>
  <c r="F36"/>
  <c r="E36" s="1"/>
  <c r="D36" s="1"/>
  <c r="C36"/>
  <c r="B36"/>
  <c r="A36"/>
  <c r="G35"/>
  <c r="F35"/>
  <c r="E35" s="1"/>
  <c r="D35" s="1"/>
  <c r="C35"/>
  <c r="B35"/>
  <c r="A35"/>
  <c r="G34"/>
  <c r="F34"/>
  <c r="E34" s="1"/>
  <c r="D34" s="1"/>
  <c r="C34"/>
  <c r="B34"/>
  <c r="A34"/>
  <c r="G33"/>
  <c r="F33"/>
  <c r="E33" s="1"/>
  <c r="D33" s="1"/>
  <c r="C33"/>
  <c r="B33"/>
  <c r="A33"/>
  <c r="G32"/>
  <c r="F32"/>
  <c r="E32" s="1"/>
  <c r="D32" s="1"/>
  <c r="C32"/>
  <c r="B32"/>
  <c r="A32"/>
  <c r="G31"/>
  <c r="F31"/>
  <c r="E31" s="1"/>
  <c r="D31" s="1"/>
  <c r="C31"/>
  <c r="B31"/>
  <c r="A31"/>
  <c r="G30"/>
  <c r="F30"/>
  <c r="E30" s="1"/>
  <c r="D30" s="1"/>
  <c r="C30"/>
  <c r="B30"/>
  <c r="A30"/>
  <c r="G29"/>
  <c r="F29"/>
  <c r="E29" s="1"/>
  <c r="D29" s="1"/>
  <c r="C29"/>
  <c r="B29"/>
  <c r="A29"/>
  <c r="G28"/>
  <c r="F28"/>
  <c r="E28" s="1"/>
  <c r="D28" s="1"/>
  <c r="C28"/>
  <c r="B28"/>
  <c r="A28" s="1"/>
  <c r="G27"/>
  <c r="F27"/>
  <c r="E27" s="1"/>
  <c r="D27" s="1"/>
  <c r="C27"/>
  <c r="B27"/>
  <c r="A27"/>
  <c r="G26"/>
  <c r="F26"/>
  <c r="E26" s="1"/>
  <c r="D26" s="1"/>
  <c r="C26"/>
  <c r="B26"/>
  <c r="A26"/>
  <c r="G25"/>
  <c r="F25"/>
  <c r="E25" s="1"/>
  <c r="D25" s="1"/>
  <c r="C25"/>
  <c r="B25"/>
  <c r="A25"/>
  <c r="G24"/>
  <c r="F24"/>
  <c r="E24" s="1"/>
  <c r="D24" s="1"/>
  <c r="C24"/>
  <c r="B24"/>
  <c r="A24" s="1"/>
  <c r="G23"/>
  <c r="F23"/>
  <c r="E23" s="1"/>
  <c r="D23" s="1"/>
  <c r="C23"/>
  <c r="B23"/>
  <c r="A23"/>
  <c r="G22"/>
  <c r="F22"/>
  <c r="E22" s="1"/>
  <c r="D22" s="1"/>
  <c r="C22"/>
  <c r="B22"/>
  <c r="A22"/>
  <c r="G21"/>
  <c r="F21"/>
  <c r="E21" s="1"/>
  <c r="D21" s="1"/>
  <c r="C21"/>
  <c r="B21"/>
  <c r="A21"/>
  <c r="G20"/>
  <c r="F20"/>
  <c r="E20" s="1"/>
  <c r="D20" s="1"/>
  <c r="C20"/>
  <c r="B20"/>
  <c r="A20"/>
  <c r="G19"/>
  <c r="F19"/>
  <c r="E19" s="1"/>
  <c r="D19" s="1"/>
  <c r="C19"/>
  <c r="B19"/>
  <c r="A19"/>
  <c r="G18"/>
  <c r="F18"/>
  <c r="E18" s="1"/>
  <c r="D18" s="1"/>
  <c r="C18"/>
  <c r="B18"/>
  <c r="A18"/>
  <c r="G17"/>
  <c r="F17"/>
  <c r="E17" s="1"/>
  <c r="D17" s="1"/>
  <c r="C17"/>
  <c r="B17"/>
  <c r="A17"/>
  <c r="G16"/>
  <c r="F16"/>
  <c r="E16" s="1"/>
  <c r="D16" s="1"/>
  <c r="C16"/>
  <c r="B16"/>
  <c r="A16"/>
  <c r="G15"/>
  <c r="F15"/>
  <c r="E15" s="1"/>
  <c r="D15" s="1"/>
  <c r="C15"/>
  <c r="B15"/>
  <c r="A15"/>
  <c r="G14"/>
  <c r="F14"/>
  <c r="E14" s="1"/>
  <c r="D14" s="1"/>
  <c r="C14"/>
  <c r="B14"/>
  <c r="A14"/>
  <c r="G13"/>
  <c r="F13"/>
  <c r="E13" s="1"/>
  <c r="D13" s="1"/>
  <c r="C13"/>
  <c r="B13"/>
  <c r="A13"/>
  <c r="G12"/>
  <c r="F12"/>
  <c r="E12" s="1"/>
  <c r="D12" s="1"/>
  <c r="C12"/>
  <c r="B12"/>
  <c r="A12"/>
  <c r="G11"/>
  <c r="F11"/>
  <c r="E11" s="1"/>
  <c r="D11" s="1"/>
  <c r="C11"/>
  <c r="B11"/>
  <c r="A11"/>
  <c r="G10"/>
  <c r="F10"/>
  <c r="E10" s="1"/>
  <c r="D10" s="1"/>
  <c r="C10"/>
  <c r="B10"/>
  <c r="A10"/>
  <c r="G9"/>
  <c r="F9"/>
  <c r="E9" s="1"/>
  <c r="D9" s="1"/>
  <c r="C9"/>
  <c r="B9"/>
  <c r="A9"/>
  <c r="G8"/>
  <c r="F8"/>
  <c r="E8" s="1"/>
  <c r="D8" s="1"/>
  <c r="C8"/>
  <c r="B8"/>
  <c r="A8"/>
  <c r="G7"/>
  <c r="F7"/>
  <c r="E7" s="1"/>
  <c r="D7" s="1"/>
  <c r="C7"/>
  <c r="B7"/>
  <c r="A7"/>
  <c r="G6"/>
  <c r="F6"/>
  <c r="E6" s="1"/>
  <c r="D6" s="1"/>
  <c r="C6"/>
  <c r="B6"/>
  <c r="A6"/>
  <c r="G5"/>
  <c r="F5"/>
  <c r="E5" s="1"/>
  <c r="D5" s="1"/>
  <c r="C5"/>
  <c r="B5"/>
  <c r="A5"/>
  <c r="G4"/>
  <c r="F4"/>
  <c r="E4" s="1"/>
  <c r="D4" s="1"/>
  <c r="C4"/>
  <c r="B4"/>
  <c r="A4"/>
  <c r="G3"/>
  <c r="F3"/>
  <c r="E3" s="1"/>
  <c r="D3" s="1"/>
  <c r="C3"/>
  <c r="B3"/>
  <c r="A3"/>
  <c r="G1"/>
  <c r="B1" s="1"/>
  <c r="G48" i="30"/>
  <c r="F48"/>
  <c r="E48" s="1"/>
  <c r="D48" s="1"/>
  <c r="C48"/>
  <c r="B48"/>
  <c r="A48"/>
  <c r="G47"/>
  <c r="F47"/>
  <c r="E47" s="1"/>
  <c r="D47" s="1"/>
  <c r="C47"/>
  <c r="B47"/>
  <c r="A47"/>
  <c r="G46"/>
  <c r="F46"/>
  <c r="E46" s="1"/>
  <c r="D46" s="1"/>
  <c r="C46"/>
  <c r="B46"/>
  <c r="A46"/>
  <c r="G45"/>
  <c r="F45"/>
  <c r="E45" s="1"/>
  <c r="D45" s="1"/>
  <c r="C45"/>
  <c r="B45"/>
  <c r="A45"/>
  <c r="G44"/>
  <c r="F44"/>
  <c r="E44" s="1"/>
  <c r="D44" s="1"/>
  <c r="C44"/>
  <c r="B44"/>
  <c r="A44"/>
  <c r="G43"/>
  <c r="F43"/>
  <c r="E43" s="1"/>
  <c r="D43" s="1"/>
  <c r="C43"/>
  <c r="B43"/>
  <c r="A43"/>
  <c r="G42"/>
  <c r="F42"/>
  <c r="E42" s="1"/>
  <c r="D42" s="1"/>
  <c r="C42"/>
  <c r="B42"/>
  <c r="A42"/>
  <c r="G41"/>
  <c r="F41"/>
  <c r="E41" s="1"/>
  <c r="D41" s="1"/>
  <c r="C41"/>
  <c r="B41"/>
  <c r="A41"/>
  <c r="G40"/>
  <c r="F40"/>
  <c r="E40" s="1"/>
  <c r="D40" s="1"/>
  <c r="C40"/>
  <c r="B40"/>
  <c r="A40"/>
  <c r="G39"/>
  <c r="F39"/>
  <c r="E39" s="1"/>
  <c r="D39" s="1"/>
  <c r="C39"/>
  <c r="B39"/>
  <c r="A39"/>
  <c r="G38"/>
  <c r="F38"/>
  <c r="E38" s="1"/>
  <c r="D38" s="1"/>
  <c r="C38"/>
  <c r="B38"/>
  <c r="A38"/>
  <c r="G37"/>
  <c r="F37"/>
  <c r="E37" s="1"/>
  <c r="D37" s="1"/>
  <c r="C37"/>
  <c r="B37"/>
  <c r="A37"/>
  <c r="G36"/>
  <c r="F36"/>
  <c r="E36" s="1"/>
  <c r="D36" s="1"/>
  <c r="C36"/>
  <c r="B36"/>
  <c r="A36"/>
  <c r="G35"/>
  <c r="F35"/>
  <c r="E35" s="1"/>
  <c r="D35" s="1"/>
  <c r="C35"/>
  <c r="B35"/>
  <c r="A35"/>
  <c r="G34"/>
  <c r="F34"/>
  <c r="E34" s="1"/>
  <c r="D34" s="1"/>
  <c r="C34"/>
  <c r="B34"/>
  <c r="A34"/>
  <c r="G33"/>
  <c r="F33"/>
  <c r="E33" s="1"/>
  <c r="D33" s="1"/>
  <c r="C33"/>
  <c r="B33"/>
  <c r="A33"/>
  <c r="G32"/>
  <c r="F32"/>
  <c r="E32" s="1"/>
  <c r="D32" s="1"/>
  <c r="C32"/>
  <c r="B32"/>
  <c r="A32"/>
  <c r="G31"/>
  <c r="F31"/>
  <c r="E31" s="1"/>
  <c r="D31" s="1"/>
  <c r="C31"/>
  <c r="B31"/>
  <c r="A31"/>
  <c r="G30"/>
  <c r="F30"/>
  <c r="E30" s="1"/>
  <c r="D30" s="1"/>
  <c r="C30"/>
  <c r="B30"/>
  <c r="A30"/>
  <c r="G29"/>
  <c r="F29"/>
  <c r="E29" s="1"/>
  <c r="D29" s="1"/>
  <c r="C29"/>
  <c r="B29"/>
  <c r="A29"/>
  <c r="G28"/>
  <c r="F28"/>
  <c r="E28" s="1"/>
  <c r="D28" s="1"/>
  <c r="C28"/>
  <c r="B28"/>
  <c r="A28" s="1"/>
  <c r="G27"/>
  <c r="F27"/>
  <c r="E27" s="1"/>
  <c r="D27" s="1"/>
  <c r="C27"/>
  <c r="B27"/>
  <c r="A27"/>
  <c r="G26"/>
  <c r="F26"/>
  <c r="E26" s="1"/>
  <c r="D26" s="1"/>
  <c r="C26"/>
  <c r="B26"/>
  <c r="A26"/>
  <c r="G25"/>
  <c r="F25"/>
  <c r="E25" s="1"/>
  <c r="D25" s="1"/>
  <c r="C25"/>
  <c r="B25"/>
  <c r="A25"/>
  <c r="G24"/>
  <c r="F24"/>
  <c r="E24" s="1"/>
  <c r="D24" s="1"/>
  <c r="C24"/>
  <c r="B24"/>
  <c r="A24"/>
  <c r="G23"/>
  <c r="F23"/>
  <c r="E23" s="1"/>
  <c r="D23" s="1"/>
  <c r="C23"/>
  <c r="B23"/>
  <c r="A23"/>
  <c r="G22"/>
  <c r="F22"/>
  <c r="E22" s="1"/>
  <c r="D22" s="1"/>
  <c r="C22"/>
  <c r="B22"/>
  <c r="A22"/>
  <c r="G21"/>
  <c r="F21"/>
  <c r="E21" s="1"/>
  <c r="D21" s="1"/>
  <c r="C21"/>
  <c r="B21"/>
  <c r="A21"/>
  <c r="G20"/>
  <c r="F20"/>
  <c r="E20" s="1"/>
  <c r="D20" s="1"/>
  <c r="C20"/>
  <c r="B20"/>
  <c r="A20"/>
  <c r="G19"/>
  <c r="F19"/>
  <c r="E19" s="1"/>
  <c r="D19" s="1"/>
  <c r="C19"/>
  <c r="B19"/>
  <c r="A19"/>
  <c r="G18"/>
  <c r="F18"/>
  <c r="E18" s="1"/>
  <c r="D18" s="1"/>
  <c r="C18"/>
  <c r="B18"/>
  <c r="A18"/>
  <c r="G17"/>
  <c r="F17"/>
  <c r="E17" s="1"/>
  <c r="D17" s="1"/>
  <c r="C17"/>
  <c r="B17"/>
  <c r="A17"/>
  <c r="G16"/>
  <c r="F16"/>
  <c r="E16" s="1"/>
  <c r="D16" s="1"/>
  <c r="C16"/>
  <c r="B16"/>
  <c r="A16"/>
  <c r="G15"/>
  <c r="F15"/>
  <c r="E15" s="1"/>
  <c r="D15" s="1"/>
  <c r="C15"/>
  <c r="B15"/>
  <c r="A15"/>
  <c r="G14"/>
  <c r="F14"/>
  <c r="E14" s="1"/>
  <c r="D14" s="1"/>
  <c r="C14"/>
  <c r="B14"/>
  <c r="A14"/>
  <c r="G13"/>
  <c r="F13"/>
  <c r="E13" s="1"/>
  <c r="D13" s="1"/>
  <c r="C13"/>
  <c r="B13"/>
  <c r="A13" s="1"/>
  <c r="G12"/>
  <c r="F12"/>
  <c r="E12" s="1"/>
  <c r="D12" s="1"/>
  <c r="C12"/>
  <c r="B12"/>
  <c r="A12"/>
  <c r="G11"/>
  <c r="F11"/>
  <c r="E11" s="1"/>
  <c r="D11" s="1"/>
  <c r="C11"/>
  <c r="B11"/>
  <c r="A11"/>
  <c r="G10"/>
  <c r="F10"/>
  <c r="E10" s="1"/>
  <c r="D10" s="1"/>
  <c r="C10"/>
  <c r="B10"/>
  <c r="A10"/>
  <c r="G9"/>
  <c r="F9"/>
  <c r="E9" s="1"/>
  <c r="D9" s="1"/>
  <c r="C9"/>
  <c r="B9"/>
  <c r="A9"/>
  <c r="G8"/>
  <c r="F8"/>
  <c r="E8" s="1"/>
  <c r="D8" s="1"/>
  <c r="C8"/>
  <c r="B8"/>
  <c r="A8" s="1"/>
  <c r="G7"/>
  <c r="F7"/>
  <c r="E7" s="1"/>
  <c r="D7" s="1"/>
  <c r="C7"/>
  <c r="B7"/>
  <c r="A7"/>
  <c r="G6"/>
  <c r="F6"/>
  <c r="E6" s="1"/>
  <c r="D6" s="1"/>
  <c r="C6"/>
  <c r="B6"/>
  <c r="A6"/>
  <c r="G5"/>
  <c r="F5"/>
  <c r="E5" s="1"/>
  <c r="D5" s="1"/>
  <c r="C5"/>
  <c r="B5"/>
  <c r="A5"/>
  <c r="G4"/>
  <c r="F4"/>
  <c r="E4" s="1"/>
  <c r="D4" s="1"/>
  <c r="C4"/>
  <c r="B4"/>
  <c r="A4" s="1"/>
  <c r="G3"/>
  <c r="F3"/>
  <c r="E3" s="1"/>
  <c r="D3" s="1"/>
  <c r="C3"/>
  <c r="B3"/>
  <c r="A3"/>
  <c r="G1"/>
  <c r="B1" s="1"/>
  <c r="G48" i="27"/>
  <c r="F48"/>
  <c r="E48" s="1"/>
  <c r="D48" s="1"/>
  <c r="C48"/>
  <c r="B48"/>
  <c r="A48"/>
  <c r="G47"/>
  <c r="F47"/>
  <c r="E47"/>
  <c r="D47" s="1"/>
  <c r="C47" s="1"/>
  <c r="B47"/>
  <c r="A47"/>
  <c r="G46"/>
  <c r="F46"/>
  <c r="E46" s="1"/>
  <c r="D46" s="1"/>
  <c r="C46"/>
  <c r="B46"/>
  <c r="A46"/>
  <c r="G45"/>
  <c r="F45"/>
  <c r="E45" s="1"/>
  <c r="D45" s="1"/>
  <c r="C45"/>
  <c r="B45"/>
  <c r="A45" s="1"/>
  <c r="G44"/>
  <c r="F44"/>
  <c r="E44" s="1"/>
  <c r="D44" s="1"/>
  <c r="C44"/>
  <c r="B44"/>
  <c r="A44"/>
  <c r="G43"/>
  <c r="F43"/>
  <c r="E43"/>
  <c r="D43" s="1"/>
  <c r="C43" s="1"/>
  <c r="B43"/>
  <c r="A43" s="1"/>
  <c r="G42"/>
  <c r="F42"/>
  <c r="E42"/>
  <c r="D42" s="1"/>
  <c r="C42"/>
  <c r="B42"/>
  <c r="A42"/>
  <c r="G41"/>
  <c r="F41"/>
  <c r="E41" s="1"/>
  <c r="D41" s="1"/>
  <c r="C41"/>
  <c r="B41"/>
  <c r="A41"/>
  <c r="G40"/>
  <c r="F40"/>
  <c r="E40" s="1"/>
  <c r="D40" s="1"/>
  <c r="C40"/>
  <c r="B40"/>
  <c r="A40"/>
  <c r="G39"/>
  <c r="F39"/>
  <c r="E39" s="1"/>
  <c r="D39" s="1"/>
  <c r="C39"/>
  <c r="B39" s="1"/>
  <c r="A39" s="1"/>
  <c r="G38"/>
  <c r="F38"/>
  <c r="E38" s="1"/>
  <c r="D38" s="1"/>
  <c r="C38"/>
  <c r="B38"/>
  <c r="A38" s="1"/>
  <c r="G37"/>
  <c r="F37"/>
  <c r="E37" s="1"/>
  <c r="D37" s="1"/>
  <c r="C37"/>
  <c r="B37"/>
  <c r="A37" s="1"/>
  <c r="G36"/>
  <c r="F36"/>
  <c r="E36" s="1"/>
  <c r="D36" s="1"/>
  <c r="C36"/>
  <c r="B36"/>
  <c r="A36"/>
  <c r="G35"/>
  <c r="F35"/>
  <c r="E35"/>
  <c r="D35" s="1"/>
  <c r="C35"/>
  <c r="B35"/>
  <c r="A35" s="1"/>
  <c r="G34"/>
  <c r="F34"/>
  <c r="E34" s="1"/>
  <c r="D34" s="1"/>
  <c r="C34"/>
  <c r="B34"/>
  <c r="A34"/>
  <c r="G33"/>
  <c r="F33"/>
  <c r="E33" s="1"/>
  <c r="D33" s="1"/>
  <c r="C33"/>
  <c r="B33"/>
  <c r="A33"/>
  <c r="G32"/>
  <c r="F32"/>
  <c r="E32" s="1"/>
  <c r="D32" s="1"/>
  <c r="C32"/>
  <c r="B32"/>
  <c r="A32"/>
  <c r="G31"/>
  <c r="F31"/>
  <c r="E31" s="1"/>
  <c r="D31" s="1"/>
  <c r="C31"/>
  <c r="B31" s="1"/>
  <c r="A31"/>
  <c r="G30"/>
  <c r="F30"/>
  <c r="E30" s="1"/>
  <c r="D30" s="1"/>
  <c r="C30"/>
  <c r="B30"/>
  <c r="A30"/>
  <c r="G29"/>
  <c r="F29"/>
  <c r="E29" s="1"/>
  <c r="D29" s="1"/>
  <c r="C29"/>
  <c r="B29"/>
  <c r="A29" s="1"/>
  <c r="G28"/>
  <c r="F28"/>
  <c r="E28" s="1"/>
  <c r="D28" s="1"/>
  <c r="C28"/>
  <c r="B28"/>
  <c r="A28"/>
  <c r="G27"/>
  <c r="F27"/>
  <c r="E27"/>
  <c r="D27" s="1"/>
  <c r="C27" s="1"/>
  <c r="B27"/>
  <c r="A27"/>
  <c r="G26"/>
  <c r="F26"/>
  <c r="E26"/>
  <c r="D26" s="1"/>
  <c r="C26"/>
  <c r="B26"/>
  <c r="A26"/>
  <c r="G25"/>
  <c r="F25"/>
  <c r="E25" s="1"/>
  <c r="D25" s="1"/>
  <c r="C25"/>
  <c r="B25"/>
  <c r="A25"/>
  <c r="G24"/>
  <c r="F24"/>
  <c r="E24" s="1"/>
  <c r="D24" s="1"/>
  <c r="C24"/>
  <c r="B24"/>
  <c r="A24"/>
  <c r="G23"/>
  <c r="F23"/>
  <c r="E23" s="1"/>
  <c r="D23" s="1"/>
  <c r="C23"/>
  <c r="B23" s="1"/>
  <c r="A23"/>
  <c r="G22"/>
  <c r="F22"/>
  <c r="E22" s="1"/>
  <c r="D22" s="1"/>
  <c r="C22"/>
  <c r="B22"/>
  <c r="A22" s="1"/>
  <c r="G21"/>
  <c r="F21"/>
  <c r="E21" s="1"/>
  <c r="D21" s="1"/>
  <c r="C21"/>
  <c r="B21"/>
  <c r="A21" s="1"/>
  <c r="G20"/>
  <c r="F20"/>
  <c r="E20" s="1"/>
  <c r="D20" s="1"/>
  <c r="C20"/>
  <c r="B20"/>
  <c r="A20"/>
  <c r="G19"/>
  <c r="F19"/>
  <c r="E19"/>
  <c r="D19" s="1"/>
  <c r="C19" s="1"/>
  <c r="B19"/>
  <c r="A19"/>
  <c r="G18"/>
  <c r="F18"/>
  <c r="E18"/>
  <c r="D18" s="1"/>
  <c r="C18"/>
  <c r="B18"/>
  <c r="A18"/>
  <c r="G17"/>
  <c r="F17"/>
  <c r="E17" s="1"/>
  <c r="D17" s="1"/>
  <c r="C17"/>
  <c r="B17"/>
  <c r="A17"/>
  <c r="G16"/>
  <c r="F16"/>
  <c r="E16" s="1"/>
  <c r="D16" s="1"/>
  <c r="C16"/>
  <c r="B16"/>
  <c r="A16"/>
  <c r="G15"/>
  <c r="F15"/>
  <c r="E15" s="1"/>
  <c r="D15" s="1"/>
  <c r="C15"/>
  <c r="B15" s="1"/>
  <c r="A15"/>
  <c r="G14"/>
  <c r="F14"/>
  <c r="E14" s="1"/>
  <c r="D14" s="1"/>
  <c r="C14"/>
  <c r="B14"/>
  <c r="A14"/>
  <c r="G13"/>
  <c r="F13"/>
  <c r="E13" s="1"/>
  <c r="D13" s="1"/>
  <c r="C13"/>
  <c r="B13"/>
  <c r="A13" s="1"/>
  <c r="G12"/>
  <c r="F12"/>
  <c r="E12" s="1"/>
  <c r="D12" s="1"/>
  <c r="C12"/>
  <c r="B12"/>
  <c r="A12"/>
  <c r="G11"/>
  <c r="F11"/>
  <c r="E11"/>
  <c r="D11" s="1"/>
  <c r="C11" s="1"/>
  <c r="B11"/>
  <c r="A11" s="1"/>
  <c r="G10"/>
  <c r="F10"/>
  <c r="E10"/>
  <c r="D10" s="1"/>
  <c r="C10"/>
  <c r="B10"/>
  <c r="A10"/>
  <c r="G9"/>
  <c r="F9"/>
  <c r="E9" s="1"/>
  <c r="D9" s="1"/>
  <c r="C9"/>
  <c r="B9"/>
  <c r="A9"/>
  <c r="G8"/>
  <c r="F8"/>
  <c r="E8" s="1"/>
  <c r="D8" s="1"/>
  <c r="C8"/>
  <c r="B8"/>
  <c r="A8"/>
  <c r="G7"/>
  <c r="F7"/>
  <c r="E7" s="1"/>
  <c r="D7" s="1"/>
  <c r="C7"/>
  <c r="B7" s="1"/>
  <c r="A7" s="1"/>
  <c r="G6"/>
  <c r="F6"/>
  <c r="E6" s="1"/>
  <c r="D6" s="1"/>
  <c r="C6"/>
  <c r="B6"/>
  <c r="A6"/>
  <c r="G5"/>
  <c r="F5"/>
  <c r="E5" s="1"/>
  <c r="D5" s="1"/>
  <c r="C5"/>
  <c r="B5"/>
  <c r="A5"/>
  <c r="G4"/>
  <c r="F4"/>
  <c r="E4" s="1"/>
  <c r="D4" s="1"/>
  <c r="C4"/>
  <c r="B4"/>
  <c r="A4"/>
  <c r="G3"/>
  <c r="F3"/>
  <c r="E3"/>
  <c r="D3" s="1"/>
  <c r="C3" s="1"/>
  <c r="B3"/>
  <c r="A3" s="1"/>
  <c r="G1"/>
  <c r="B1" s="1"/>
  <c r="G48" i="29"/>
  <c r="F48"/>
  <c r="E48" s="1"/>
  <c r="D48" s="1"/>
  <c r="C48"/>
  <c r="B48"/>
  <c r="A48"/>
  <c r="G47"/>
  <c r="F47"/>
  <c r="E47" s="1"/>
  <c r="D47" s="1"/>
  <c r="C47"/>
  <c r="B47"/>
  <c r="A47"/>
  <c r="G46"/>
  <c r="F46"/>
  <c r="E46" s="1"/>
  <c r="D46" s="1"/>
  <c r="C46"/>
  <c r="B46"/>
  <c r="A46"/>
  <c r="G45"/>
  <c r="F45"/>
  <c r="E45"/>
  <c r="D45" s="1"/>
  <c r="C45"/>
  <c r="B45" s="1"/>
  <c r="A45"/>
  <c r="G44"/>
  <c r="F44"/>
  <c r="E44" s="1"/>
  <c r="D44" s="1"/>
  <c r="C44"/>
  <c r="B44"/>
  <c r="A44"/>
  <c r="G43"/>
  <c r="F43"/>
  <c r="E43" s="1"/>
  <c r="D43" s="1"/>
  <c r="C43"/>
  <c r="B43"/>
  <c r="A43"/>
  <c r="G42"/>
  <c r="F42"/>
  <c r="E42" s="1"/>
  <c r="D42" s="1"/>
  <c r="C42"/>
  <c r="B42"/>
  <c r="A42"/>
  <c r="G41"/>
  <c r="F41"/>
  <c r="E41" s="1"/>
  <c r="D41" s="1"/>
  <c r="C41"/>
  <c r="B41"/>
  <c r="A41"/>
  <c r="G40"/>
  <c r="F40"/>
  <c r="E40"/>
  <c r="D40" s="1"/>
  <c r="C40"/>
  <c r="B40"/>
  <c r="A40"/>
  <c r="G39"/>
  <c r="F39"/>
  <c r="E39" s="1"/>
  <c r="D39" s="1"/>
  <c r="C39"/>
  <c r="B39"/>
  <c r="A39"/>
  <c r="G38"/>
  <c r="F38"/>
  <c r="E38" s="1"/>
  <c r="D38" s="1"/>
  <c r="C38"/>
  <c r="B38"/>
  <c r="A38"/>
  <c r="G37"/>
  <c r="F37"/>
  <c r="E37" s="1"/>
  <c r="D37" s="1"/>
  <c r="C37"/>
  <c r="B37" s="1"/>
  <c r="A37"/>
  <c r="G36"/>
  <c r="F36"/>
  <c r="E36" s="1"/>
  <c r="D36" s="1"/>
  <c r="C36"/>
  <c r="B36" s="1"/>
  <c r="A36"/>
  <c r="G35"/>
  <c r="F35"/>
  <c r="E35" s="1"/>
  <c r="D35" s="1"/>
  <c r="C35"/>
  <c r="B35"/>
  <c r="A35"/>
  <c r="G34"/>
  <c r="F34"/>
  <c r="E34" s="1"/>
  <c r="D34" s="1"/>
  <c r="C34"/>
  <c r="B34"/>
  <c r="A34"/>
  <c r="G33"/>
  <c r="F33"/>
  <c r="E33" s="1"/>
  <c r="D33" s="1"/>
  <c r="C33"/>
  <c r="B33"/>
  <c r="A33" s="1"/>
  <c r="G32"/>
  <c r="F32"/>
  <c r="E32" s="1"/>
  <c r="D32" s="1"/>
  <c r="C32"/>
  <c r="B32"/>
  <c r="A32" s="1"/>
  <c r="G31"/>
  <c r="F31"/>
  <c r="E31" s="1"/>
  <c r="D31" s="1"/>
  <c r="C31"/>
  <c r="B31"/>
  <c r="A31"/>
  <c r="G30"/>
  <c r="F30"/>
  <c r="E30" s="1"/>
  <c r="D30" s="1"/>
  <c r="C30"/>
  <c r="B30"/>
  <c r="A30"/>
  <c r="G29"/>
  <c r="F29"/>
  <c r="E29" s="1"/>
  <c r="D29" s="1"/>
  <c r="C29"/>
  <c r="B29" s="1"/>
  <c r="A29" s="1"/>
  <c r="G28"/>
  <c r="F28"/>
  <c r="E28" s="1"/>
  <c r="D28" s="1"/>
  <c r="C28"/>
  <c r="B28"/>
  <c r="A28" s="1"/>
  <c r="G27"/>
  <c r="F27"/>
  <c r="E27" s="1"/>
  <c r="D27" s="1"/>
  <c r="C27"/>
  <c r="B27"/>
  <c r="A27"/>
  <c r="G26"/>
  <c r="F26"/>
  <c r="E26" s="1"/>
  <c r="D26" s="1"/>
  <c r="C26"/>
  <c r="B26"/>
  <c r="A26"/>
  <c r="G25"/>
  <c r="F25"/>
  <c r="E25" s="1"/>
  <c r="D25" s="1"/>
  <c r="C25"/>
  <c r="B25" s="1"/>
  <c r="A25" s="1"/>
  <c r="G24"/>
  <c r="F24"/>
  <c r="E24"/>
  <c r="D24" s="1"/>
  <c r="C24"/>
  <c r="B24"/>
  <c r="A24"/>
  <c r="G23"/>
  <c r="F23"/>
  <c r="E23" s="1"/>
  <c r="D23" s="1"/>
  <c r="C23"/>
  <c r="B23"/>
  <c r="A23"/>
  <c r="G22"/>
  <c r="F22"/>
  <c r="E22" s="1"/>
  <c r="D22" s="1"/>
  <c r="C22"/>
  <c r="B22"/>
  <c r="A22"/>
  <c r="G21"/>
  <c r="F21"/>
  <c r="E21" s="1"/>
  <c r="D21" s="1"/>
  <c r="C21"/>
  <c r="B21"/>
  <c r="A21" s="1"/>
  <c r="G20"/>
  <c r="F20"/>
  <c r="E20" s="1"/>
  <c r="D20" s="1"/>
  <c r="C20"/>
  <c r="B20"/>
  <c r="A20"/>
  <c r="G19"/>
  <c r="F19"/>
  <c r="E19" s="1"/>
  <c r="D19" s="1"/>
  <c r="C19"/>
  <c r="B19"/>
  <c r="A19"/>
  <c r="G18"/>
  <c r="F18"/>
  <c r="E18" s="1"/>
  <c r="D18" s="1"/>
  <c r="C18"/>
  <c r="B18"/>
  <c r="A18"/>
  <c r="G17"/>
  <c r="F17"/>
  <c r="E17" s="1"/>
  <c r="D17" s="1"/>
  <c r="C17"/>
  <c r="B17" s="1"/>
  <c r="A17" s="1"/>
  <c r="G16"/>
  <c r="F16"/>
  <c r="E16" s="1"/>
  <c r="D16" s="1"/>
  <c r="C16"/>
  <c r="B16"/>
  <c r="A16"/>
  <c r="G15"/>
  <c r="F15"/>
  <c r="E15" s="1"/>
  <c r="D15" s="1"/>
  <c r="C15"/>
  <c r="B15"/>
  <c r="A15"/>
  <c r="G14"/>
  <c r="F14"/>
  <c r="E14" s="1"/>
  <c r="D14" s="1"/>
  <c r="C14"/>
  <c r="B14"/>
  <c r="A14"/>
  <c r="G13"/>
  <c r="F13"/>
  <c r="E13" s="1"/>
  <c r="D13" s="1"/>
  <c r="C13"/>
  <c r="B13" s="1"/>
  <c r="A13" s="1"/>
  <c r="G12"/>
  <c r="F12"/>
  <c r="E12" s="1"/>
  <c r="D12" s="1"/>
  <c r="C12"/>
  <c r="B12"/>
  <c r="A12" s="1"/>
  <c r="G11"/>
  <c r="F11"/>
  <c r="E11" s="1"/>
  <c r="D11" s="1"/>
  <c r="C11"/>
  <c r="B11"/>
  <c r="A11"/>
  <c r="G10"/>
  <c r="F10"/>
  <c r="E10" s="1"/>
  <c r="D10" s="1"/>
  <c r="C10"/>
  <c r="B10"/>
  <c r="A10"/>
  <c r="G9"/>
  <c r="F9"/>
  <c r="E9" s="1"/>
  <c r="D9" s="1"/>
  <c r="C9"/>
  <c r="B9" s="1"/>
  <c r="A9" s="1"/>
  <c r="G8"/>
  <c r="F8"/>
  <c r="E8"/>
  <c r="D8" s="1"/>
  <c r="C8"/>
  <c r="B8"/>
  <c r="A8"/>
  <c r="G7"/>
  <c r="F7"/>
  <c r="E7" s="1"/>
  <c r="D7" s="1"/>
  <c r="C7"/>
  <c r="B7"/>
  <c r="A7"/>
  <c r="G6"/>
  <c r="F6"/>
  <c r="E6" s="1"/>
  <c r="D6" s="1"/>
  <c r="C6"/>
  <c r="B6"/>
  <c r="A6"/>
  <c r="G5"/>
  <c r="F5"/>
  <c r="E5"/>
  <c r="D5" s="1"/>
  <c r="C5"/>
  <c r="B5"/>
  <c r="A5" s="1"/>
  <c r="G4"/>
  <c r="F4"/>
  <c r="E4" s="1"/>
  <c r="D4" s="1"/>
  <c r="C4"/>
  <c r="B4" s="1"/>
  <c r="A4" s="1"/>
  <c r="G3"/>
  <c r="F3"/>
  <c r="E3" s="1"/>
  <c r="D3" s="1"/>
  <c r="C3"/>
  <c r="B3"/>
  <c r="A3"/>
  <c r="G1"/>
  <c r="B1" s="1"/>
  <c r="I10" i="39" l="1"/>
  <c r="H10" s="1"/>
  <c r="I12"/>
  <c r="H12" s="1"/>
  <c r="I17"/>
  <c r="H17" s="1"/>
  <c r="I20"/>
  <c r="H20" s="1"/>
  <c r="C26"/>
  <c r="I28"/>
  <c r="H28" s="1"/>
  <c r="I37"/>
  <c r="H37" s="1"/>
  <c r="I39"/>
  <c r="H39" s="1"/>
  <c r="I42"/>
  <c r="H42" s="1"/>
  <c r="I44"/>
  <c r="H44" s="1"/>
  <c r="C3"/>
  <c r="I6"/>
  <c r="H6" s="1"/>
  <c r="C16"/>
  <c r="I4"/>
  <c r="H4" s="1"/>
  <c r="G4" s="1"/>
  <c r="F4" s="1"/>
  <c r="E4" s="1"/>
  <c r="D4" s="1"/>
  <c r="I8"/>
  <c r="H8" s="1"/>
  <c r="G8" s="1"/>
  <c r="F8" s="1"/>
  <c r="E8" s="1"/>
  <c r="D8" s="1"/>
  <c r="I13"/>
  <c r="H13" s="1"/>
  <c r="I15"/>
  <c r="H15" s="1"/>
  <c r="I18"/>
  <c r="H18" s="1"/>
  <c r="I25"/>
  <c r="H25" s="1"/>
  <c r="G35"/>
  <c r="F35" s="1"/>
  <c r="E35" s="1"/>
  <c r="D35" s="1"/>
  <c r="G38"/>
  <c r="F38" s="1"/>
  <c r="E38" s="1"/>
  <c r="D38" s="1"/>
  <c r="B38" s="1"/>
  <c r="G40"/>
  <c r="F40" s="1"/>
  <c r="E40" s="1"/>
  <c r="D40" s="1"/>
  <c r="B40" s="1"/>
  <c r="E33"/>
  <c r="D33" s="1"/>
  <c r="E3"/>
  <c r="D3" s="1"/>
  <c r="B3" s="1"/>
  <c r="E5"/>
  <c r="D5" s="1"/>
  <c r="B5" s="1"/>
  <c r="E7"/>
  <c r="D7" s="1"/>
  <c r="B7" s="1"/>
  <c r="G9"/>
  <c r="F9" s="1"/>
  <c r="E9" s="1"/>
  <c r="D9" s="1"/>
  <c r="E11"/>
  <c r="D11" s="1"/>
  <c r="E14"/>
  <c r="D14" s="1"/>
  <c r="B14" s="1"/>
  <c r="E16"/>
  <c r="D16" s="1"/>
  <c r="B16" s="1"/>
  <c r="G19"/>
  <c r="F19" s="1"/>
  <c r="E19" s="1"/>
  <c r="D19" s="1"/>
  <c r="C19" s="1"/>
  <c r="B19" s="1"/>
  <c r="A19" s="1"/>
  <c r="E21"/>
  <c r="D21" s="1"/>
  <c r="G22"/>
  <c r="F22" s="1"/>
  <c r="E22" s="1"/>
  <c r="D22" s="1"/>
  <c r="E23"/>
  <c r="D23" s="1"/>
  <c r="C23" s="1"/>
  <c r="B23" s="1"/>
  <c r="A23" s="1"/>
  <c r="G24"/>
  <c r="F24" s="1"/>
  <c r="E24" s="1"/>
  <c r="D24" s="1"/>
  <c r="E26"/>
  <c r="D26" s="1"/>
  <c r="B26" s="1"/>
  <c r="E29"/>
  <c r="D29" s="1"/>
  <c r="I30"/>
  <c r="H30" s="1"/>
  <c r="E31"/>
  <c r="D31" s="1"/>
  <c r="I32"/>
  <c r="H32" s="1"/>
  <c r="E34"/>
  <c r="D34" s="1"/>
  <c r="B34" s="1"/>
  <c r="E36"/>
  <c r="D36" s="1"/>
  <c r="B36" s="1"/>
  <c r="I41"/>
  <c r="H41" s="1"/>
  <c r="I43"/>
  <c r="H43" s="1"/>
  <c r="E45"/>
  <c r="D45" s="1"/>
  <c r="I46"/>
  <c r="H46" s="1"/>
  <c r="E47"/>
  <c r="D47" s="1"/>
  <c r="I48"/>
  <c r="H48" s="1"/>
  <c r="I27"/>
  <c r="H27" s="1"/>
  <c r="B24" l="1"/>
  <c r="C24"/>
  <c r="B9"/>
  <c r="A9" s="1"/>
  <c r="C9"/>
  <c r="B22"/>
  <c r="C22"/>
  <c r="G41"/>
  <c r="F41" s="1"/>
  <c r="E41" s="1"/>
  <c r="D41" s="1"/>
  <c r="G13"/>
  <c r="F13" s="1"/>
  <c r="E13"/>
  <c r="D13" s="1"/>
  <c r="G48"/>
  <c r="F48" s="1"/>
  <c r="E48" s="1"/>
  <c r="D48" s="1"/>
  <c r="G43"/>
  <c r="F43" s="1"/>
  <c r="E43"/>
  <c r="D43" s="1"/>
  <c r="C45"/>
  <c r="B45"/>
  <c r="C31"/>
  <c r="B31"/>
  <c r="A31" s="1"/>
  <c r="C33"/>
  <c r="B33"/>
  <c r="G25"/>
  <c r="F25" s="1"/>
  <c r="E25"/>
  <c r="D25" s="1"/>
  <c r="G18"/>
  <c r="F18" s="1"/>
  <c r="E18" s="1"/>
  <c r="D18" s="1"/>
  <c r="B8"/>
  <c r="C8"/>
  <c r="G6"/>
  <c r="F6" s="1"/>
  <c r="E6" s="1"/>
  <c r="D6" s="1"/>
  <c r="G42"/>
  <c r="F42" s="1"/>
  <c r="E42"/>
  <c r="D42" s="1"/>
  <c r="G20"/>
  <c r="F20" s="1"/>
  <c r="E20" s="1"/>
  <c r="D20" s="1"/>
  <c r="G46"/>
  <c r="F46" s="1"/>
  <c r="E46"/>
  <c r="D46" s="1"/>
  <c r="G32"/>
  <c r="F32" s="1"/>
  <c r="E32" s="1"/>
  <c r="D32" s="1"/>
  <c r="C21"/>
  <c r="B21"/>
  <c r="A21" s="1"/>
  <c r="C11"/>
  <c r="B11"/>
  <c r="C35"/>
  <c r="B35"/>
  <c r="A35" s="1"/>
  <c r="G44"/>
  <c r="F44" s="1"/>
  <c r="E44" s="1"/>
  <c r="D44" s="1"/>
  <c r="G10"/>
  <c r="F10" s="1"/>
  <c r="E10"/>
  <c r="D10" s="1"/>
  <c r="A16"/>
  <c r="C38"/>
  <c r="A38" s="1"/>
  <c r="C34"/>
  <c r="C7"/>
  <c r="C40"/>
  <c r="A40" s="1"/>
  <c r="A26"/>
  <c r="A3"/>
  <c r="C14"/>
  <c r="C36"/>
  <c r="A36" s="1"/>
  <c r="C47"/>
  <c r="B47"/>
  <c r="C29"/>
  <c r="B29"/>
  <c r="A29" s="1"/>
  <c r="G37"/>
  <c r="F37" s="1"/>
  <c r="E37" s="1"/>
  <c r="D37" s="1"/>
  <c r="G12"/>
  <c r="F12" s="1"/>
  <c r="E12"/>
  <c r="D12" s="1"/>
  <c r="A14"/>
  <c r="G30"/>
  <c r="F30" s="1"/>
  <c r="E30" s="1"/>
  <c r="D30" s="1"/>
  <c r="G15"/>
  <c r="F15" s="1"/>
  <c r="E15" s="1"/>
  <c r="D15" s="1"/>
  <c r="C15" s="1"/>
  <c r="B15" s="1"/>
  <c r="A15" s="1"/>
  <c r="B4"/>
  <c r="A4" s="1"/>
  <c r="C4"/>
  <c r="G39"/>
  <c r="F39" s="1"/>
  <c r="E39" s="1"/>
  <c r="D39" s="1"/>
  <c r="G28"/>
  <c r="F28" s="1"/>
  <c r="E28" s="1"/>
  <c r="D28" s="1"/>
  <c r="G17"/>
  <c r="F17" s="1"/>
  <c r="E17" s="1"/>
  <c r="D17" s="1"/>
  <c r="A34"/>
  <c r="A7"/>
  <c r="C5"/>
  <c r="A5" s="1"/>
  <c r="G27"/>
  <c r="F27" s="1"/>
  <c r="E27" s="1"/>
  <c r="D27" s="1"/>
  <c r="C17" l="1"/>
  <c r="B17"/>
  <c r="B20"/>
  <c r="A20" s="1"/>
  <c r="C20"/>
  <c r="C41"/>
  <c r="B41"/>
  <c r="B6"/>
  <c r="A6" s="1"/>
  <c r="C6"/>
  <c r="C39"/>
  <c r="B39"/>
  <c r="C30"/>
  <c r="B30"/>
  <c r="C37"/>
  <c r="B37"/>
  <c r="B44"/>
  <c r="A44" s="1"/>
  <c r="C44"/>
  <c r="C18"/>
  <c r="B18"/>
  <c r="B28"/>
  <c r="A28" s="1"/>
  <c r="C28"/>
  <c r="B32"/>
  <c r="A32" s="1"/>
  <c r="C32"/>
  <c r="B48"/>
  <c r="A48" s="1"/>
  <c r="C48"/>
  <c r="B12"/>
  <c r="A12" s="1"/>
  <c r="C12"/>
  <c r="B46"/>
  <c r="A46" s="1"/>
  <c r="C46"/>
  <c r="C13"/>
  <c r="B13"/>
  <c r="A47"/>
  <c r="A11"/>
  <c r="A33"/>
  <c r="A45"/>
  <c r="A8"/>
  <c r="A22"/>
  <c r="A24"/>
  <c r="B10"/>
  <c r="C10"/>
  <c r="B42"/>
  <c r="A42" s="1"/>
  <c r="C42"/>
  <c r="C25"/>
  <c r="B25"/>
  <c r="A25" s="1"/>
  <c r="C43"/>
  <c r="B43"/>
  <c r="C27"/>
  <c r="B27"/>
  <c r="A30" l="1"/>
  <c r="A43"/>
  <c r="A10"/>
  <c r="A13"/>
  <c r="A18"/>
  <c r="A37"/>
  <c r="A39"/>
  <c r="A41"/>
  <c r="A17"/>
  <c r="A27"/>
  <c r="L1"/>
  <c r="B1" s="1"/>
</calcChain>
</file>

<file path=xl/sharedStrings.xml><?xml version="1.0" encoding="utf-8"?>
<sst xmlns="http://schemas.openxmlformats.org/spreadsheetml/2006/main" count="1933" uniqueCount="366">
  <si>
    <t>工作日期 </t>
  </si>
  <si>
    <t>刷卡时间 </t>
  </si>
  <si>
    <t>入职时间 </t>
  </si>
  <si>
    <t>应出勤 </t>
  </si>
  <si>
    <t>实出勤 </t>
  </si>
  <si>
    <t>早退(分钟) </t>
  </si>
  <si>
    <t>迟到(分钟) </t>
  </si>
  <si>
    <t>旷工(天) </t>
  </si>
  <si>
    <t>迟到(次) </t>
  </si>
  <si>
    <t>早退(次) </t>
  </si>
  <si>
    <t>旷工(次) </t>
  </si>
  <si>
    <t>国内出差〔天〕 </t>
  </si>
  <si>
    <t>国际出差〔天〕 </t>
  </si>
  <si>
    <t>事假〔天〕 </t>
  </si>
  <si>
    <t>病假〔天〕 </t>
  </si>
  <si>
    <t>年假〔天〕 </t>
  </si>
  <si>
    <t>调休假〔天〕 </t>
  </si>
  <si>
    <t>婚假〔天〕 </t>
  </si>
  <si>
    <t>产假〔天〕 </t>
  </si>
  <si>
    <t>产前检查假〔天〕 </t>
  </si>
  <si>
    <t>产前休养假〔天〕 </t>
  </si>
  <si>
    <t>计划生育假〔天〕 </t>
  </si>
  <si>
    <t>计生看护假〔天〕 </t>
  </si>
  <si>
    <t>生产看护假〔天〕 </t>
  </si>
  <si>
    <t>丧假〔天〕 </t>
  </si>
  <si>
    <t>工伤假〔天〕 </t>
  </si>
  <si>
    <t>工号 </t>
  </si>
  <si>
    <t>入离职缺勤天数 </t>
  </si>
  <si>
    <t>日期类型 </t>
  </si>
  <si>
    <t>餐补降温费 </t>
  </si>
  <si>
    <t>夜宵补助 </t>
  </si>
  <si>
    <t>法定节假日天数 </t>
  </si>
  <si>
    <t>Has账号 </t>
  </si>
  <si>
    <t>下班时间</t>
    <phoneticPr fontId="1" type="noConversion"/>
  </si>
  <si>
    <t>加班(小时)</t>
    <phoneticPr fontId="1" type="noConversion"/>
  </si>
  <si>
    <t>共计(小时)</t>
    <phoneticPr fontId="1" type="noConversion"/>
  </si>
  <si>
    <t>共计(分钟)</t>
    <phoneticPr fontId="1" type="noConversion"/>
  </si>
  <si>
    <t>是否休息日</t>
    <phoneticPr fontId="1" type="noConversion"/>
  </si>
  <si>
    <t>下班点</t>
    <phoneticPr fontId="1" type="noConversion"/>
  </si>
  <si>
    <t>上班(分钟)</t>
    <phoneticPr fontId="1" type="noConversion"/>
  </si>
  <si>
    <t>平时加班(分钟)</t>
    <phoneticPr fontId="1" type="noConversion"/>
  </si>
  <si>
    <t>假日加班(分钟)</t>
    <phoneticPr fontId="1" type="noConversion"/>
  </si>
  <si>
    <t> 08:12,19:08 </t>
  </si>
  <si>
    <t> 2018.12.03 </t>
  </si>
  <si>
    <t> 20181205131 </t>
  </si>
  <si>
    <t> 公休日 </t>
  </si>
  <si>
    <t> 15.00 </t>
  </si>
  <si>
    <t> 0016005131 </t>
  </si>
  <si>
    <t>  </t>
  </si>
  <si>
    <t> 2019.01.28 </t>
  </si>
  <si>
    <t> 07:46,20:41 </t>
  </si>
  <si>
    <t> 1.00 </t>
  </si>
  <si>
    <t> 工作日 </t>
  </si>
  <si>
    <t> 2019.01.29 </t>
  </si>
  <si>
    <t> 07:43,20:50 </t>
  </si>
  <si>
    <t> 2019.01.30 </t>
  </si>
  <si>
    <t> 07:52,20:31 </t>
  </si>
  <si>
    <t> 2019.01.31 </t>
  </si>
  <si>
    <t> 07:46,20:13 </t>
  </si>
  <si>
    <t> 2019.02.01 </t>
  </si>
  <si>
    <t> 07:43,19:40 </t>
  </si>
  <si>
    <t> 2019.02.02 </t>
  </si>
  <si>
    <t> 08:02,17:32 </t>
  </si>
  <si>
    <t> 2019.02.03 </t>
  </si>
  <si>
    <t> 07:48,17:53 </t>
  </si>
  <si>
    <t> 2019.02.04 </t>
  </si>
  <si>
    <t> 2019.02.05 </t>
  </si>
  <si>
    <t> 节假日 </t>
  </si>
  <si>
    <t> 2019.02.06 </t>
  </si>
  <si>
    <t> 2019.02.07 </t>
  </si>
  <si>
    <t> 2019.02.08 </t>
  </si>
  <si>
    <t> 2019.02.09 </t>
  </si>
  <si>
    <t> 2019.02.10 </t>
  </si>
  <si>
    <t> 2019.02.11 </t>
  </si>
  <si>
    <t> 2019.02.12 </t>
  </si>
  <si>
    <t> 2019.02.13 </t>
  </si>
  <si>
    <t> 2019.02.14 </t>
  </si>
  <si>
    <t> 2019.02.15 </t>
  </si>
  <si>
    <t> 2019.02.16 </t>
  </si>
  <si>
    <t> 2019.02.17 </t>
  </si>
  <si>
    <t> 2019.02.18 </t>
  </si>
  <si>
    <t> 07:45,20:15 </t>
  </si>
  <si>
    <t> 2019.02.19 </t>
  </si>
  <si>
    <t> 07:49,21:08 </t>
  </si>
  <si>
    <t> 2019.02.20 </t>
  </si>
  <si>
    <t> 07:54,20:35 </t>
  </si>
  <si>
    <t> 2019.02.21 </t>
  </si>
  <si>
    <t> 07:48,21:17 </t>
  </si>
  <si>
    <t> 2019.02.22 </t>
  </si>
  <si>
    <t> 07:50,19:35 </t>
  </si>
  <si>
    <t> 2019.02.23 </t>
  </si>
  <si>
    <t> 2019.02.24 </t>
  </si>
  <si>
    <t> 2019.02.25 </t>
  </si>
  <si>
    <t> 07:47,21:25 </t>
  </si>
  <si>
    <t>2019.02.26 </t>
  </si>
  <si>
    <t> 07:49,20:52 </t>
  </si>
  <si>
    <t> 2019.02.27 </t>
  </si>
  <si>
    <t> 07:49,20:48 </t>
  </si>
  <si>
    <t> 2019.02.28 </t>
  </si>
  <si>
    <t> 07:45,21:02 </t>
  </si>
  <si>
    <t>2019.01.01 </t>
  </si>
  <si>
    <t> 08:02,21:39 </t>
  </si>
  <si>
    <t> 2019.01.02 </t>
  </si>
  <si>
    <t> 07:32,21:14 </t>
  </si>
  <si>
    <t> 2019.01.03 </t>
  </si>
  <si>
    <t> 07:34,20:55 </t>
  </si>
  <si>
    <t> 2019.01.04 </t>
  </si>
  <si>
    <t> 07:34,18:30 </t>
  </si>
  <si>
    <t> 2019.01.05 </t>
  </si>
  <si>
    <t> 2019.01.06 </t>
  </si>
  <si>
    <t> 2019.01.07 </t>
  </si>
  <si>
    <t> 07:32,20:12 </t>
  </si>
  <si>
    <t> 2019.01.08 </t>
  </si>
  <si>
    <t> 07:49,20:34 </t>
  </si>
  <si>
    <t> 2019.01.09 </t>
  </si>
  <si>
    <t> 07:43,20:40 </t>
  </si>
  <si>
    <t> 2019.01.10 </t>
  </si>
  <si>
    <t> 07:42,20:19 </t>
  </si>
  <si>
    <t> 2019.01.11 </t>
  </si>
  <si>
    <t> 07:32,20:46 </t>
  </si>
  <si>
    <t> 2019.01.12 </t>
  </si>
  <si>
    <t> 2019.01.13 </t>
  </si>
  <si>
    <t> 2019.01.14 </t>
  </si>
  <si>
    <t> 08:10,20:50 </t>
  </si>
  <si>
    <t> 2019.01.15 </t>
  </si>
  <si>
    <t> 07:38,20:51 </t>
  </si>
  <si>
    <t> 2019.01.16 </t>
  </si>
  <si>
    <t> 07:43,20:27 </t>
  </si>
  <si>
    <t> 2019.01.17 </t>
  </si>
  <si>
    <t> 07:37,20:52 </t>
  </si>
  <si>
    <t> 2019.01.18 </t>
  </si>
  <si>
    <t> 08:03,17:34 </t>
  </si>
  <si>
    <t> 2019.01.19 </t>
  </si>
  <si>
    <t> 2019.01.20 </t>
  </si>
  <si>
    <t> 2019.01.21 </t>
  </si>
  <si>
    <t> 07:37,20:19 </t>
  </si>
  <si>
    <t> 2019.01.22 </t>
  </si>
  <si>
    <t> 07:28,20:25 </t>
  </si>
  <si>
    <t> 2019.01.23 </t>
  </si>
  <si>
    <t> 07:41,20:47 </t>
  </si>
  <si>
    <t> 2019.01.24 </t>
  </si>
  <si>
    <t> 07:39,21:42 </t>
  </si>
  <si>
    <t> 2019.01.25 </t>
  </si>
  <si>
    <t> 07:59,21:03 </t>
  </si>
  <si>
    <t> 07:50,20:10 </t>
  </si>
  <si>
    <t> 17.50 </t>
  </si>
  <si>
    <t> 2019.03.02 </t>
  </si>
  <si>
    <t> 2019.03.03 </t>
  </si>
  <si>
    <t> 2019.03.04 </t>
  </si>
  <si>
    <t> 07:41,21:25 </t>
  </si>
  <si>
    <t> 2019.03.05 </t>
  </si>
  <si>
    <t> 07:32,21:08 </t>
  </si>
  <si>
    <t> 2019.03.06 </t>
  </si>
  <si>
    <t> 07:59,20:06 </t>
  </si>
  <si>
    <t> 2019.03.07 </t>
  </si>
  <si>
    <t> 07:27,21:32 </t>
  </si>
  <si>
    <t> 2019.03.08 </t>
  </si>
  <si>
    <t> 07:42,20:09 </t>
  </si>
  <si>
    <t> 2019.03.09 </t>
  </si>
  <si>
    <t> 2019.03.10 </t>
  </si>
  <si>
    <t> 2019.03.11 </t>
  </si>
  <si>
    <t> 07:32,21:21 </t>
  </si>
  <si>
    <t> 2019.03.12 </t>
  </si>
  <si>
    <t> 2019.03.13 </t>
  </si>
  <si>
    <t> 2019.03.14 </t>
  </si>
  <si>
    <t> 2019.03.15 </t>
  </si>
  <si>
    <t> 2019.03.16 </t>
  </si>
  <si>
    <t> 2019.03.17 </t>
  </si>
  <si>
    <t> 2019.03.18 </t>
  </si>
  <si>
    <t> 2019.03.19 </t>
  </si>
  <si>
    <t> 2019.03.20 </t>
  </si>
  <si>
    <t> 2019.03.21 </t>
  </si>
  <si>
    <t> 2019.03.22 </t>
  </si>
  <si>
    <t> 2019.03.23 </t>
  </si>
  <si>
    <t> 2019.03.24 </t>
  </si>
  <si>
    <t> 2019.03.25 </t>
  </si>
  <si>
    <t> 2019.03.26 </t>
  </si>
  <si>
    <t> 2019.03.27 </t>
  </si>
  <si>
    <t> 2019.03.28 </t>
  </si>
  <si>
    <t> 2019.03.29 </t>
  </si>
  <si>
    <t> 2019.03.30 </t>
  </si>
  <si>
    <t> 2019.03.31 </t>
  </si>
  <si>
    <t> 07:46,21:33 </t>
  </si>
  <si>
    <t> 07:45,22:17 </t>
  </si>
  <si>
    <t> 07:55,21:32 </t>
  </si>
  <si>
    <t> 07:45,20:51 </t>
  </si>
  <si>
    <t> 07:50,21:16 </t>
  </si>
  <si>
    <t> 1.00 </t>
    <phoneticPr fontId="1" type="noConversion"/>
  </si>
  <si>
    <t xml:space="preserve"> 2019.01.26 </t>
    <phoneticPr fontId="1" type="noConversion"/>
  </si>
  <si>
    <t> 2019.01.27 </t>
    <phoneticPr fontId="1" type="noConversion"/>
  </si>
  <si>
    <t> 07:48,21:34 </t>
  </si>
  <si>
    <t> 07:45,20:41 </t>
  </si>
  <si>
    <t> 07:45,20:53 </t>
  </si>
  <si>
    <t> 10:01,20:51 </t>
  </si>
  <si>
    <t> 08:04,21:07 </t>
  </si>
  <si>
    <t>2019.03.01 </t>
  </si>
  <si>
    <t> 07:59,20:18 </t>
  </si>
  <si>
    <t> 07:54,20:08 </t>
  </si>
  <si>
    <t> 07:55,21:01 </t>
  </si>
  <si>
    <t> 07:47,19:28 </t>
  </si>
  <si>
    <t> 07:49,21:30 </t>
  </si>
  <si>
    <t> 2019.04.02 </t>
  </si>
  <si>
    <t> 2019.04.03 </t>
  </si>
  <si>
    <t> 2019.04.04 </t>
  </si>
  <si>
    <t> 2019.04.05 </t>
  </si>
  <si>
    <t> 2019.04.06 </t>
  </si>
  <si>
    <t> 2019.04.07 </t>
  </si>
  <si>
    <t> 2019.04.08 </t>
  </si>
  <si>
    <t> 2019.04.09 </t>
  </si>
  <si>
    <t> 2019.04.10 </t>
  </si>
  <si>
    <t> 2019.04.11 </t>
  </si>
  <si>
    <t> 2019.04.12 </t>
  </si>
  <si>
    <t> 2019.04.13 </t>
  </si>
  <si>
    <t> 2019.04.14 </t>
  </si>
  <si>
    <t> 2019.04.15 </t>
  </si>
  <si>
    <t> 2019.04.16 </t>
  </si>
  <si>
    <t> 2019.04.17 </t>
  </si>
  <si>
    <t> 2019.04.18 </t>
  </si>
  <si>
    <t> 2019.04.19 </t>
  </si>
  <si>
    <t> 2019.04.20 </t>
  </si>
  <si>
    <t> 2019.04.21 </t>
  </si>
  <si>
    <t> 2019.04.22 </t>
  </si>
  <si>
    <t> 2019.04.23 </t>
  </si>
  <si>
    <t> 2019.04.24 </t>
  </si>
  <si>
    <t> 2019.04.25 </t>
  </si>
  <si>
    <t> 2019.04.26 </t>
  </si>
  <si>
    <t> 2019.04.27 </t>
  </si>
  <si>
    <t> 2019.04.28 </t>
  </si>
  <si>
    <t> 2019.04.29 </t>
  </si>
  <si>
    <t> 2019.04.30 </t>
  </si>
  <si>
    <t> 07:42,20:56 </t>
  </si>
  <si>
    <t> 07:47,20:10 </t>
  </si>
  <si>
    <t> 07:53,20:35 </t>
  </si>
  <si>
    <t> 07:43,21:30 </t>
  </si>
  <si>
    <t> 07:44,21:22 </t>
  </si>
  <si>
    <t> 07:55,20:53 </t>
  </si>
  <si>
    <t>基本工资</t>
    <phoneticPr fontId="1" type="noConversion"/>
  </si>
  <si>
    <t>浮动工资</t>
    <phoneticPr fontId="1" type="noConversion"/>
  </si>
  <si>
    <t>应发工资</t>
    <phoneticPr fontId="1" type="noConversion"/>
  </si>
  <si>
    <t>岗位绩效</t>
    <phoneticPr fontId="1" type="noConversion"/>
  </si>
  <si>
    <t>奖罚</t>
    <phoneticPr fontId="1" type="noConversion"/>
  </si>
  <si>
    <t>津贴</t>
    <phoneticPr fontId="1" type="noConversion"/>
  </si>
  <si>
    <t>加班费</t>
    <phoneticPr fontId="1" type="noConversion"/>
  </si>
  <si>
    <t>补发</t>
    <phoneticPr fontId="1" type="noConversion"/>
  </si>
  <si>
    <t>交通补贴</t>
    <phoneticPr fontId="1" type="noConversion"/>
  </si>
  <si>
    <t>餐补</t>
    <phoneticPr fontId="1" type="noConversion"/>
  </si>
  <si>
    <t>缺勤扣款</t>
    <phoneticPr fontId="1" type="noConversion"/>
  </si>
  <si>
    <t>合计</t>
    <phoneticPr fontId="1" type="noConversion"/>
  </si>
  <si>
    <t>年月</t>
    <phoneticPr fontId="1" type="noConversion"/>
  </si>
  <si>
    <t>养老</t>
    <phoneticPr fontId="1" type="noConversion"/>
  </si>
  <si>
    <t>医疗</t>
    <phoneticPr fontId="1" type="noConversion"/>
  </si>
  <si>
    <t>失业</t>
    <phoneticPr fontId="1" type="noConversion"/>
  </si>
  <si>
    <t>公积金</t>
    <phoneticPr fontId="1" type="noConversion"/>
  </si>
  <si>
    <t>其它扣款</t>
    <phoneticPr fontId="1" type="noConversion"/>
  </si>
  <si>
    <t>个税</t>
    <phoneticPr fontId="1" type="noConversion"/>
  </si>
  <si>
    <t>实际</t>
    <phoneticPr fontId="1" type="noConversion"/>
  </si>
  <si>
    <t>专项扣款</t>
    <phoneticPr fontId="1" type="noConversion"/>
  </si>
  <si>
    <t> 08:00,21:09 </t>
  </si>
  <si>
    <t> 07:52,22:04 </t>
  </si>
  <si>
    <t> 07:51,20:10 </t>
  </si>
  <si>
    <t> 07:53,21:44 </t>
  </si>
  <si>
    <t> 07:49,17:36 </t>
  </si>
  <si>
    <t> 07:50,21:40 </t>
  </si>
  <si>
    <t> 07:55,20:47 </t>
  </si>
  <si>
    <t> 07:58,19:17 </t>
  </si>
  <si>
    <t> 07:45,22:32 </t>
  </si>
  <si>
    <t> 07:49,21:15 </t>
  </si>
  <si>
    <t> 07:40,21:21 </t>
  </si>
  <si>
    <t> 07:45,21:03 </t>
  </si>
  <si>
    <t> 07:53,20:07 </t>
  </si>
  <si>
    <t> 07:51,20:31 </t>
  </si>
  <si>
    <t> 07:48,17:56 </t>
  </si>
  <si>
    <t>2019.04.01 </t>
  </si>
  <si>
    <t> 08:04,21:02 </t>
  </si>
  <si>
    <t> 2019.05.02 </t>
  </si>
  <si>
    <t> 2019.05.03 </t>
  </si>
  <si>
    <t> 2019.05.04 </t>
  </si>
  <si>
    <t> 2019.05.05 </t>
  </si>
  <si>
    <t> 2019.05.06 </t>
  </si>
  <si>
    <t> 2019.05.10 </t>
  </si>
  <si>
    <t> 2019.05.11 </t>
  </si>
  <si>
    <t> 2019.05.12 </t>
  </si>
  <si>
    <t> 2019.05.17 </t>
  </si>
  <si>
    <t> 2019.05.18 </t>
  </si>
  <si>
    <t> 2019.05.19 </t>
  </si>
  <si>
    <t> 2019.05.20 </t>
  </si>
  <si>
    <t> 2019.05.25 </t>
  </si>
  <si>
    <t> 2019.05.26 </t>
  </si>
  <si>
    <t> 2019.05.27 </t>
  </si>
  <si>
    <t> 2019.05.28 </t>
  </si>
  <si>
    <t> 2019.05.29 </t>
  </si>
  <si>
    <t> 2019.05.30 </t>
  </si>
  <si>
    <t> 2019.05.31 </t>
  </si>
  <si>
    <t> 07:53,18:11 </t>
  </si>
  <si>
    <t> 07:43,21:23 </t>
  </si>
  <si>
    <t> 07:54,21:13 </t>
  </si>
  <si>
    <t> 07:54,19:40 </t>
  </si>
  <si>
    <t> 07:43,21:03 </t>
  </si>
  <si>
    <t> 07:52,21:04 </t>
  </si>
  <si>
    <t> 07:59,21:13 </t>
  </si>
  <si>
    <t> 07:49,21:09 </t>
  </si>
  <si>
    <t> 08:02,18:14 </t>
  </si>
  <si>
    <t> 07:49,20:40 </t>
  </si>
  <si>
    <t> 07:51,21:54 </t>
  </si>
  <si>
    <t> 07:58,21:37 </t>
  </si>
  <si>
    <t> 07:52,22:09 </t>
  </si>
  <si>
    <t> 07:51,19:08 </t>
  </si>
  <si>
    <t> 2019.05.24 </t>
  </si>
  <si>
    <t> 12:50,18:40 </t>
  </si>
  <si>
    <t> 07:52,20:58 </t>
  </si>
  <si>
    <t> 07:49,21:17 </t>
  </si>
  <si>
    <t> 08:00,20:48 </t>
  </si>
  <si>
    <t> 2019.05.07 </t>
  </si>
  <si>
    <t> 2019.05.08 </t>
  </si>
  <si>
    <t> 2019.05.09 </t>
  </si>
  <si>
    <t> 2019.05.13 </t>
  </si>
  <si>
    <t> 2019.05.14 </t>
  </si>
  <si>
    <t> 2019.05.15 </t>
  </si>
  <si>
    <t> 2019.05.16 </t>
  </si>
  <si>
    <t> 12:56,18:14 </t>
  </si>
  <si>
    <t> 2019.05.21 </t>
  </si>
  <si>
    <t> 2019.05.22 </t>
  </si>
  <si>
    <t> 2019.05.23 </t>
  </si>
  <si>
    <t> 08:06,21:29 </t>
  </si>
  <si>
    <t> 07:55,21:05 </t>
  </si>
  <si>
    <t> 07:55,21:17 </t>
  </si>
  <si>
    <t>加班时长受限</t>
    <phoneticPr fontId="1" type="noConversion"/>
  </si>
  <si>
    <t>上班点</t>
    <phoneticPr fontId="1" type="noConversion"/>
  </si>
  <si>
    <t>上班时间</t>
    <phoneticPr fontId="1" type="noConversion"/>
  </si>
  <si>
    <t>结束</t>
    <phoneticPr fontId="1" type="noConversion"/>
  </si>
  <si>
    <t>开始</t>
    <phoneticPr fontId="1" type="noConversion"/>
  </si>
  <si>
    <t>差值(分钟)</t>
    <phoneticPr fontId="1" type="noConversion"/>
  </si>
  <si>
    <t>2019.05.01 </t>
  </si>
  <si>
    <t> 07:56,21:15 </t>
  </si>
  <si>
    <t> 07:40,18:34 </t>
  </si>
  <si>
    <t>2019.06.01 </t>
  </si>
  <si>
    <t> 2019.06.02 </t>
  </si>
  <si>
    <t> 2019.06.03 </t>
  </si>
  <si>
    <t> 07:50,21:39 </t>
  </si>
  <si>
    <t> 2019.06.04 </t>
  </si>
  <si>
    <t> 2019.06.05 </t>
  </si>
  <si>
    <t> 2019.06.06 </t>
  </si>
  <si>
    <t> 2019.06.07 </t>
  </si>
  <si>
    <t> 2019.06.08 </t>
  </si>
  <si>
    <t> 2019.06.09 </t>
  </si>
  <si>
    <t> 2019.06.10 </t>
  </si>
  <si>
    <t> 2019.06.11 </t>
  </si>
  <si>
    <t> 2019.06.12 </t>
  </si>
  <si>
    <t> 2019.06.13 </t>
  </si>
  <si>
    <t> 2019.06.14 </t>
  </si>
  <si>
    <t> 2019.06.15 </t>
  </si>
  <si>
    <t> 2019.06.16 </t>
  </si>
  <si>
    <t> 2019.06.17 </t>
  </si>
  <si>
    <t> 2019.06.18 </t>
  </si>
  <si>
    <t> 2019.06.19 </t>
  </si>
  <si>
    <t> 2019.06.20 </t>
  </si>
  <si>
    <t> 2019.06.21 </t>
  </si>
  <si>
    <t> 2019.06.22 </t>
  </si>
  <si>
    <t> 2019.06.23 </t>
  </si>
  <si>
    <t> 2019.06.24 </t>
  </si>
  <si>
    <t> 2019.06.25 </t>
  </si>
  <si>
    <t> 2019.06.26 </t>
  </si>
  <si>
    <t> 2019.06.27 </t>
  </si>
  <si>
    <t> 2019.06.28 </t>
  </si>
  <si>
    <t> 2019.06.29 </t>
  </si>
  <si>
    <t> 2019.06.30 </t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</si>
</sst>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3"/>
      <color theme="1"/>
      <name val="宋体"/>
      <family val="2"/>
      <charset val="134"/>
      <scheme val="minor"/>
    </font>
    <font>
      <b/>
      <sz val="13"/>
      <color rgb="FFFF0000"/>
      <name val="宋体"/>
      <family val="3"/>
      <charset val="134"/>
      <scheme val="minor"/>
    </font>
    <font>
      <b/>
      <sz val="13"/>
      <color theme="1"/>
      <name val="宋体"/>
      <family val="3"/>
      <charset val="134"/>
      <scheme val="minor"/>
    </font>
    <font>
      <sz val="9"/>
      <color rgb="FFFF0000"/>
      <name val="微软雅黑"/>
      <family val="2"/>
      <charset val="134"/>
    </font>
    <font>
      <sz val="11"/>
      <color rgb="FFFF0000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rgb="FF99BBE8"/>
      </right>
      <top style="medium">
        <color rgb="FF99BBE8"/>
      </top>
      <bottom style="medium">
        <color rgb="FF99BBE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99BBE8"/>
      </left>
      <right style="medium">
        <color rgb="FF99BBE8"/>
      </right>
      <top/>
      <bottom style="medium">
        <color rgb="FF99BBE8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rgb="FF99BBE8"/>
      </right>
      <top style="medium">
        <color rgb="FF99BBE8"/>
      </top>
      <bottom/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2" borderId="2" xfId="0" applyFont="1" applyFill="1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 applyProtection="1">
      <alignment horizontal="left" vertical="center"/>
      <protection locked="0"/>
    </xf>
    <xf numFmtId="0" fontId="4" fillId="2" borderId="11" xfId="0" applyFont="1" applyFill="1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 applyProtection="1">
      <alignment horizontal="right" vertical="center"/>
      <protection locked="0"/>
    </xf>
    <xf numFmtId="0" fontId="0" fillId="0" borderId="2" xfId="0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11" xfId="0" applyBorder="1" applyProtection="1">
      <alignment vertical="center"/>
      <protection locked="0"/>
    </xf>
    <xf numFmtId="0" fontId="0" fillId="0" borderId="12" xfId="0" applyBorder="1" applyProtection="1">
      <alignment vertical="center"/>
      <protection locked="0"/>
    </xf>
    <xf numFmtId="0" fontId="0" fillId="0" borderId="3" xfId="0" applyBorder="1" applyProtection="1">
      <alignment vertical="center"/>
      <protection locked="0"/>
    </xf>
    <xf numFmtId="0" fontId="0" fillId="0" borderId="13" xfId="0" applyBorder="1" applyProtection="1">
      <alignment vertical="center"/>
      <protection locked="0"/>
    </xf>
    <xf numFmtId="0" fontId="0" fillId="5" borderId="0" xfId="0" applyFill="1">
      <alignment vertical="center"/>
    </xf>
    <xf numFmtId="0" fontId="5" fillId="5" borderId="0" xfId="0" applyFont="1" applyFill="1" applyBorder="1">
      <alignment vertical="center"/>
    </xf>
    <xf numFmtId="0" fontId="7" fillId="4" borderId="4" xfId="0" applyFont="1" applyFill="1" applyBorder="1" applyProtection="1">
      <alignment vertical="center"/>
      <protection hidden="1"/>
    </xf>
    <xf numFmtId="0" fontId="6" fillId="4" borderId="5" xfId="0" applyFont="1" applyFill="1" applyBorder="1" applyProtection="1">
      <alignment vertical="center"/>
      <protection hidden="1"/>
    </xf>
    <xf numFmtId="0" fontId="7" fillId="4" borderId="5" xfId="0" applyFont="1" applyFill="1" applyBorder="1" applyProtection="1">
      <alignment vertical="center"/>
      <protection hidden="1"/>
    </xf>
    <xf numFmtId="0" fontId="6" fillId="4" borderId="6" xfId="0" applyFont="1" applyFill="1" applyBorder="1" applyProtection="1">
      <alignment vertical="center"/>
      <protection hidden="1"/>
    </xf>
    <xf numFmtId="0" fontId="2" fillId="3" borderId="7" xfId="0" applyFont="1" applyFill="1" applyBorder="1" applyProtection="1">
      <alignment vertical="center"/>
      <protection hidden="1"/>
    </xf>
    <xf numFmtId="0" fontId="2" fillId="3" borderId="8" xfId="0" applyFont="1" applyFill="1" applyBorder="1" applyProtection="1">
      <alignment vertical="center"/>
      <protection hidden="1"/>
    </xf>
    <xf numFmtId="0" fontId="0" fillId="4" borderId="2" xfId="0" applyFill="1" applyBorder="1" applyProtection="1">
      <alignment vertical="center"/>
      <protection hidden="1"/>
    </xf>
    <xf numFmtId="0" fontId="0" fillId="4" borderId="1" xfId="0" applyFill="1" applyBorder="1" applyProtection="1">
      <alignment vertical="center"/>
      <protection hidden="1"/>
    </xf>
    <xf numFmtId="0" fontId="0" fillId="4" borderId="10" xfId="0" applyFill="1" applyBorder="1" applyProtection="1">
      <alignment vertical="center"/>
      <protection hidden="1"/>
    </xf>
    <xf numFmtId="0" fontId="6" fillId="5" borderId="6" xfId="0" applyFont="1" applyFill="1" applyBorder="1">
      <alignment vertical="center"/>
    </xf>
    <xf numFmtId="0" fontId="8" fillId="5" borderId="9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right" vertical="center"/>
    </xf>
    <xf numFmtId="0" fontId="0" fillId="0" borderId="14" xfId="0" applyBorder="1">
      <alignment vertical="center"/>
    </xf>
    <xf numFmtId="0" fontId="8" fillId="6" borderId="9" xfId="0" applyFont="1" applyFill="1" applyBorder="1" applyAlignment="1">
      <alignment horizontal="left" vertical="center"/>
    </xf>
    <xf numFmtId="0" fontId="9" fillId="6" borderId="2" xfId="0" applyFont="1" applyFill="1" applyBorder="1" applyProtection="1">
      <alignment vertical="center"/>
      <protection hidden="1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7" fontId="0" fillId="0" borderId="0" xfId="0" applyNumberFormat="1" applyBorder="1">
      <alignment vertical="center"/>
    </xf>
    <xf numFmtId="0" fontId="4" fillId="2" borderId="9" xfId="0" applyFont="1" applyFill="1" applyBorder="1" applyAlignment="1" applyProtection="1">
      <alignment horizontal="left" vertical="center"/>
    </xf>
    <xf numFmtId="0" fontId="6" fillId="4" borderId="15" xfId="0" applyFont="1" applyFill="1" applyBorder="1" applyProtection="1">
      <alignment vertical="center"/>
      <protection hidden="1"/>
    </xf>
    <xf numFmtId="0" fontId="4" fillId="2" borderId="16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 applyProtection="1">
      <alignment horizontal="left" vertical="center"/>
    </xf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49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K17" sqref="K17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4" width="11.375" hidden="1" customWidth="1"/>
    <col min="5" max="5" width="10.125" hidden="1" customWidth="1"/>
    <col min="6" max="6" width="0.375" hidden="1" customWidth="1"/>
    <col min="7" max="7" width="11" customWidth="1"/>
    <col min="8" max="8" width="10.5" customWidth="1"/>
    <col min="9" max="9" width="14.125" customWidth="1"/>
    <col min="10" max="10" width="10.5" customWidth="1"/>
    <col min="19" max="19" width="11.625" customWidth="1"/>
    <col min="20" max="20" width="12.125" customWidth="1"/>
    <col min="27" max="27" width="11.375" customWidth="1"/>
    <col min="28" max="28" width="13.25" customWidth="1"/>
    <col min="29" max="29" width="15" customWidth="1"/>
    <col min="30" max="30" width="14.375" customWidth="1"/>
    <col min="31" max="31" width="13.125" customWidth="1"/>
    <col min="33" max="33" width="10" customWidth="1"/>
    <col min="34" max="34" width="12" customWidth="1"/>
    <col min="35" max="35" width="12.25" customWidth="1"/>
    <col min="39" max="39" width="12.25" customWidth="1"/>
    <col min="40" max="40" width="14.25" customWidth="1"/>
    <col min="41" max="41" width="3.25" customWidth="1"/>
  </cols>
  <sheetData>
    <row r="1" spans="1:41" ht="15.75" thickBot="1">
      <c r="A1" s="15" t="s">
        <v>35</v>
      </c>
      <c r="B1" s="16">
        <f>ROUND(G1/60,2)</f>
        <v>56.08</v>
      </c>
      <c r="C1" s="17" t="s">
        <v>36</v>
      </c>
      <c r="D1" s="16"/>
      <c r="E1" s="16"/>
      <c r="F1" s="16"/>
      <c r="G1" s="18">
        <f>SUM(B3:B37)+SUM(C3:C37)</f>
        <v>3365</v>
      </c>
      <c r="H1" s="24"/>
      <c r="I1" s="25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3"/>
    </row>
    <row r="2" spans="1:41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38</v>
      </c>
      <c r="F2" s="20" t="s">
        <v>37</v>
      </c>
      <c r="G2" s="20" t="s">
        <v>33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  <c r="Y2" s="1" t="s">
        <v>17</v>
      </c>
      <c r="Z2" s="1" t="s">
        <v>18</v>
      </c>
      <c r="AA2" s="1" t="s">
        <v>19</v>
      </c>
      <c r="AB2" s="1" t="s">
        <v>20</v>
      </c>
      <c r="AC2" s="1" t="s">
        <v>21</v>
      </c>
      <c r="AD2" s="1" t="s">
        <v>22</v>
      </c>
      <c r="AE2" s="1" t="s">
        <v>23</v>
      </c>
      <c r="AF2" s="1" t="s">
        <v>24</v>
      </c>
      <c r="AG2" s="1" t="s">
        <v>25</v>
      </c>
      <c r="AH2" s="1" t="s">
        <v>26</v>
      </c>
      <c r="AI2" s="1" t="s">
        <v>27</v>
      </c>
      <c r="AJ2" s="1" t="s">
        <v>28</v>
      </c>
      <c r="AK2" s="1" t="s">
        <v>29</v>
      </c>
      <c r="AL2" s="1" t="s">
        <v>30</v>
      </c>
      <c r="AM2" s="1" t="s">
        <v>31</v>
      </c>
      <c r="AN2" s="2" t="s">
        <v>32</v>
      </c>
      <c r="AO2" s="13"/>
    </row>
    <row r="3" spans="1:41" ht="15" thickBot="1">
      <c r="A3" s="30">
        <f>ROUND(B3/60,2)+ROUND(C3/60,2)</f>
        <v>11.65</v>
      </c>
      <c r="B3" s="22">
        <f>IF(AND(D3&gt;(8*60),F3=0),D3-(8*60),0)</f>
        <v>0</v>
      </c>
      <c r="C3" s="22">
        <f>IF(AND(F3=1,D3&gt;0),D3,0)</f>
        <v>699</v>
      </c>
      <c r="D3" s="22">
        <f>IF(E3=0,0,IF(E3&lt;(11*60+30),(E3-(8*60+30)),IF(E3&lt;(17*60+30),E3-(12*60+30)+3*60,E3-(18*60)+8*60)))</f>
        <v>699</v>
      </c>
      <c r="E3" s="22">
        <f>IF(G3&gt;0,MID(G3,1,2)*60+MID(G3,4,2),0)</f>
        <v>1299</v>
      </c>
      <c r="F3" s="22">
        <f>IF(MID(AJ3,2,3)="工作日",0,1)</f>
        <v>1</v>
      </c>
      <c r="G3" s="23" t="str">
        <f>IF(LEN(CLEAN(I3))=13,MID(I3,8,5),IF(LEN(CLEAN(I3))=19,MID(I3,14,5),0))</f>
        <v>21:39</v>
      </c>
      <c r="H3" s="26" t="s">
        <v>100</v>
      </c>
      <c r="I3" s="29" t="s">
        <v>101</v>
      </c>
      <c r="J3" s="26" t="s">
        <v>43</v>
      </c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 t="s">
        <v>44</v>
      </c>
      <c r="AI3" s="26"/>
      <c r="AJ3" s="26" t="s">
        <v>67</v>
      </c>
      <c r="AK3" s="27" t="s">
        <v>46</v>
      </c>
      <c r="AL3" s="27" t="s">
        <v>51</v>
      </c>
      <c r="AM3" s="26"/>
      <c r="AN3" s="26" t="s">
        <v>47</v>
      </c>
      <c r="AO3" s="13"/>
    </row>
    <row r="4" spans="1:41" ht="15" thickBot="1">
      <c r="A4" s="21">
        <f t="shared" ref="A4:A48" si="0">ROUND(B4/60,2)+ROUND(C4/60,2)</f>
        <v>3.23</v>
      </c>
      <c r="B4" s="22">
        <f t="shared" ref="B4:B48" si="1">IF(AND(D4&gt;(8*60),F4=0),D4-(8*60),0)</f>
        <v>194</v>
      </c>
      <c r="C4" s="22">
        <f t="shared" ref="C4:C48" si="2">IF(AND(F4=1,D4&gt;0),D4,0)</f>
        <v>0</v>
      </c>
      <c r="D4" s="22">
        <f t="shared" ref="D4:D48" si="3">IF(E4=0,0,IF(E4&lt;(11*60+30),(E4-(8*60+30)),IF(E4&lt;(17*60+30),E4-(12*60+30)+3*60,E4-(18*60)+8*60)))</f>
        <v>674</v>
      </c>
      <c r="E4" s="22">
        <f t="shared" ref="E4:E48" si="4">IF(G4&gt;0,MID(G4,1,2)*60+MID(G4,4,2),0)</f>
        <v>1274</v>
      </c>
      <c r="F4" s="22">
        <f t="shared" ref="F4:F48" si="5">IF(MID(AJ4,2,3)="工作日",0,1)</f>
        <v>0</v>
      </c>
      <c r="G4" s="23" t="str">
        <f t="shared" ref="G4:G48" si="6">IF(LEN(CLEAN(I4))=13,MID(I4,8,5),IF(LEN(CLEAN(I4))=19,MID(I4,14,5),0))</f>
        <v>21:14</v>
      </c>
      <c r="H4" s="26" t="s">
        <v>102</v>
      </c>
      <c r="I4" s="26" t="s">
        <v>103</v>
      </c>
      <c r="J4" s="26" t="s">
        <v>43</v>
      </c>
      <c r="K4" s="27" t="s">
        <v>51</v>
      </c>
      <c r="L4" s="27" t="s">
        <v>51</v>
      </c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 t="s">
        <v>44</v>
      </c>
      <c r="AI4" s="26"/>
      <c r="AJ4" s="26" t="s">
        <v>52</v>
      </c>
      <c r="AK4" s="27" t="s">
        <v>46</v>
      </c>
      <c r="AL4" s="27" t="s">
        <v>51</v>
      </c>
      <c r="AM4" s="26"/>
      <c r="AN4" s="26" t="s">
        <v>47</v>
      </c>
      <c r="AO4" s="13"/>
    </row>
    <row r="5" spans="1:41" ht="15" thickBot="1">
      <c r="A5" s="21">
        <f t="shared" si="0"/>
        <v>2.92</v>
      </c>
      <c r="B5" s="22">
        <f t="shared" si="1"/>
        <v>175</v>
      </c>
      <c r="C5" s="22">
        <f t="shared" si="2"/>
        <v>0</v>
      </c>
      <c r="D5" s="22">
        <f t="shared" si="3"/>
        <v>655</v>
      </c>
      <c r="E5" s="22">
        <f t="shared" si="4"/>
        <v>1255</v>
      </c>
      <c r="F5" s="22">
        <f t="shared" si="5"/>
        <v>0</v>
      </c>
      <c r="G5" s="23" t="str">
        <f t="shared" si="6"/>
        <v>20:55</v>
      </c>
      <c r="H5" s="26" t="s">
        <v>104</v>
      </c>
      <c r="I5" s="26" t="s">
        <v>105</v>
      </c>
      <c r="J5" s="26" t="s">
        <v>43</v>
      </c>
      <c r="K5" s="27" t="s">
        <v>51</v>
      </c>
      <c r="L5" s="27" t="s">
        <v>51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 t="s">
        <v>44</v>
      </c>
      <c r="AI5" s="26"/>
      <c r="AJ5" s="26" t="s">
        <v>52</v>
      </c>
      <c r="AK5" s="27" t="s">
        <v>46</v>
      </c>
      <c r="AL5" s="27" t="s">
        <v>51</v>
      </c>
      <c r="AM5" s="26"/>
      <c r="AN5" s="26" t="s">
        <v>47</v>
      </c>
      <c r="AO5" s="13"/>
    </row>
    <row r="6" spans="1:41" ht="15" thickBot="1">
      <c r="A6" s="21">
        <f t="shared" si="0"/>
        <v>0.5</v>
      </c>
      <c r="B6" s="22">
        <f t="shared" si="1"/>
        <v>30</v>
      </c>
      <c r="C6" s="22">
        <f t="shared" si="2"/>
        <v>0</v>
      </c>
      <c r="D6" s="22">
        <f t="shared" si="3"/>
        <v>510</v>
      </c>
      <c r="E6" s="22">
        <f t="shared" si="4"/>
        <v>1110</v>
      </c>
      <c r="F6" s="22">
        <f t="shared" si="5"/>
        <v>0</v>
      </c>
      <c r="G6" s="23" t="str">
        <f t="shared" si="6"/>
        <v>18:30</v>
      </c>
      <c r="H6" s="26" t="s">
        <v>106</v>
      </c>
      <c r="I6" s="26" t="s">
        <v>107</v>
      </c>
      <c r="J6" s="26" t="s">
        <v>43</v>
      </c>
      <c r="K6" s="27" t="s">
        <v>51</v>
      </c>
      <c r="L6" s="27" t="s">
        <v>51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 t="s">
        <v>44</v>
      </c>
      <c r="AI6" s="26"/>
      <c r="AJ6" s="26" t="s">
        <v>52</v>
      </c>
      <c r="AK6" s="27" t="s">
        <v>46</v>
      </c>
      <c r="AL6" s="26"/>
      <c r="AM6" s="26"/>
      <c r="AN6" s="26" t="s">
        <v>47</v>
      </c>
      <c r="AO6" s="13"/>
    </row>
    <row r="7" spans="1:41" ht="15" thickBot="1">
      <c r="A7" s="21">
        <f t="shared" si="0"/>
        <v>0</v>
      </c>
      <c r="B7" s="22">
        <f t="shared" si="1"/>
        <v>0</v>
      </c>
      <c r="C7" s="22">
        <f t="shared" si="2"/>
        <v>0</v>
      </c>
      <c r="D7" s="22">
        <f t="shared" si="3"/>
        <v>0</v>
      </c>
      <c r="E7" s="22">
        <f t="shared" si="4"/>
        <v>0</v>
      </c>
      <c r="F7" s="22">
        <f t="shared" si="5"/>
        <v>1</v>
      </c>
      <c r="G7" s="23">
        <f t="shared" si="6"/>
        <v>0</v>
      </c>
      <c r="H7" s="26" t="s">
        <v>108</v>
      </c>
      <c r="I7" s="26" t="s">
        <v>48</v>
      </c>
      <c r="J7" s="26" t="s">
        <v>43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 t="s">
        <v>44</v>
      </c>
      <c r="AI7" s="26"/>
      <c r="AJ7" s="26" t="s">
        <v>45</v>
      </c>
      <c r="AK7" s="26"/>
      <c r="AL7" s="26"/>
      <c r="AM7" s="26"/>
      <c r="AN7" s="26" t="s">
        <v>47</v>
      </c>
      <c r="AO7" s="13"/>
    </row>
    <row r="8" spans="1:41" ht="15" thickBot="1">
      <c r="A8" s="21">
        <f t="shared" si="0"/>
        <v>0</v>
      </c>
      <c r="B8" s="22">
        <f t="shared" si="1"/>
        <v>0</v>
      </c>
      <c r="C8" s="22">
        <f t="shared" si="2"/>
        <v>0</v>
      </c>
      <c r="D8" s="22">
        <f t="shared" si="3"/>
        <v>0</v>
      </c>
      <c r="E8" s="22">
        <f t="shared" si="4"/>
        <v>0</v>
      </c>
      <c r="F8" s="22">
        <f t="shared" si="5"/>
        <v>1</v>
      </c>
      <c r="G8" s="23">
        <f t="shared" si="6"/>
        <v>0</v>
      </c>
      <c r="H8" s="26" t="s">
        <v>109</v>
      </c>
      <c r="I8" s="26" t="s">
        <v>48</v>
      </c>
      <c r="J8" s="26" t="s">
        <v>43</v>
      </c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 t="s">
        <v>44</v>
      </c>
      <c r="AI8" s="26"/>
      <c r="AJ8" s="26" t="s">
        <v>45</v>
      </c>
      <c r="AK8" s="26"/>
      <c r="AL8" s="26"/>
      <c r="AM8" s="26"/>
      <c r="AN8" s="26" t="s">
        <v>47</v>
      </c>
      <c r="AO8" s="13"/>
    </row>
    <row r="9" spans="1:41" ht="15" thickBot="1">
      <c r="A9" s="21">
        <f t="shared" si="0"/>
        <v>2.2000000000000002</v>
      </c>
      <c r="B9" s="22">
        <f t="shared" si="1"/>
        <v>132</v>
      </c>
      <c r="C9" s="22">
        <f t="shared" si="2"/>
        <v>0</v>
      </c>
      <c r="D9" s="22">
        <f t="shared" si="3"/>
        <v>612</v>
      </c>
      <c r="E9" s="22">
        <f t="shared" si="4"/>
        <v>1212</v>
      </c>
      <c r="F9" s="22">
        <f t="shared" si="5"/>
        <v>0</v>
      </c>
      <c r="G9" s="23" t="str">
        <f t="shared" si="6"/>
        <v>20:12</v>
      </c>
      <c r="H9" s="26" t="s">
        <v>110</v>
      </c>
      <c r="I9" s="26" t="s">
        <v>111</v>
      </c>
      <c r="J9" s="26" t="s">
        <v>43</v>
      </c>
      <c r="K9" s="27" t="s">
        <v>51</v>
      </c>
      <c r="L9" s="27" t="s">
        <v>51</v>
      </c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 t="s">
        <v>44</v>
      </c>
      <c r="AI9" s="26"/>
      <c r="AJ9" s="26" t="s">
        <v>52</v>
      </c>
      <c r="AK9" s="27" t="s">
        <v>46</v>
      </c>
      <c r="AL9" s="27" t="s">
        <v>51</v>
      </c>
      <c r="AM9" s="26"/>
      <c r="AN9" s="26" t="s">
        <v>47</v>
      </c>
      <c r="AO9" s="13"/>
    </row>
    <row r="10" spans="1:41" ht="15" thickBot="1">
      <c r="A10" s="21">
        <f t="shared" si="0"/>
        <v>2.57</v>
      </c>
      <c r="B10" s="22">
        <f t="shared" si="1"/>
        <v>154</v>
      </c>
      <c r="C10" s="22">
        <f t="shared" si="2"/>
        <v>0</v>
      </c>
      <c r="D10" s="22">
        <f t="shared" si="3"/>
        <v>634</v>
      </c>
      <c r="E10" s="22">
        <f t="shared" si="4"/>
        <v>1234</v>
      </c>
      <c r="F10" s="22">
        <f t="shared" si="5"/>
        <v>0</v>
      </c>
      <c r="G10" s="23" t="str">
        <f t="shared" si="6"/>
        <v>20:34</v>
      </c>
      <c r="H10" s="26" t="s">
        <v>112</v>
      </c>
      <c r="I10" s="26" t="s">
        <v>113</v>
      </c>
      <c r="J10" s="26" t="s">
        <v>43</v>
      </c>
      <c r="K10" s="27" t="s">
        <v>51</v>
      </c>
      <c r="L10" s="27" t="s">
        <v>51</v>
      </c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 t="s">
        <v>44</v>
      </c>
      <c r="AI10" s="26"/>
      <c r="AJ10" s="26" t="s">
        <v>52</v>
      </c>
      <c r="AK10" s="27" t="s">
        <v>46</v>
      </c>
      <c r="AL10" s="27" t="s">
        <v>51</v>
      </c>
      <c r="AM10" s="26"/>
      <c r="AN10" s="26" t="s">
        <v>47</v>
      </c>
      <c r="AO10" s="13"/>
    </row>
    <row r="11" spans="1:41" ht="15" thickBot="1">
      <c r="A11" s="21">
        <f t="shared" si="0"/>
        <v>2.67</v>
      </c>
      <c r="B11" s="22">
        <f t="shared" si="1"/>
        <v>160</v>
      </c>
      <c r="C11" s="22">
        <f t="shared" si="2"/>
        <v>0</v>
      </c>
      <c r="D11" s="22">
        <f t="shared" si="3"/>
        <v>640</v>
      </c>
      <c r="E11" s="22">
        <f t="shared" si="4"/>
        <v>1240</v>
      </c>
      <c r="F11" s="22">
        <f t="shared" si="5"/>
        <v>0</v>
      </c>
      <c r="G11" s="23" t="str">
        <f t="shared" si="6"/>
        <v>20:40</v>
      </c>
      <c r="H11" s="26" t="s">
        <v>114</v>
      </c>
      <c r="I11" s="26" t="s">
        <v>115</v>
      </c>
      <c r="J11" s="26" t="s">
        <v>43</v>
      </c>
      <c r="K11" s="27" t="s">
        <v>51</v>
      </c>
      <c r="L11" s="27" t="s">
        <v>51</v>
      </c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 t="s">
        <v>44</v>
      </c>
      <c r="AI11" s="26"/>
      <c r="AJ11" s="26" t="s">
        <v>52</v>
      </c>
      <c r="AK11" s="27" t="s">
        <v>46</v>
      </c>
      <c r="AL11" s="27" t="s">
        <v>51</v>
      </c>
      <c r="AM11" s="26"/>
      <c r="AN11" s="26" t="s">
        <v>47</v>
      </c>
      <c r="AO11" s="13"/>
    </row>
    <row r="12" spans="1:41" ht="15" thickBot="1">
      <c r="A12" s="21">
        <f t="shared" si="0"/>
        <v>2.3199999999999998</v>
      </c>
      <c r="B12" s="22">
        <f t="shared" si="1"/>
        <v>139</v>
      </c>
      <c r="C12" s="22">
        <f t="shared" si="2"/>
        <v>0</v>
      </c>
      <c r="D12" s="22">
        <f t="shared" si="3"/>
        <v>619</v>
      </c>
      <c r="E12" s="22">
        <f t="shared" si="4"/>
        <v>1219</v>
      </c>
      <c r="F12" s="22">
        <f t="shared" si="5"/>
        <v>0</v>
      </c>
      <c r="G12" s="23" t="str">
        <f t="shared" si="6"/>
        <v>20:19</v>
      </c>
      <c r="H12" s="26" t="s">
        <v>116</v>
      </c>
      <c r="I12" s="26" t="s">
        <v>117</v>
      </c>
      <c r="J12" s="26" t="s">
        <v>43</v>
      </c>
      <c r="K12" s="27" t="s">
        <v>51</v>
      </c>
      <c r="L12" s="27" t="s">
        <v>51</v>
      </c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 t="s">
        <v>44</v>
      </c>
      <c r="AI12" s="26"/>
      <c r="AJ12" s="26" t="s">
        <v>52</v>
      </c>
      <c r="AK12" s="27" t="s">
        <v>46</v>
      </c>
      <c r="AL12" s="27" t="s">
        <v>51</v>
      </c>
      <c r="AM12" s="26"/>
      <c r="AN12" s="26" t="s">
        <v>47</v>
      </c>
      <c r="AO12" s="13"/>
    </row>
    <row r="13" spans="1:41" ht="15" thickBot="1">
      <c r="A13" s="21">
        <f t="shared" si="0"/>
        <v>2.77</v>
      </c>
      <c r="B13" s="22">
        <f t="shared" si="1"/>
        <v>166</v>
      </c>
      <c r="C13" s="22">
        <f t="shared" si="2"/>
        <v>0</v>
      </c>
      <c r="D13" s="22">
        <f t="shared" si="3"/>
        <v>646</v>
      </c>
      <c r="E13" s="22">
        <f t="shared" si="4"/>
        <v>1246</v>
      </c>
      <c r="F13" s="22">
        <f t="shared" si="5"/>
        <v>0</v>
      </c>
      <c r="G13" s="23" t="str">
        <f t="shared" si="6"/>
        <v>20:46</v>
      </c>
      <c r="H13" s="26" t="s">
        <v>118</v>
      </c>
      <c r="I13" s="26" t="s">
        <v>119</v>
      </c>
      <c r="J13" s="26" t="s">
        <v>43</v>
      </c>
      <c r="K13" s="27" t="s">
        <v>51</v>
      </c>
      <c r="L13" s="27" t="s">
        <v>51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 t="s">
        <v>44</v>
      </c>
      <c r="AI13" s="26"/>
      <c r="AJ13" s="26" t="s">
        <v>52</v>
      </c>
      <c r="AK13" s="27" t="s">
        <v>46</v>
      </c>
      <c r="AL13" s="27" t="s">
        <v>51</v>
      </c>
      <c r="AM13" s="26"/>
      <c r="AN13" s="26" t="s">
        <v>47</v>
      </c>
      <c r="AO13" s="13"/>
    </row>
    <row r="14" spans="1:41" ht="15" thickBot="1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0</v>
      </c>
      <c r="E14" s="22">
        <f t="shared" si="4"/>
        <v>0</v>
      </c>
      <c r="F14" s="22">
        <f t="shared" si="5"/>
        <v>1</v>
      </c>
      <c r="G14" s="23">
        <f t="shared" si="6"/>
        <v>0</v>
      </c>
      <c r="H14" s="26" t="s">
        <v>120</v>
      </c>
      <c r="I14" s="26" t="s">
        <v>48</v>
      </c>
      <c r="J14" s="26" t="s">
        <v>43</v>
      </c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 t="s">
        <v>44</v>
      </c>
      <c r="AI14" s="26"/>
      <c r="AJ14" s="26" t="s">
        <v>45</v>
      </c>
      <c r="AK14" s="26"/>
      <c r="AL14" s="26"/>
      <c r="AM14" s="26"/>
      <c r="AN14" s="26" t="s">
        <v>47</v>
      </c>
      <c r="AO14" s="13"/>
    </row>
    <row r="15" spans="1:41" ht="15" thickBot="1">
      <c r="A15" s="21">
        <f t="shared" si="0"/>
        <v>0</v>
      </c>
      <c r="B15" s="22">
        <f t="shared" si="1"/>
        <v>0</v>
      </c>
      <c r="C15" s="22">
        <f t="shared" si="2"/>
        <v>0</v>
      </c>
      <c r="D15" s="22">
        <f t="shared" si="3"/>
        <v>0</v>
      </c>
      <c r="E15" s="22">
        <f t="shared" si="4"/>
        <v>0</v>
      </c>
      <c r="F15" s="22">
        <f t="shared" si="5"/>
        <v>1</v>
      </c>
      <c r="G15" s="23">
        <f t="shared" si="6"/>
        <v>0</v>
      </c>
      <c r="H15" s="26" t="s">
        <v>121</v>
      </c>
      <c r="I15" s="26" t="s">
        <v>48</v>
      </c>
      <c r="J15" s="26" t="s">
        <v>43</v>
      </c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 t="s">
        <v>44</v>
      </c>
      <c r="AI15" s="26"/>
      <c r="AJ15" s="26" t="s">
        <v>45</v>
      </c>
      <c r="AK15" s="26"/>
      <c r="AL15" s="26"/>
      <c r="AM15" s="26"/>
      <c r="AN15" s="26" t="s">
        <v>47</v>
      </c>
      <c r="AO15" s="13"/>
    </row>
    <row r="16" spans="1:41" ht="15" thickBot="1">
      <c r="A16" s="21">
        <f t="shared" si="0"/>
        <v>2.83</v>
      </c>
      <c r="B16" s="22">
        <f t="shared" si="1"/>
        <v>170</v>
      </c>
      <c r="C16" s="22">
        <f t="shared" si="2"/>
        <v>0</v>
      </c>
      <c r="D16" s="22">
        <f t="shared" si="3"/>
        <v>650</v>
      </c>
      <c r="E16" s="22">
        <f t="shared" si="4"/>
        <v>1250</v>
      </c>
      <c r="F16" s="22">
        <f t="shared" si="5"/>
        <v>0</v>
      </c>
      <c r="G16" s="23" t="str">
        <f t="shared" si="6"/>
        <v>20:50</v>
      </c>
      <c r="H16" s="26" t="s">
        <v>122</v>
      </c>
      <c r="I16" s="26" t="s">
        <v>123</v>
      </c>
      <c r="J16" s="26" t="s">
        <v>43</v>
      </c>
      <c r="K16" s="27" t="s">
        <v>51</v>
      </c>
      <c r="L16" s="27" t="s">
        <v>51</v>
      </c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 t="s">
        <v>44</v>
      </c>
      <c r="AI16" s="26"/>
      <c r="AJ16" s="26" t="s">
        <v>52</v>
      </c>
      <c r="AK16" s="27" t="s">
        <v>46</v>
      </c>
      <c r="AL16" s="27" t="s">
        <v>51</v>
      </c>
      <c r="AM16" s="26"/>
      <c r="AN16" s="26" t="s">
        <v>47</v>
      </c>
      <c r="AO16" s="13"/>
    </row>
    <row r="17" spans="1:41" ht="15" thickBot="1">
      <c r="A17" s="21">
        <f t="shared" si="0"/>
        <v>2.85</v>
      </c>
      <c r="B17" s="22">
        <f t="shared" si="1"/>
        <v>171</v>
      </c>
      <c r="C17" s="22">
        <f t="shared" si="2"/>
        <v>0</v>
      </c>
      <c r="D17" s="22">
        <f t="shared" si="3"/>
        <v>651</v>
      </c>
      <c r="E17" s="22">
        <f t="shared" si="4"/>
        <v>1251</v>
      </c>
      <c r="F17" s="22">
        <f t="shared" si="5"/>
        <v>0</v>
      </c>
      <c r="G17" s="23" t="str">
        <f t="shared" si="6"/>
        <v>20:51</v>
      </c>
      <c r="H17" s="26" t="s">
        <v>124</v>
      </c>
      <c r="I17" s="26" t="s">
        <v>125</v>
      </c>
      <c r="J17" s="26" t="s">
        <v>43</v>
      </c>
      <c r="K17" s="27" t="s">
        <v>51</v>
      </c>
      <c r="L17" s="27" t="s">
        <v>51</v>
      </c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 t="s">
        <v>44</v>
      </c>
      <c r="AI17" s="26"/>
      <c r="AJ17" s="26" t="s">
        <v>52</v>
      </c>
      <c r="AK17" s="27" t="s">
        <v>46</v>
      </c>
      <c r="AL17" s="27" t="s">
        <v>51</v>
      </c>
      <c r="AM17" s="26"/>
      <c r="AN17" s="26" t="s">
        <v>47</v>
      </c>
      <c r="AO17" s="13"/>
    </row>
    <row r="18" spans="1:41" ht="15" thickBot="1">
      <c r="A18" s="21">
        <f t="shared" si="0"/>
        <v>2.4500000000000002</v>
      </c>
      <c r="B18" s="22">
        <f t="shared" si="1"/>
        <v>147</v>
      </c>
      <c r="C18" s="22">
        <f t="shared" si="2"/>
        <v>0</v>
      </c>
      <c r="D18" s="22">
        <f t="shared" si="3"/>
        <v>627</v>
      </c>
      <c r="E18" s="22">
        <f t="shared" si="4"/>
        <v>1227</v>
      </c>
      <c r="F18" s="22">
        <f t="shared" si="5"/>
        <v>0</v>
      </c>
      <c r="G18" s="23" t="str">
        <f t="shared" si="6"/>
        <v>20:27</v>
      </c>
      <c r="H18" s="26" t="s">
        <v>126</v>
      </c>
      <c r="I18" s="26" t="s">
        <v>127</v>
      </c>
      <c r="J18" s="26" t="s">
        <v>43</v>
      </c>
      <c r="K18" s="27" t="s">
        <v>51</v>
      </c>
      <c r="L18" s="27" t="s">
        <v>51</v>
      </c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 t="s">
        <v>44</v>
      </c>
      <c r="AI18" s="26"/>
      <c r="AJ18" s="26" t="s">
        <v>52</v>
      </c>
      <c r="AK18" s="27" t="s">
        <v>46</v>
      </c>
      <c r="AL18" s="27" t="s">
        <v>51</v>
      </c>
      <c r="AM18" s="26"/>
      <c r="AN18" s="26" t="s">
        <v>47</v>
      </c>
      <c r="AO18" s="13"/>
    </row>
    <row r="19" spans="1:41" ht="15" thickBot="1">
      <c r="A19" s="21">
        <f t="shared" si="0"/>
        <v>2.87</v>
      </c>
      <c r="B19" s="22">
        <f t="shared" si="1"/>
        <v>172</v>
      </c>
      <c r="C19" s="22">
        <f t="shared" si="2"/>
        <v>0</v>
      </c>
      <c r="D19" s="22">
        <f t="shared" si="3"/>
        <v>652</v>
      </c>
      <c r="E19" s="22">
        <f t="shared" si="4"/>
        <v>1252</v>
      </c>
      <c r="F19" s="22">
        <f t="shared" si="5"/>
        <v>0</v>
      </c>
      <c r="G19" s="23" t="str">
        <f t="shared" si="6"/>
        <v>20:52</v>
      </c>
      <c r="H19" s="26" t="s">
        <v>128</v>
      </c>
      <c r="I19" s="26" t="s">
        <v>129</v>
      </c>
      <c r="J19" s="26" t="s">
        <v>43</v>
      </c>
      <c r="K19" s="27" t="s">
        <v>51</v>
      </c>
      <c r="L19" s="27" t="s">
        <v>51</v>
      </c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 t="s">
        <v>44</v>
      </c>
      <c r="AI19" s="26"/>
      <c r="AJ19" s="26" t="s">
        <v>52</v>
      </c>
      <c r="AK19" s="27" t="s">
        <v>46</v>
      </c>
      <c r="AL19" s="27" t="s">
        <v>51</v>
      </c>
      <c r="AM19" s="26"/>
      <c r="AN19" s="26" t="s">
        <v>47</v>
      </c>
      <c r="AO19" s="13"/>
    </row>
    <row r="20" spans="1:41" ht="15" thickBot="1">
      <c r="A20" s="21">
        <f t="shared" si="0"/>
        <v>0</v>
      </c>
      <c r="B20" s="22">
        <f t="shared" si="1"/>
        <v>0</v>
      </c>
      <c r="C20" s="22">
        <f t="shared" si="2"/>
        <v>0</v>
      </c>
      <c r="D20" s="22">
        <f t="shared" si="3"/>
        <v>454</v>
      </c>
      <c r="E20" s="22">
        <f t="shared" si="4"/>
        <v>1054</v>
      </c>
      <c r="F20" s="22">
        <f t="shared" si="5"/>
        <v>0</v>
      </c>
      <c r="G20" s="23" t="str">
        <f t="shared" si="6"/>
        <v>17:34</v>
      </c>
      <c r="H20" s="26" t="s">
        <v>130</v>
      </c>
      <c r="I20" s="26" t="s">
        <v>131</v>
      </c>
      <c r="J20" s="26" t="s">
        <v>43</v>
      </c>
      <c r="K20" s="27" t="s">
        <v>51</v>
      </c>
      <c r="L20" s="27" t="s">
        <v>51</v>
      </c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 t="s">
        <v>44</v>
      </c>
      <c r="AI20" s="26"/>
      <c r="AJ20" s="26" t="s">
        <v>52</v>
      </c>
      <c r="AK20" s="27" t="s">
        <v>46</v>
      </c>
      <c r="AL20" s="26"/>
      <c r="AM20" s="26"/>
      <c r="AN20" s="26" t="s">
        <v>47</v>
      </c>
      <c r="AO20" s="13"/>
    </row>
    <row r="21" spans="1:41" ht="15" thickBot="1">
      <c r="A21" s="21">
        <f t="shared" si="0"/>
        <v>0</v>
      </c>
      <c r="B21" s="22">
        <f t="shared" si="1"/>
        <v>0</v>
      </c>
      <c r="C21" s="22">
        <f t="shared" si="2"/>
        <v>0</v>
      </c>
      <c r="D21" s="22">
        <f t="shared" si="3"/>
        <v>0</v>
      </c>
      <c r="E21" s="22">
        <f t="shared" si="4"/>
        <v>0</v>
      </c>
      <c r="F21" s="22">
        <f t="shared" si="5"/>
        <v>1</v>
      </c>
      <c r="G21" s="23">
        <f t="shared" si="6"/>
        <v>0</v>
      </c>
      <c r="H21" s="26" t="s">
        <v>132</v>
      </c>
      <c r="I21" s="26" t="s">
        <v>48</v>
      </c>
      <c r="J21" s="26" t="s">
        <v>43</v>
      </c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 t="s">
        <v>44</v>
      </c>
      <c r="AI21" s="26"/>
      <c r="AJ21" s="26" t="s">
        <v>45</v>
      </c>
      <c r="AK21" s="26"/>
      <c r="AL21" s="26"/>
      <c r="AM21" s="26"/>
      <c r="AN21" s="26" t="s">
        <v>47</v>
      </c>
      <c r="AO21" s="13"/>
    </row>
    <row r="22" spans="1:41" ht="15" thickBot="1">
      <c r="A22" s="21">
        <f t="shared" si="0"/>
        <v>0</v>
      </c>
      <c r="B22" s="22">
        <f t="shared" si="1"/>
        <v>0</v>
      </c>
      <c r="C22" s="22">
        <f t="shared" si="2"/>
        <v>0</v>
      </c>
      <c r="D22" s="22">
        <f t="shared" si="3"/>
        <v>0</v>
      </c>
      <c r="E22" s="22">
        <f t="shared" si="4"/>
        <v>0</v>
      </c>
      <c r="F22" s="22">
        <f t="shared" si="5"/>
        <v>1</v>
      </c>
      <c r="G22" s="23">
        <f t="shared" si="6"/>
        <v>0</v>
      </c>
      <c r="H22" s="26" t="s">
        <v>133</v>
      </c>
      <c r="I22" s="26" t="s">
        <v>48</v>
      </c>
      <c r="J22" s="26" t="s">
        <v>43</v>
      </c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 t="s">
        <v>44</v>
      </c>
      <c r="AI22" s="26"/>
      <c r="AJ22" s="26" t="s">
        <v>45</v>
      </c>
      <c r="AK22" s="26"/>
      <c r="AL22" s="26"/>
      <c r="AM22" s="26"/>
      <c r="AN22" s="26" t="s">
        <v>47</v>
      </c>
      <c r="AO22" s="13"/>
    </row>
    <row r="23" spans="1:41" ht="15" thickBot="1">
      <c r="A23" s="21">
        <f t="shared" si="0"/>
        <v>2.3199999999999998</v>
      </c>
      <c r="B23" s="22">
        <f t="shared" si="1"/>
        <v>139</v>
      </c>
      <c r="C23" s="22">
        <f t="shared" si="2"/>
        <v>0</v>
      </c>
      <c r="D23" s="22">
        <f t="shared" si="3"/>
        <v>619</v>
      </c>
      <c r="E23" s="22">
        <f t="shared" si="4"/>
        <v>1219</v>
      </c>
      <c r="F23" s="22">
        <f t="shared" si="5"/>
        <v>0</v>
      </c>
      <c r="G23" s="23" t="str">
        <f t="shared" si="6"/>
        <v>20:19</v>
      </c>
      <c r="H23" s="26" t="s">
        <v>134</v>
      </c>
      <c r="I23" s="26" t="s">
        <v>135</v>
      </c>
      <c r="J23" s="26" t="s">
        <v>43</v>
      </c>
      <c r="K23" s="27" t="s">
        <v>51</v>
      </c>
      <c r="L23" s="27" t="s">
        <v>51</v>
      </c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 t="s">
        <v>44</v>
      </c>
      <c r="AI23" s="26"/>
      <c r="AJ23" s="26" t="s">
        <v>52</v>
      </c>
      <c r="AK23" s="27" t="s">
        <v>46</v>
      </c>
      <c r="AL23" s="27" t="s">
        <v>51</v>
      </c>
      <c r="AM23" s="26"/>
      <c r="AN23" s="26" t="s">
        <v>47</v>
      </c>
      <c r="AO23" s="13"/>
    </row>
    <row r="24" spans="1:41" ht="15" thickBot="1">
      <c r="A24" s="21">
        <f t="shared" si="0"/>
        <v>2.42</v>
      </c>
      <c r="B24" s="22">
        <f t="shared" si="1"/>
        <v>145</v>
      </c>
      <c r="C24" s="22">
        <f t="shared" si="2"/>
        <v>0</v>
      </c>
      <c r="D24" s="22">
        <f t="shared" si="3"/>
        <v>625</v>
      </c>
      <c r="E24" s="22">
        <f t="shared" si="4"/>
        <v>1225</v>
      </c>
      <c r="F24" s="22">
        <f t="shared" si="5"/>
        <v>0</v>
      </c>
      <c r="G24" s="23" t="str">
        <f t="shared" si="6"/>
        <v>20:25</v>
      </c>
      <c r="H24" s="26" t="s">
        <v>136</v>
      </c>
      <c r="I24" s="26" t="s">
        <v>137</v>
      </c>
      <c r="J24" s="26" t="s">
        <v>43</v>
      </c>
      <c r="K24" s="27" t="s">
        <v>51</v>
      </c>
      <c r="L24" s="27" t="s">
        <v>51</v>
      </c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 t="s">
        <v>44</v>
      </c>
      <c r="AI24" s="26"/>
      <c r="AJ24" s="26" t="s">
        <v>52</v>
      </c>
      <c r="AK24" s="27" t="s">
        <v>46</v>
      </c>
      <c r="AL24" s="27" t="s">
        <v>51</v>
      </c>
      <c r="AM24" s="26"/>
      <c r="AN24" s="26" t="s">
        <v>47</v>
      </c>
      <c r="AO24" s="13"/>
    </row>
    <row r="25" spans="1:41" ht="15" thickBot="1">
      <c r="A25" s="21">
        <f t="shared" si="0"/>
        <v>2.78</v>
      </c>
      <c r="B25" s="22">
        <f t="shared" si="1"/>
        <v>167</v>
      </c>
      <c r="C25" s="22">
        <f t="shared" si="2"/>
        <v>0</v>
      </c>
      <c r="D25" s="22">
        <f t="shared" si="3"/>
        <v>647</v>
      </c>
      <c r="E25" s="22">
        <f t="shared" si="4"/>
        <v>1247</v>
      </c>
      <c r="F25" s="22">
        <f t="shared" si="5"/>
        <v>0</v>
      </c>
      <c r="G25" s="23" t="str">
        <f t="shared" si="6"/>
        <v>20:47</v>
      </c>
      <c r="H25" s="26" t="s">
        <v>138</v>
      </c>
      <c r="I25" s="26" t="s">
        <v>139</v>
      </c>
      <c r="J25" s="26" t="s">
        <v>43</v>
      </c>
      <c r="K25" s="27" t="s">
        <v>51</v>
      </c>
      <c r="L25" s="27" t="s">
        <v>51</v>
      </c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 t="s">
        <v>44</v>
      </c>
      <c r="AI25" s="26"/>
      <c r="AJ25" s="26" t="s">
        <v>52</v>
      </c>
      <c r="AK25" s="27" t="s">
        <v>46</v>
      </c>
      <c r="AL25" s="27" t="s">
        <v>51</v>
      </c>
      <c r="AM25" s="26"/>
      <c r="AN25" s="26" t="s">
        <v>47</v>
      </c>
      <c r="AO25" s="13"/>
    </row>
    <row r="26" spans="1:41" ht="15" thickBot="1">
      <c r="A26" s="21">
        <f t="shared" si="0"/>
        <v>3.7</v>
      </c>
      <c r="B26" s="22">
        <f t="shared" si="1"/>
        <v>222</v>
      </c>
      <c r="C26" s="22">
        <f t="shared" si="2"/>
        <v>0</v>
      </c>
      <c r="D26" s="22">
        <f t="shared" si="3"/>
        <v>702</v>
      </c>
      <c r="E26" s="22">
        <f t="shared" si="4"/>
        <v>1302</v>
      </c>
      <c r="F26" s="22">
        <f t="shared" si="5"/>
        <v>0</v>
      </c>
      <c r="G26" s="23" t="str">
        <f t="shared" si="6"/>
        <v>21:42</v>
      </c>
      <c r="H26" s="26" t="s">
        <v>140</v>
      </c>
      <c r="I26" s="26" t="s">
        <v>141</v>
      </c>
      <c r="J26" s="26" t="s">
        <v>43</v>
      </c>
      <c r="K26" s="27" t="s">
        <v>51</v>
      </c>
      <c r="L26" s="27" t="s">
        <v>51</v>
      </c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 t="s">
        <v>44</v>
      </c>
      <c r="AI26" s="26"/>
      <c r="AJ26" s="26" t="s">
        <v>52</v>
      </c>
      <c r="AK26" s="27" t="s">
        <v>46</v>
      </c>
      <c r="AL26" s="27" t="s">
        <v>51</v>
      </c>
      <c r="AM26" s="26"/>
      <c r="AN26" s="26" t="s">
        <v>47</v>
      </c>
      <c r="AO26" s="13"/>
    </row>
    <row r="27" spans="1:41" ht="15" thickBot="1">
      <c r="A27" s="21">
        <f t="shared" si="0"/>
        <v>3.05</v>
      </c>
      <c r="B27" s="22">
        <f t="shared" si="1"/>
        <v>183</v>
      </c>
      <c r="C27" s="22">
        <f t="shared" si="2"/>
        <v>0</v>
      </c>
      <c r="D27" s="22">
        <f t="shared" si="3"/>
        <v>663</v>
      </c>
      <c r="E27" s="22">
        <f t="shared" si="4"/>
        <v>1263</v>
      </c>
      <c r="F27" s="22">
        <f t="shared" si="5"/>
        <v>0</v>
      </c>
      <c r="G27" s="23" t="str">
        <f t="shared" si="6"/>
        <v>21:03</v>
      </c>
      <c r="H27" s="26" t="s">
        <v>142</v>
      </c>
      <c r="I27" s="26" t="s">
        <v>143</v>
      </c>
      <c r="J27" s="26" t="s">
        <v>43</v>
      </c>
      <c r="K27" s="27" t="s">
        <v>51</v>
      </c>
      <c r="L27" s="27" t="s">
        <v>51</v>
      </c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 t="s">
        <v>44</v>
      </c>
      <c r="AI27" s="26"/>
      <c r="AJ27" s="26" t="s">
        <v>52</v>
      </c>
      <c r="AK27" s="27" t="s">
        <v>46</v>
      </c>
      <c r="AL27" s="27" t="s">
        <v>51</v>
      </c>
      <c r="AM27" s="26"/>
      <c r="AN27" s="26" t="s">
        <v>47</v>
      </c>
      <c r="AO27" s="13"/>
    </row>
    <row r="28" spans="1:41" ht="14.25" thickBot="1">
      <c r="A28" s="21">
        <f t="shared" si="0"/>
        <v>0</v>
      </c>
      <c r="B28" s="22">
        <f t="shared" si="1"/>
        <v>0</v>
      </c>
      <c r="C28" s="22">
        <f t="shared" si="2"/>
        <v>0</v>
      </c>
      <c r="D28" s="22">
        <f t="shared" si="3"/>
        <v>0</v>
      </c>
      <c r="E28" s="22">
        <f t="shared" si="4"/>
        <v>0</v>
      </c>
      <c r="F28" s="22">
        <f t="shared" si="5"/>
        <v>1</v>
      </c>
      <c r="G28" s="23">
        <f t="shared" si="6"/>
        <v>0</v>
      </c>
      <c r="H28" s="28"/>
      <c r="AO28" s="13"/>
    </row>
    <row r="29" spans="1:41" ht="14.25">
      <c r="A29" s="21">
        <f t="shared" si="0"/>
        <v>0</v>
      </c>
      <c r="B29" s="22">
        <f t="shared" si="1"/>
        <v>0</v>
      </c>
      <c r="C29" s="22">
        <f t="shared" si="2"/>
        <v>0</v>
      </c>
      <c r="D29" s="22">
        <f t="shared" si="3"/>
        <v>0</v>
      </c>
      <c r="E29" s="22">
        <f t="shared" si="4"/>
        <v>0</v>
      </c>
      <c r="F29" s="22">
        <f t="shared" si="5"/>
        <v>1</v>
      </c>
      <c r="G29" s="23">
        <f t="shared" si="6"/>
        <v>0</v>
      </c>
      <c r="H29" s="3"/>
      <c r="I29" s="4"/>
      <c r="J29" s="4"/>
      <c r="K29" s="6"/>
      <c r="L29" s="6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6"/>
      <c r="AL29" s="6"/>
      <c r="AM29" s="4"/>
      <c r="AN29" s="5"/>
      <c r="AO29" s="13"/>
    </row>
    <row r="30" spans="1:41" ht="14.25">
      <c r="A30" s="21">
        <f t="shared" si="0"/>
        <v>0</v>
      </c>
      <c r="B30" s="22">
        <f t="shared" si="1"/>
        <v>0</v>
      </c>
      <c r="C30" s="22">
        <f t="shared" si="2"/>
        <v>0</v>
      </c>
      <c r="D30" s="22">
        <f t="shared" si="3"/>
        <v>0</v>
      </c>
      <c r="E30" s="22">
        <f t="shared" si="4"/>
        <v>0</v>
      </c>
      <c r="F30" s="22">
        <f t="shared" si="5"/>
        <v>1</v>
      </c>
      <c r="G30" s="23">
        <f t="shared" si="6"/>
        <v>0</v>
      </c>
      <c r="H30" s="3"/>
      <c r="I30" s="4"/>
      <c r="J30" s="4"/>
      <c r="K30" s="6"/>
      <c r="L30" s="6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6"/>
      <c r="AL30" s="4"/>
      <c r="AM30" s="4"/>
      <c r="AN30" s="5"/>
      <c r="AO30" s="13"/>
    </row>
    <row r="31" spans="1:41" ht="14.25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0</v>
      </c>
      <c r="E31" s="22">
        <f t="shared" si="4"/>
        <v>0</v>
      </c>
      <c r="F31" s="22">
        <f t="shared" si="5"/>
        <v>1</v>
      </c>
      <c r="G31" s="23">
        <f t="shared" si="6"/>
        <v>0</v>
      </c>
      <c r="H31" s="3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5"/>
      <c r="AO31" s="13"/>
    </row>
    <row r="32" spans="1:41" ht="14.25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1</v>
      </c>
      <c r="G32" s="23">
        <f t="shared" si="6"/>
        <v>0</v>
      </c>
      <c r="H32" s="3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5"/>
      <c r="AO32" s="13"/>
    </row>
    <row r="33" spans="1:41" ht="14.25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1</v>
      </c>
      <c r="G33" s="23">
        <f t="shared" si="6"/>
        <v>0</v>
      </c>
      <c r="H33" s="3"/>
      <c r="I33" s="4"/>
      <c r="J33" s="4"/>
      <c r="K33" s="6"/>
      <c r="L33" s="6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6"/>
      <c r="AL33" s="6"/>
      <c r="AM33" s="4"/>
      <c r="AN33" s="5"/>
      <c r="AO33" s="13"/>
    </row>
    <row r="34" spans="1:41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1</v>
      </c>
      <c r="G34" s="23">
        <f t="shared" si="6"/>
        <v>0</v>
      </c>
      <c r="H34" s="7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  <c r="AO34" s="13"/>
    </row>
    <row r="35" spans="1:41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1</v>
      </c>
      <c r="G35" s="23">
        <f t="shared" si="6"/>
        <v>0</v>
      </c>
      <c r="H35" s="3"/>
      <c r="I35" s="4"/>
      <c r="J35" s="4"/>
      <c r="K35" s="6"/>
      <c r="L35" s="6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6"/>
      <c r="AL35" s="6"/>
      <c r="AM35" s="4"/>
      <c r="AN35" s="5"/>
      <c r="AO35" s="13"/>
    </row>
    <row r="36" spans="1:41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1</v>
      </c>
      <c r="G36" s="23">
        <f t="shared" si="6"/>
        <v>0</v>
      </c>
      <c r="H36" s="3"/>
      <c r="I36" s="4"/>
      <c r="J36" s="4"/>
      <c r="K36" s="6"/>
      <c r="L36" s="6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6"/>
      <c r="AL36" s="6"/>
      <c r="AM36" s="4"/>
      <c r="AN36" s="5"/>
      <c r="AO36" s="13"/>
    </row>
    <row r="37" spans="1:41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1</v>
      </c>
      <c r="G37" s="23">
        <f t="shared" si="6"/>
        <v>0</v>
      </c>
      <c r="H37" s="7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  <c r="AO37" s="13"/>
    </row>
    <row r="38" spans="1:41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1</v>
      </c>
      <c r="G38" s="23">
        <f t="shared" si="6"/>
        <v>0</v>
      </c>
      <c r="H38" s="7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  <c r="AO38" s="13"/>
    </row>
    <row r="39" spans="1:41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1</v>
      </c>
      <c r="G39" s="23">
        <f t="shared" si="6"/>
        <v>0</v>
      </c>
      <c r="H39" s="7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  <c r="AO39" s="13"/>
    </row>
    <row r="40" spans="1:41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1</v>
      </c>
      <c r="G40" s="23">
        <f t="shared" si="6"/>
        <v>0</v>
      </c>
      <c r="H40" s="7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  <c r="AO40" s="13"/>
    </row>
    <row r="41" spans="1:41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1</v>
      </c>
      <c r="G41" s="23">
        <f t="shared" si="6"/>
        <v>0</v>
      </c>
      <c r="H41" s="7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  <c r="AO41" s="13"/>
    </row>
    <row r="42" spans="1:41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1</v>
      </c>
      <c r="G42" s="23">
        <f t="shared" si="6"/>
        <v>0</v>
      </c>
      <c r="H42" s="7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  <c r="AO42" s="13"/>
    </row>
    <row r="43" spans="1:41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1</v>
      </c>
      <c r="G43" s="23">
        <f t="shared" si="6"/>
        <v>0</v>
      </c>
      <c r="H43" s="7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  <c r="AO43" s="13"/>
    </row>
    <row r="44" spans="1:41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1</v>
      </c>
      <c r="G44" s="23">
        <f t="shared" si="6"/>
        <v>0</v>
      </c>
      <c r="H44" s="7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  <c r="AO44" s="13"/>
    </row>
    <row r="45" spans="1:41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1</v>
      </c>
      <c r="G45" s="23">
        <f t="shared" si="6"/>
        <v>0</v>
      </c>
      <c r="H45" s="7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  <c r="AO45" s="13"/>
    </row>
    <row r="46" spans="1:41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1</v>
      </c>
      <c r="G46" s="23">
        <f t="shared" si="6"/>
        <v>0</v>
      </c>
      <c r="H46" s="7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/>
      <c r="AO46" s="13"/>
    </row>
    <row r="47" spans="1:41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1</v>
      </c>
      <c r="G47" s="23">
        <f t="shared" si="6"/>
        <v>0</v>
      </c>
      <c r="H47" s="7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/>
      <c r="AO47" s="13"/>
    </row>
    <row r="48" spans="1:41" ht="14.25" thickBot="1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1</v>
      </c>
      <c r="G48" s="23">
        <f t="shared" si="6"/>
        <v>0</v>
      </c>
      <c r="H48" s="10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2"/>
      <c r="AO48" s="13"/>
    </row>
    <row r="49" spans="1:4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</row>
  </sheetData>
  <sheetProtection password="C6C6" sheet="1" objects="1" scenarios="1" formatCells="0" formatColumns="0" formatRows="0" insertColumns="0" insertRows="0" insertHyperlinks="0" deleteColumns="0" deleteRows="0" sort="0" autoFilter="0" pivotTables="0"/>
  <protectedRanges>
    <protectedRange sqref="H3:AN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O49"/>
  <sheetViews>
    <sheetView workbookViewId="0">
      <pane xSplit="7" ySplit="2" topLeftCell="H18" activePane="bottomRight" state="frozen"/>
      <selection pane="topRight" activeCell="H1" sqref="H1"/>
      <selection pane="bottomLeft" activeCell="A3" sqref="A3"/>
      <selection pane="bottomRight" activeCell="B1" sqref="B1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4" width="11.375" hidden="1" customWidth="1"/>
    <col min="5" max="6" width="10.125" hidden="1" customWidth="1"/>
    <col min="7" max="7" width="10.125" customWidth="1"/>
    <col min="8" max="8" width="10.5" customWidth="1"/>
    <col min="9" max="9" width="14.125" customWidth="1"/>
    <col min="10" max="10" width="10.375" customWidth="1"/>
    <col min="19" max="19" width="11.625" customWidth="1"/>
    <col min="20" max="20" width="12.125" customWidth="1"/>
    <col min="27" max="27" width="11.375" customWidth="1"/>
    <col min="28" max="28" width="13.25" customWidth="1"/>
    <col min="29" max="29" width="15" customWidth="1"/>
    <col min="30" max="30" width="14.375" customWidth="1"/>
    <col min="31" max="31" width="13.125" customWidth="1"/>
    <col min="33" max="33" width="10" customWidth="1"/>
    <col min="34" max="34" width="11.375" customWidth="1"/>
    <col min="35" max="35" width="12.25" customWidth="1"/>
    <col min="39" max="39" width="12.25" customWidth="1"/>
    <col min="40" max="40" width="14.25" customWidth="1"/>
    <col min="41" max="41" width="3.25" customWidth="1"/>
  </cols>
  <sheetData>
    <row r="1" spans="1:41" ht="15.75" thickBot="1">
      <c r="A1" s="15" t="s">
        <v>35</v>
      </c>
      <c r="B1" s="16">
        <f>ROUND(G1/60,2)</f>
        <v>46</v>
      </c>
      <c r="C1" s="17" t="s">
        <v>36</v>
      </c>
      <c r="D1" s="16"/>
      <c r="E1" s="16"/>
      <c r="F1" s="16"/>
      <c r="G1" s="18">
        <f>SUM(B3:B37)+SUM(C3:C37)</f>
        <v>2760</v>
      </c>
      <c r="H1" s="24"/>
      <c r="I1" s="25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3"/>
    </row>
    <row r="2" spans="1:41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38</v>
      </c>
      <c r="F2" s="20" t="s">
        <v>37</v>
      </c>
      <c r="G2" s="20" t="s">
        <v>33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  <c r="Y2" s="1" t="s">
        <v>17</v>
      </c>
      <c r="Z2" s="1" t="s">
        <v>18</v>
      </c>
      <c r="AA2" s="1" t="s">
        <v>19</v>
      </c>
      <c r="AB2" s="1" t="s">
        <v>20</v>
      </c>
      <c r="AC2" s="1" t="s">
        <v>21</v>
      </c>
      <c r="AD2" s="1" t="s">
        <v>22</v>
      </c>
      <c r="AE2" s="1" t="s">
        <v>23</v>
      </c>
      <c r="AF2" s="1" t="s">
        <v>24</v>
      </c>
      <c r="AG2" s="1" t="s">
        <v>25</v>
      </c>
      <c r="AH2" s="1" t="s">
        <v>26</v>
      </c>
      <c r="AI2" s="1" t="s">
        <v>27</v>
      </c>
      <c r="AJ2" s="1" t="s">
        <v>28</v>
      </c>
      <c r="AK2" s="1" t="s">
        <v>29</v>
      </c>
      <c r="AL2" s="1" t="s">
        <v>30</v>
      </c>
      <c r="AM2" s="1" t="s">
        <v>31</v>
      </c>
      <c r="AN2" s="2" t="s">
        <v>32</v>
      </c>
      <c r="AO2" s="13"/>
    </row>
    <row r="3" spans="1:41" ht="15" thickBot="1">
      <c r="A3" s="21">
        <f>ROUND(B3/60,2)+ROUND(C3/60,2)</f>
        <v>9.1300000000000008</v>
      </c>
      <c r="B3" s="22">
        <f>IF(AND(D3&gt;(8*60),F3=0),D3-(8*60),0)</f>
        <v>0</v>
      </c>
      <c r="C3" s="22">
        <f>IF(AND(F3=1,D3&gt;0),D3,0)</f>
        <v>548</v>
      </c>
      <c r="D3" s="22">
        <f>IF(E3=0,0,IF(E3&lt;(11*60+30),(E3-(8*60+30)),IF(E3&lt;(17*60+30),E3-(12*60+30)+3*60,E3-(18*60)+8*60)))</f>
        <v>548</v>
      </c>
      <c r="E3" s="22">
        <f>IF(G3&gt;0,MID(G3,1,2)*60+MID(G3,4,2),0)</f>
        <v>1148</v>
      </c>
      <c r="F3" s="22">
        <f>IF(MID(AJ3,2,3)="工作日",0,1)</f>
        <v>1</v>
      </c>
      <c r="G3" s="23" t="str">
        <f>IF(LEN(CLEAN(I3))=13,MID(I3,8,5),IF(LEN(CLEAN(I3))=19,MID(I3,14,5),0))</f>
        <v>19:08</v>
      </c>
      <c r="H3" s="26" t="s">
        <v>188</v>
      </c>
      <c r="I3" s="26" t="s">
        <v>42</v>
      </c>
      <c r="J3" s="26" t="s">
        <v>43</v>
      </c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 t="s">
        <v>44</v>
      </c>
      <c r="AI3" s="26"/>
      <c r="AJ3" s="26" t="s">
        <v>45</v>
      </c>
      <c r="AK3" s="27" t="s">
        <v>46</v>
      </c>
      <c r="AL3" s="26"/>
      <c r="AM3" s="26"/>
      <c r="AN3" s="26" t="s">
        <v>47</v>
      </c>
      <c r="AO3" s="13"/>
    </row>
    <row r="4" spans="1:41" ht="15" thickBot="1">
      <c r="A4" s="21">
        <f t="shared" ref="A4:A48" si="0">ROUND(B4/60,2)+ROUND(C4/60,2)</f>
        <v>0</v>
      </c>
      <c r="B4" s="22">
        <f t="shared" ref="B4:B48" si="1">IF(AND(D4&gt;(8*60),F4=0),D4-(8*60),0)</f>
        <v>0</v>
      </c>
      <c r="C4" s="22">
        <f t="shared" ref="C4:C48" si="2">IF(AND(F4=1,D4&gt;0),D4,0)</f>
        <v>0</v>
      </c>
      <c r="D4" s="22">
        <f t="shared" ref="D4:D48" si="3">IF(E4=0,0,IF(E4&lt;(11*60+30),(E4-(8*60+30)),IF(E4&lt;(17*60+30),E4-(12*60+30)+3*60,E4-(18*60)+8*60)))</f>
        <v>0</v>
      </c>
      <c r="E4" s="22">
        <f t="shared" ref="E4:E48" si="4">IF(G4&gt;0,MID(G4,1,2)*60+MID(G4,4,2),0)</f>
        <v>0</v>
      </c>
      <c r="F4" s="22">
        <f t="shared" ref="F4:F48" si="5">IF(MID(AJ4,2,3)="工作日",0,1)</f>
        <v>1</v>
      </c>
      <c r="G4" s="23">
        <f t="shared" ref="G4:G48" si="6">IF(LEN(CLEAN(I4))=13,MID(I4,8,5),IF(LEN(CLEAN(I4))=19,MID(I4,14,5),0))</f>
        <v>0</v>
      </c>
      <c r="H4" s="26" t="s">
        <v>189</v>
      </c>
      <c r="I4" s="26" t="s">
        <v>48</v>
      </c>
      <c r="J4" s="26" t="s">
        <v>43</v>
      </c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 t="s">
        <v>44</v>
      </c>
      <c r="AI4" s="26"/>
      <c r="AJ4" s="26" t="s">
        <v>45</v>
      </c>
      <c r="AK4" s="26"/>
      <c r="AL4" s="26"/>
      <c r="AM4" s="26"/>
      <c r="AN4" s="26" t="s">
        <v>47</v>
      </c>
      <c r="AO4" s="13"/>
    </row>
    <row r="5" spans="1:41" ht="15" thickBot="1">
      <c r="A5" s="21">
        <f t="shared" si="0"/>
        <v>2.68</v>
      </c>
      <c r="B5" s="22">
        <f t="shared" si="1"/>
        <v>161</v>
      </c>
      <c r="C5" s="22">
        <f t="shared" si="2"/>
        <v>0</v>
      </c>
      <c r="D5" s="22">
        <f t="shared" si="3"/>
        <v>641</v>
      </c>
      <c r="E5" s="22">
        <f t="shared" si="4"/>
        <v>1241</v>
      </c>
      <c r="F5" s="22">
        <f t="shared" si="5"/>
        <v>0</v>
      </c>
      <c r="G5" s="23" t="str">
        <f t="shared" si="6"/>
        <v>20:41</v>
      </c>
      <c r="H5" s="26" t="s">
        <v>49</v>
      </c>
      <c r="I5" s="26" t="s">
        <v>50</v>
      </c>
      <c r="J5" s="26" t="s">
        <v>43</v>
      </c>
      <c r="K5" s="27" t="s">
        <v>51</v>
      </c>
      <c r="L5" s="27" t="s">
        <v>51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 t="s">
        <v>44</v>
      </c>
      <c r="AI5" s="26"/>
      <c r="AJ5" s="26" t="s">
        <v>52</v>
      </c>
      <c r="AK5" s="27" t="s">
        <v>46</v>
      </c>
      <c r="AL5" s="27" t="s">
        <v>51</v>
      </c>
      <c r="AM5" s="26"/>
      <c r="AN5" s="26" t="s">
        <v>47</v>
      </c>
      <c r="AO5" s="13"/>
    </row>
    <row r="6" spans="1:41" ht="15" thickBot="1">
      <c r="A6" s="21">
        <f t="shared" si="0"/>
        <v>2.83</v>
      </c>
      <c r="B6" s="22">
        <f t="shared" si="1"/>
        <v>170</v>
      </c>
      <c r="C6" s="22">
        <f t="shared" si="2"/>
        <v>0</v>
      </c>
      <c r="D6" s="22">
        <f t="shared" si="3"/>
        <v>650</v>
      </c>
      <c r="E6" s="22">
        <f t="shared" si="4"/>
        <v>1250</v>
      </c>
      <c r="F6" s="22">
        <f t="shared" si="5"/>
        <v>0</v>
      </c>
      <c r="G6" s="23" t="str">
        <f t="shared" si="6"/>
        <v>20:50</v>
      </c>
      <c r="H6" s="26" t="s">
        <v>53</v>
      </c>
      <c r="I6" s="26" t="s">
        <v>54</v>
      </c>
      <c r="J6" s="26" t="s">
        <v>43</v>
      </c>
      <c r="K6" s="27" t="s">
        <v>51</v>
      </c>
      <c r="L6" s="27" t="s">
        <v>51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 t="s">
        <v>44</v>
      </c>
      <c r="AI6" s="26"/>
      <c r="AJ6" s="26" t="s">
        <v>52</v>
      </c>
      <c r="AK6" s="27" t="s">
        <v>46</v>
      </c>
      <c r="AL6" s="27" t="s">
        <v>51</v>
      </c>
      <c r="AM6" s="26"/>
      <c r="AN6" s="26" t="s">
        <v>47</v>
      </c>
      <c r="AO6" s="13"/>
    </row>
    <row r="7" spans="1:41" ht="15" thickBot="1">
      <c r="A7" s="21">
        <f t="shared" si="0"/>
        <v>2.52</v>
      </c>
      <c r="B7" s="22">
        <f t="shared" si="1"/>
        <v>151</v>
      </c>
      <c r="C7" s="22">
        <f t="shared" si="2"/>
        <v>0</v>
      </c>
      <c r="D7" s="22">
        <f t="shared" si="3"/>
        <v>631</v>
      </c>
      <c r="E7" s="22">
        <f t="shared" si="4"/>
        <v>1231</v>
      </c>
      <c r="F7" s="22">
        <f t="shared" si="5"/>
        <v>0</v>
      </c>
      <c r="G7" s="23" t="str">
        <f t="shared" si="6"/>
        <v>20:31</v>
      </c>
      <c r="H7" s="26" t="s">
        <v>55</v>
      </c>
      <c r="I7" s="26" t="s">
        <v>56</v>
      </c>
      <c r="J7" s="26" t="s">
        <v>43</v>
      </c>
      <c r="K7" s="27" t="s">
        <v>51</v>
      </c>
      <c r="L7" s="27" t="s">
        <v>51</v>
      </c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 t="s">
        <v>44</v>
      </c>
      <c r="AI7" s="26"/>
      <c r="AJ7" s="26" t="s">
        <v>52</v>
      </c>
      <c r="AK7" s="27" t="s">
        <v>46</v>
      </c>
      <c r="AL7" s="27" t="s">
        <v>51</v>
      </c>
      <c r="AM7" s="26"/>
      <c r="AN7" s="26" t="s">
        <v>47</v>
      </c>
      <c r="AO7" s="13"/>
    </row>
    <row r="8" spans="1:41" ht="15" thickBot="1">
      <c r="A8" s="21">
        <f t="shared" si="0"/>
        <v>2.2200000000000002</v>
      </c>
      <c r="B8" s="22">
        <f t="shared" si="1"/>
        <v>133</v>
      </c>
      <c r="C8" s="22">
        <f t="shared" si="2"/>
        <v>0</v>
      </c>
      <c r="D8" s="22">
        <f t="shared" si="3"/>
        <v>613</v>
      </c>
      <c r="E8" s="22">
        <f t="shared" si="4"/>
        <v>1213</v>
      </c>
      <c r="F8" s="22">
        <f t="shared" si="5"/>
        <v>0</v>
      </c>
      <c r="G8" s="23" t="str">
        <f t="shared" si="6"/>
        <v>20:13</v>
      </c>
      <c r="H8" s="26" t="s">
        <v>57</v>
      </c>
      <c r="I8" s="26" t="s">
        <v>58</v>
      </c>
      <c r="J8" s="26" t="s">
        <v>43</v>
      </c>
      <c r="K8" s="27" t="s">
        <v>51</v>
      </c>
      <c r="L8" s="27" t="s">
        <v>51</v>
      </c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 t="s">
        <v>44</v>
      </c>
      <c r="AI8" s="26"/>
      <c r="AJ8" s="26" t="s">
        <v>52</v>
      </c>
      <c r="AK8" s="27" t="s">
        <v>46</v>
      </c>
      <c r="AL8" s="27" t="s">
        <v>51</v>
      </c>
      <c r="AM8" s="26"/>
      <c r="AN8" s="26" t="s">
        <v>47</v>
      </c>
      <c r="AO8" s="13"/>
    </row>
    <row r="9" spans="1:41" ht="15" thickBot="1">
      <c r="A9" s="21">
        <f t="shared" si="0"/>
        <v>1.67</v>
      </c>
      <c r="B9" s="22">
        <f t="shared" si="1"/>
        <v>100</v>
      </c>
      <c r="C9" s="22">
        <f t="shared" si="2"/>
        <v>0</v>
      </c>
      <c r="D9" s="22">
        <f t="shared" si="3"/>
        <v>580</v>
      </c>
      <c r="E9" s="22">
        <f t="shared" si="4"/>
        <v>1180</v>
      </c>
      <c r="F9" s="22">
        <f t="shared" si="5"/>
        <v>0</v>
      </c>
      <c r="G9" s="23" t="str">
        <f t="shared" si="6"/>
        <v>19:40</v>
      </c>
      <c r="H9" s="26" t="s">
        <v>59</v>
      </c>
      <c r="I9" s="26" t="s">
        <v>60</v>
      </c>
      <c r="J9" s="26" t="s">
        <v>43</v>
      </c>
      <c r="K9" s="27" t="s">
        <v>51</v>
      </c>
      <c r="L9" s="27" t="s">
        <v>51</v>
      </c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 t="s">
        <v>44</v>
      </c>
      <c r="AI9" s="26"/>
      <c r="AJ9" s="26" t="s">
        <v>52</v>
      </c>
      <c r="AK9" s="27" t="s">
        <v>46</v>
      </c>
      <c r="AL9" s="26"/>
      <c r="AM9" s="26"/>
      <c r="AN9" s="26" t="s">
        <v>47</v>
      </c>
      <c r="AO9" s="13"/>
    </row>
    <row r="10" spans="1:41" ht="15" thickBot="1">
      <c r="A10" s="21">
        <f t="shared" si="0"/>
        <v>0</v>
      </c>
      <c r="B10" s="22">
        <f t="shared" si="1"/>
        <v>0</v>
      </c>
      <c r="C10" s="22">
        <f t="shared" si="2"/>
        <v>0</v>
      </c>
      <c r="D10" s="22">
        <f t="shared" si="3"/>
        <v>452</v>
      </c>
      <c r="E10" s="22">
        <f t="shared" si="4"/>
        <v>1052</v>
      </c>
      <c r="F10" s="22">
        <f t="shared" si="5"/>
        <v>0</v>
      </c>
      <c r="G10" s="23" t="str">
        <f t="shared" si="6"/>
        <v>17:32</v>
      </c>
      <c r="H10" s="26" t="s">
        <v>61</v>
      </c>
      <c r="I10" s="26" t="s">
        <v>62</v>
      </c>
      <c r="J10" s="26" t="s">
        <v>43</v>
      </c>
      <c r="K10" s="27" t="s">
        <v>51</v>
      </c>
      <c r="L10" s="27" t="s">
        <v>51</v>
      </c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 t="s">
        <v>44</v>
      </c>
      <c r="AI10" s="26"/>
      <c r="AJ10" s="26" t="s">
        <v>52</v>
      </c>
      <c r="AK10" s="27" t="s">
        <v>46</v>
      </c>
      <c r="AL10" s="26"/>
      <c r="AM10" s="26"/>
      <c r="AN10" s="26" t="s">
        <v>47</v>
      </c>
      <c r="AO10" s="13"/>
    </row>
    <row r="11" spans="1:41" ht="15" thickBot="1">
      <c r="A11" s="21">
        <f t="shared" si="0"/>
        <v>0</v>
      </c>
      <c r="B11" s="22">
        <f t="shared" si="1"/>
        <v>0</v>
      </c>
      <c r="C11" s="22">
        <f t="shared" si="2"/>
        <v>0</v>
      </c>
      <c r="D11" s="22">
        <f t="shared" si="3"/>
        <v>473</v>
      </c>
      <c r="E11" s="22">
        <f t="shared" si="4"/>
        <v>1073</v>
      </c>
      <c r="F11" s="22">
        <f t="shared" si="5"/>
        <v>0</v>
      </c>
      <c r="G11" s="23" t="str">
        <f t="shared" si="6"/>
        <v>17:53</v>
      </c>
      <c r="H11" s="26" t="s">
        <v>63</v>
      </c>
      <c r="I11" s="26" t="s">
        <v>64</v>
      </c>
      <c r="J11" s="26" t="s">
        <v>43</v>
      </c>
      <c r="K11" s="27" t="s">
        <v>51</v>
      </c>
      <c r="L11" s="27" t="s">
        <v>51</v>
      </c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 t="s">
        <v>44</v>
      </c>
      <c r="AI11" s="26"/>
      <c r="AJ11" s="26" t="s">
        <v>52</v>
      </c>
      <c r="AK11" s="27" t="s">
        <v>46</v>
      </c>
      <c r="AL11" s="26"/>
      <c r="AM11" s="26"/>
      <c r="AN11" s="26" t="s">
        <v>47</v>
      </c>
      <c r="AO11" s="13"/>
    </row>
    <row r="12" spans="1:41" ht="15" thickBot="1">
      <c r="A12" s="21">
        <f t="shared" si="0"/>
        <v>0</v>
      </c>
      <c r="B12" s="22">
        <f t="shared" si="1"/>
        <v>0</v>
      </c>
      <c r="C12" s="22">
        <f t="shared" si="2"/>
        <v>0</v>
      </c>
      <c r="D12" s="22">
        <f t="shared" si="3"/>
        <v>0</v>
      </c>
      <c r="E12" s="22">
        <f t="shared" si="4"/>
        <v>0</v>
      </c>
      <c r="F12" s="22">
        <f t="shared" si="5"/>
        <v>1</v>
      </c>
      <c r="G12" s="23">
        <f t="shared" si="6"/>
        <v>0</v>
      </c>
      <c r="H12" s="26" t="s">
        <v>65</v>
      </c>
      <c r="I12" s="26" t="s">
        <v>48</v>
      </c>
      <c r="J12" s="26" t="s">
        <v>43</v>
      </c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 t="s">
        <v>44</v>
      </c>
      <c r="AI12" s="26"/>
      <c r="AJ12" s="26" t="s">
        <v>45</v>
      </c>
      <c r="AK12" s="26"/>
      <c r="AL12" s="26"/>
      <c r="AM12" s="26"/>
      <c r="AN12" s="26" t="s">
        <v>47</v>
      </c>
      <c r="AO12" s="13"/>
    </row>
    <row r="13" spans="1:41" ht="15" thickBot="1">
      <c r="A13" s="21">
        <f t="shared" si="0"/>
        <v>0</v>
      </c>
      <c r="B13" s="22">
        <f t="shared" si="1"/>
        <v>0</v>
      </c>
      <c r="C13" s="22">
        <f t="shared" si="2"/>
        <v>0</v>
      </c>
      <c r="D13" s="22">
        <f t="shared" si="3"/>
        <v>0</v>
      </c>
      <c r="E13" s="22">
        <f t="shared" si="4"/>
        <v>0</v>
      </c>
      <c r="F13" s="22">
        <f t="shared" si="5"/>
        <v>1</v>
      </c>
      <c r="G13" s="23">
        <f t="shared" si="6"/>
        <v>0</v>
      </c>
      <c r="H13" s="26" t="s">
        <v>66</v>
      </c>
      <c r="I13" s="26" t="s">
        <v>48</v>
      </c>
      <c r="J13" s="26" t="s">
        <v>43</v>
      </c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 t="s">
        <v>44</v>
      </c>
      <c r="AI13" s="26"/>
      <c r="AJ13" s="26" t="s">
        <v>67</v>
      </c>
      <c r="AK13" s="26"/>
      <c r="AL13" s="26"/>
      <c r="AM13" s="26"/>
      <c r="AN13" s="26" t="s">
        <v>47</v>
      </c>
      <c r="AO13" s="13"/>
    </row>
    <row r="14" spans="1:41" ht="15" thickBot="1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0</v>
      </c>
      <c r="E14" s="22">
        <f t="shared" si="4"/>
        <v>0</v>
      </c>
      <c r="F14" s="22">
        <f t="shared" si="5"/>
        <v>1</v>
      </c>
      <c r="G14" s="23">
        <f t="shared" si="6"/>
        <v>0</v>
      </c>
      <c r="H14" s="26" t="s">
        <v>68</v>
      </c>
      <c r="I14" s="26" t="s">
        <v>48</v>
      </c>
      <c r="J14" s="26" t="s">
        <v>43</v>
      </c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 t="s">
        <v>44</v>
      </c>
      <c r="AI14" s="26"/>
      <c r="AJ14" s="26" t="s">
        <v>67</v>
      </c>
      <c r="AK14" s="26"/>
      <c r="AL14" s="26"/>
      <c r="AM14" s="26"/>
      <c r="AN14" s="26" t="s">
        <v>47</v>
      </c>
      <c r="AO14" s="13"/>
    </row>
    <row r="15" spans="1:41" ht="15" thickBot="1">
      <c r="A15" s="21">
        <f t="shared" si="0"/>
        <v>0</v>
      </c>
      <c r="B15" s="22">
        <f t="shared" si="1"/>
        <v>0</v>
      </c>
      <c r="C15" s="22">
        <f t="shared" si="2"/>
        <v>0</v>
      </c>
      <c r="D15" s="22">
        <f t="shared" si="3"/>
        <v>0</v>
      </c>
      <c r="E15" s="22">
        <f t="shared" si="4"/>
        <v>0</v>
      </c>
      <c r="F15" s="22">
        <f t="shared" si="5"/>
        <v>1</v>
      </c>
      <c r="G15" s="23">
        <f t="shared" si="6"/>
        <v>0</v>
      </c>
      <c r="H15" s="26" t="s">
        <v>69</v>
      </c>
      <c r="I15" s="26" t="s">
        <v>48</v>
      </c>
      <c r="J15" s="26" t="s">
        <v>43</v>
      </c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 t="s">
        <v>44</v>
      </c>
      <c r="AI15" s="26"/>
      <c r="AJ15" s="26" t="s">
        <v>67</v>
      </c>
      <c r="AK15" s="26"/>
      <c r="AL15" s="26"/>
      <c r="AM15" s="26"/>
      <c r="AN15" s="26" t="s">
        <v>47</v>
      </c>
      <c r="AO15" s="13"/>
    </row>
    <row r="16" spans="1:41" ht="15" thickBot="1">
      <c r="A16" s="21">
        <f t="shared" si="0"/>
        <v>0</v>
      </c>
      <c r="B16" s="22">
        <f t="shared" si="1"/>
        <v>0</v>
      </c>
      <c r="C16" s="22">
        <f t="shared" si="2"/>
        <v>0</v>
      </c>
      <c r="D16" s="22">
        <f t="shared" si="3"/>
        <v>0</v>
      </c>
      <c r="E16" s="22">
        <f t="shared" si="4"/>
        <v>0</v>
      </c>
      <c r="F16" s="22">
        <f t="shared" si="5"/>
        <v>1</v>
      </c>
      <c r="G16" s="23">
        <f t="shared" si="6"/>
        <v>0</v>
      </c>
      <c r="H16" s="26" t="s">
        <v>70</v>
      </c>
      <c r="I16" s="26" t="s">
        <v>48</v>
      </c>
      <c r="J16" s="26" t="s">
        <v>43</v>
      </c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 t="s">
        <v>44</v>
      </c>
      <c r="AI16" s="26"/>
      <c r="AJ16" s="26" t="s">
        <v>45</v>
      </c>
      <c r="AK16" s="26"/>
      <c r="AL16" s="26"/>
      <c r="AM16" s="26"/>
      <c r="AN16" s="26" t="s">
        <v>47</v>
      </c>
      <c r="AO16" s="13"/>
    </row>
    <row r="17" spans="1:41" ht="15" thickBot="1">
      <c r="A17" s="21">
        <f t="shared" si="0"/>
        <v>0</v>
      </c>
      <c r="B17" s="22">
        <f t="shared" si="1"/>
        <v>0</v>
      </c>
      <c r="C17" s="22">
        <f t="shared" si="2"/>
        <v>0</v>
      </c>
      <c r="D17" s="22">
        <f t="shared" si="3"/>
        <v>0</v>
      </c>
      <c r="E17" s="22">
        <f t="shared" si="4"/>
        <v>0</v>
      </c>
      <c r="F17" s="22">
        <f t="shared" si="5"/>
        <v>1</v>
      </c>
      <c r="G17" s="23">
        <f t="shared" si="6"/>
        <v>0</v>
      </c>
      <c r="H17" s="26" t="s">
        <v>71</v>
      </c>
      <c r="I17" s="26" t="s">
        <v>48</v>
      </c>
      <c r="J17" s="26" t="s">
        <v>43</v>
      </c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 t="s">
        <v>44</v>
      </c>
      <c r="AI17" s="26"/>
      <c r="AJ17" s="26" t="s">
        <v>45</v>
      </c>
      <c r="AK17" s="26"/>
      <c r="AL17" s="26"/>
      <c r="AM17" s="26"/>
      <c r="AN17" s="26" t="s">
        <v>47</v>
      </c>
      <c r="AO17" s="13"/>
    </row>
    <row r="18" spans="1:41" ht="15" thickBot="1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0</v>
      </c>
      <c r="E18" s="22">
        <f t="shared" si="4"/>
        <v>0</v>
      </c>
      <c r="F18" s="22">
        <f t="shared" si="5"/>
        <v>1</v>
      </c>
      <c r="G18" s="23">
        <f t="shared" si="6"/>
        <v>0</v>
      </c>
      <c r="H18" s="26" t="s">
        <v>72</v>
      </c>
      <c r="I18" s="26" t="s">
        <v>48</v>
      </c>
      <c r="J18" s="26" t="s">
        <v>43</v>
      </c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 t="s">
        <v>44</v>
      </c>
      <c r="AI18" s="26"/>
      <c r="AJ18" s="26" t="s">
        <v>45</v>
      </c>
      <c r="AK18" s="26"/>
      <c r="AL18" s="26"/>
      <c r="AM18" s="26"/>
      <c r="AN18" s="26" t="s">
        <v>47</v>
      </c>
      <c r="AO18" s="13"/>
    </row>
    <row r="19" spans="1:41" ht="15" thickBot="1">
      <c r="A19" s="21">
        <f t="shared" si="0"/>
        <v>0</v>
      </c>
      <c r="B19" s="22">
        <f t="shared" si="1"/>
        <v>0</v>
      </c>
      <c r="C19" s="22">
        <f t="shared" si="2"/>
        <v>0</v>
      </c>
      <c r="D19" s="22">
        <f t="shared" si="3"/>
        <v>0</v>
      </c>
      <c r="E19" s="22">
        <f t="shared" si="4"/>
        <v>0</v>
      </c>
      <c r="F19" s="22">
        <f t="shared" si="5"/>
        <v>0</v>
      </c>
      <c r="G19" s="23">
        <f t="shared" si="6"/>
        <v>0</v>
      </c>
      <c r="H19" s="26" t="s">
        <v>73</v>
      </c>
      <c r="I19" s="26" t="s">
        <v>48</v>
      </c>
      <c r="J19" s="26" t="s">
        <v>43</v>
      </c>
      <c r="K19" s="27" t="s">
        <v>51</v>
      </c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7" t="s">
        <v>51</v>
      </c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 t="s">
        <v>44</v>
      </c>
      <c r="AI19" s="26"/>
      <c r="AJ19" s="26" t="s">
        <v>52</v>
      </c>
      <c r="AK19" s="26"/>
      <c r="AL19" s="26"/>
      <c r="AM19" s="26"/>
      <c r="AN19" s="26" t="s">
        <v>47</v>
      </c>
      <c r="AO19" s="13"/>
    </row>
    <row r="20" spans="1:41" ht="15" thickBot="1">
      <c r="A20" s="21">
        <f t="shared" si="0"/>
        <v>0</v>
      </c>
      <c r="B20" s="22">
        <f t="shared" si="1"/>
        <v>0</v>
      </c>
      <c r="C20" s="22">
        <f t="shared" si="2"/>
        <v>0</v>
      </c>
      <c r="D20" s="22">
        <f t="shared" si="3"/>
        <v>0</v>
      </c>
      <c r="E20" s="22">
        <f t="shared" si="4"/>
        <v>0</v>
      </c>
      <c r="F20" s="22">
        <f t="shared" si="5"/>
        <v>0</v>
      </c>
      <c r="G20" s="23">
        <f t="shared" si="6"/>
        <v>0</v>
      </c>
      <c r="H20" s="26" t="s">
        <v>74</v>
      </c>
      <c r="I20" s="26" t="s">
        <v>48</v>
      </c>
      <c r="J20" s="26" t="s">
        <v>43</v>
      </c>
      <c r="K20" s="27" t="s">
        <v>187</v>
      </c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7" t="s">
        <v>51</v>
      </c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 t="s">
        <v>44</v>
      </c>
      <c r="AI20" s="26"/>
      <c r="AJ20" s="26" t="s">
        <v>52</v>
      </c>
      <c r="AK20" s="26"/>
      <c r="AL20" s="26"/>
      <c r="AM20" s="26"/>
      <c r="AN20" s="26" t="s">
        <v>47</v>
      </c>
      <c r="AO20" s="13"/>
    </row>
    <row r="21" spans="1:41" ht="15" thickBot="1">
      <c r="A21" s="21">
        <f t="shared" si="0"/>
        <v>0</v>
      </c>
      <c r="B21" s="22">
        <f t="shared" si="1"/>
        <v>0</v>
      </c>
      <c r="C21" s="22">
        <f t="shared" si="2"/>
        <v>0</v>
      </c>
      <c r="D21" s="22">
        <f t="shared" si="3"/>
        <v>0</v>
      </c>
      <c r="E21" s="22">
        <f t="shared" si="4"/>
        <v>0</v>
      </c>
      <c r="F21" s="22">
        <f t="shared" si="5"/>
        <v>0</v>
      </c>
      <c r="G21" s="23">
        <f t="shared" si="6"/>
        <v>0</v>
      </c>
      <c r="H21" s="26" t="s">
        <v>75</v>
      </c>
      <c r="I21" s="26" t="s">
        <v>48</v>
      </c>
      <c r="J21" s="26" t="s">
        <v>43</v>
      </c>
      <c r="K21" s="27" t="s">
        <v>51</v>
      </c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 t="s">
        <v>51</v>
      </c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 t="s">
        <v>44</v>
      </c>
      <c r="AI21" s="26"/>
      <c r="AJ21" s="26" t="s">
        <v>52</v>
      </c>
      <c r="AK21" s="26"/>
      <c r="AL21" s="26"/>
      <c r="AM21" s="26"/>
      <c r="AN21" s="26" t="s">
        <v>47</v>
      </c>
      <c r="AO21" s="13"/>
    </row>
    <row r="22" spans="1:41" ht="15" thickBot="1">
      <c r="A22" s="21">
        <f t="shared" si="0"/>
        <v>0</v>
      </c>
      <c r="B22" s="22">
        <f t="shared" si="1"/>
        <v>0</v>
      </c>
      <c r="C22" s="22">
        <f t="shared" si="2"/>
        <v>0</v>
      </c>
      <c r="D22" s="22">
        <f t="shared" si="3"/>
        <v>0</v>
      </c>
      <c r="E22" s="22">
        <f t="shared" si="4"/>
        <v>0</v>
      </c>
      <c r="F22" s="22">
        <f t="shared" si="5"/>
        <v>0</v>
      </c>
      <c r="G22" s="23">
        <f t="shared" si="6"/>
        <v>0</v>
      </c>
      <c r="H22" s="26" t="s">
        <v>76</v>
      </c>
      <c r="I22" s="26" t="s">
        <v>48</v>
      </c>
      <c r="J22" s="26" t="s">
        <v>43</v>
      </c>
      <c r="K22" s="27" t="s">
        <v>51</v>
      </c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7" t="s">
        <v>51</v>
      </c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 t="s">
        <v>44</v>
      </c>
      <c r="AI22" s="26"/>
      <c r="AJ22" s="26" t="s">
        <v>52</v>
      </c>
      <c r="AK22" s="26"/>
      <c r="AL22" s="26"/>
      <c r="AM22" s="26"/>
      <c r="AN22" s="26" t="s">
        <v>47</v>
      </c>
      <c r="AO22" s="13"/>
    </row>
    <row r="23" spans="1:41" ht="15" thickBot="1">
      <c r="A23" s="21">
        <f t="shared" si="0"/>
        <v>0</v>
      </c>
      <c r="B23" s="22">
        <f t="shared" si="1"/>
        <v>0</v>
      </c>
      <c r="C23" s="22">
        <f t="shared" si="2"/>
        <v>0</v>
      </c>
      <c r="D23" s="22">
        <f t="shared" si="3"/>
        <v>0</v>
      </c>
      <c r="E23" s="22">
        <f t="shared" si="4"/>
        <v>0</v>
      </c>
      <c r="F23" s="22">
        <f t="shared" si="5"/>
        <v>0</v>
      </c>
      <c r="G23" s="23">
        <f t="shared" si="6"/>
        <v>0</v>
      </c>
      <c r="H23" s="26" t="s">
        <v>77</v>
      </c>
      <c r="I23" s="26" t="s">
        <v>48</v>
      </c>
      <c r="J23" s="26" t="s">
        <v>43</v>
      </c>
      <c r="K23" s="27" t="s">
        <v>51</v>
      </c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7" t="s">
        <v>51</v>
      </c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 t="s">
        <v>44</v>
      </c>
      <c r="AI23" s="26"/>
      <c r="AJ23" s="26" t="s">
        <v>52</v>
      </c>
      <c r="AK23" s="26"/>
      <c r="AL23" s="26"/>
      <c r="AM23" s="26"/>
      <c r="AN23" s="26" t="s">
        <v>47</v>
      </c>
      <c r="AO23" s="13"/>
    </row>
    <row r="24" spans="1:41" ht="15" thickBot="1">
      <c r="A24" s="21">
        <f t="shared" si="0"/>
        <v>0</v>
      </c>
      <c r="B24" s="22">
        <f t="shared" si="1"/>
        <v>0</v>
      </c>
      <c r="C24" s="22">
        <f t="shared" si="2"/>
        <v>0</v>
      </c>
      <c r="D24" s="22">
        <f t="shared" si="3"/>
        <v>0</v>
      </c>
      <c r="E24" s="22">
        <f t="shared" si="4"/>
        <v>0</v>
      </c>
      <c r="F24" s="22">
        <f t="shared" si="5"/>
        <v>1</v>
      </c>
      <c r="G24" s="23">
        <f t="shared" si="6"/>
        <v>0</v>
      </c>
      <c r="H24" s="26" t="s">
        <v>78</v>
      </c>
      <c r="I24" s="26" t="s">
        <v>48</v>
      </c>
      <c r="J24" s="26" t="s">
        <v>43</v>
      </c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 t="s">
        <v>44</v>
      </c>
      <c r="AI24" s="26"/>
      <c r="AJ24" s="26" t="s">
        <v>45</v>
      </c>
      <c r="AK24" s="26"/>
      <c r="AL24" s="26"/>
      <c r="AM24" s="26"/>
      <c r="AN24" s="26" t="s">
        <v>47</v>
      </c>
      <c r="AO24" s="13"/>
    </row>
    <row r="25" spans="1:41" ht="15" thickBot="1">
      <c r="A25" s="21">
        <f t="shared" si="0"/>
        <v>0</v>
      </c>
      <c r="B25" s="22">
        <f t="shared" si="1"/>
        <v>0</v>
      </c>
      <c r="C25" s="22">
        <f t="shared" si="2"/>
        <v>0</v>
      </c>
      <c r="D25" s="22">
        <f t="shared" si="3"/>
        <v>0</v>
      </c>
      <c r="E25" s="22">
        <f t="shared" si="4"/>
        <v>0</v>
      </c>
      <c r="F25" s="22">
        <f t="shared" si="5"/>
        <v>1</v>
      </c>
      <c r="G25" s="23">
        <f t="shared" si="6"/>
        <v>0</v>
      </c>
      <c r="H25" s="26" t="s">
        <v>79</v>
      </c>
      <c r="I25" s="26" t="s">
        <v>48</v>
      </c>
      <c r="J25" s="26" t="s">
        <v>43</v>
      </c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 t="s">
        <v>44</v>
      </c>
      <c r="AI25" s="26"/>
      <c r="AJ25" s="26" t="s">
        <v>45</v>
      </c>
      <c r="AK25" s="26"/>
      <c r="AL25" s="26"/>
      <c r="AM25" s="26"/>
      <c r="AN25" s="26" t="s">
        <v>47</v>
      </c>
      <c r="AO25" s="13"/>
    </row>
    <row r="26" spans="1:41" ht="15" thickBot="1">
      <c r="A26" s="21">
        <f t="shared" si="0"/>
        <v>2.25</v>
      </c>
      <c r="B26" s="22">
        <f t="shared" si="1"/>
        <v>135</v>
      </c>
      <c r="C26" s="22">
        <f t="shared" si="2"/>
        <v>0</v>
      </c>
      <c r="D26" s="22">
        <f t="shared" si="3"/>
        <v>615</v>
      </c>
      <c r="E26" s="22">
        <f t="shared" si="4"/>
        <v>1215</v>
      </c>
      <c r="F26" s="22">
        <f t="shared" si="5"/>
        <v>0</v>
      </c>
      <c r="G26" s="23" t="str">
        <f t="shared" si="6"/>
        <v>20:15</v>
      </c>
      <c r="H26" s="26" t="s">
        <v>80</v>
      </c>
      <c r="I26" s="26" t="s">
        <v>81</v>
      </c>
      <c r="J26" s="26" t="s">
        <v>43</v>
      </c>
      <c r="K26" s="27" t="s">
        <v>51</v>
      </c>
      <c r="L26" s="27" t="s">
        <v>51</v>
      </c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 t="s">
        <v>44</v>
      </c>
      <c r="AI26" s="26"/>
      <c r="AJ26" s="26" t="s">
        <v>52</v>
      </c>
      <c r="AK26" s="27" t="s">
        <v>46</v>
      </c>
      <c r="AL26" s="27" t="s">
        <v>51</v>
      </c>
      <c r="AM26" s="26"/>
      <c r="AN26" s="26" t="s">
        <v>47</v>
      </c>
      <c r="AO26" s="13"/>
    </row>
    <row r="27" spans="1:41" ht="15" thickBot="1">
      <c r="A27" s="21">
        <f t="shared" si="0"/>
        <v>3.13</v>
      </c>
      <c r="B27" s="22">
        <f t="shared" si="1"/>
        <v>188</v>
      </c>
      <c r="C27" s="22">
        <f t="shared" si="2"/>
        <v>0</v>
      </c>
      <c r="D27" s="22">
        <f t="shared" si="3"/>
        <v>668</v>
      </c>
      <c r="E27" s="22">
        <f t="shared" si="4"/>
        <v>1268</v>
      </c>
      <c r="F27" s="22">
        <f t="shared" si="5"/>
        <v>0</v>
      </c>
      <c r="G27" s="23" t="str">
        <f t="shared" si="6"/>
        <v>21:08</v>
      </c>
      <c r="H27" s="26" t="s">
        <v>82</v>
      </c>
      <c r="I27" s="26" t="s">
        <v>83</v>
      </c>
      <c r="J27" s="26" t="s">
        <v>43</v>
      </c>
      <c r="K27" s="27" t="s">
        <v>51</v>
      </c>
      <c r="L27" s="27" t="s">
        <v>51</v>
      </c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 t="s">
        <v>44</v>
      </c>
      <c r="AI27" s="26"/>
      <c r="AJ27" s="26" t="s">
        <v>52</v>
      </c>
      <c r="AK27" s="27" t="s">
        <v>46</v>
      </c>
      <c r="AL27" s="27" t="s">
        <v>51</v>
      </c>
      <c r="AM27" s="26"/>
      <c r="AN27" s="26" t="s">
        <v>47</v>
      </c>
      <c r="AO27" s="13"/>
    </row>
    <row r="28" spans="1:41" ht="15" thickBot="1">
      <c r="A28" s="21">
        <f t="shared" si="0"/>
        <v>2.58</v>
      </c>
      <c r="B28" s="22">
        <f t="shared" si="1"/>
        <v>155</v>
      </c>
      <c r="C28" s="22">
        <f t="shared" si="2"/>
        <v>0</v>
      </c>
      <c r="D28" s="22">
        <f t="shared" si="3"/>
        <v>635</v>
      </c>
      <c r="E28" s="22">
        <f t="shared" si="4"/>
        <v>1235</v>
      </c>
      <c r="F28" s="22">
        <f t="shared" si="5"/>
        <v>0</v>
      </c>
      <c r="G28" s="23" t="str">
        <f t="shared" si="6"/>
        <v>20:35</v>
      </c>
      <c r="H28" s="26" t="s">
        <v>84</v>
      </c>
      <c r="I28" s="26" t="s">
        <v>85</v>
      </c>
      <c r="J28" s="26" t="s">
        <v>43</v>
      </c>
      <c r="K28" s="27" t="s">
        <v>51</v>
      </c>
      <c r="L28" s="27" t="s">
        <v>51</v>
      </c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 t="s">
        <v>44</v>
      </c>
      <c r="AI28" s="26"/>
      <c r="AJ28" s="26" t="s">
        <v>52</v>
      </c>
      <c r="AK28" s="27" t="s">
        <v>46</v>
      </c>
      <c r="AL28" s="27" t="s">
        <v>51</v>
      </c>
      <c r="AM28" s="26"/>
      <c r="AN28" s="26" t="s">
        <v>47</v>
      </c>
      <c r="AO28" s="13"/>
    </row>
    <row r="29" spans="1:41" ht="15" thickBot="1">
      <c r="A29" s="21">
        <f t="shared" si="0"/>
        <v>3.28</v>
      </c>
      <c r="B29" s="22">
        <f t="shared" si="1"/>
        <v>197</v>
      </c>
      <c r="C29" s="22">
        <f t="shared" si="2"/>
        <v>0</v>
      </c>
      <c r="D29" s="22">
        <f t="shared" si="3"/>
        <v>677</v>
      </c>
      <c r="E29" s="22">
        <f t="shared" si="4"/>
        <v>1277</v>
      </c>
      <c r="F29" s="22">
        <f t="shared" si="5"/>
        <v>0</v>
      </c>
      <c r="G29" s="23" t="str">
        <f t="shared" si="6"/>
        <v>21:17</v>
      </c>
      <c r="H29" s="26" t="s">
        <v>86</v>
      </c>
      <c r="I29" s="26" t="s">
        <v>87</v>
      </c>
      <c r="J29" s="26" t="s">
        <v>43</v>
      </c>
      <c r="K29" s="27" t="s">
        <v>51</v>
      </c>
      <c r="L29" s="27" t="s">
        <v>51</v>
      </c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 t="s">
        <v>44</v>
      </c>
      <c r="AI29" s="26"/>
      <c r="AJ29" s="26" t="s">
        <v>52</v>
      </c>
      <c r="AK29" s="27" t="s">
        <v>46</v>
      </c>
      <c r="AL29" s="27" t="s">
        <v>51</v>
      </c>
      <c r="AM29" s="26"/>
      <c r="AN29" s="26" t="s">
        <v>47</v>
      </c>
      <c r="AO29" s="13"/>
    </row>
    <row r="30" spans="1:41" ht="15" thickBot="1">
      <c r="A30" s="21">
        <f t="shared" si="0"/>
        <v>1.58</v>
      </c>
      <c r="B30" s="22">
        <f t="shared" si="1"/>
        <v>95</v>
      </c>
      <c r="C30" s="22">
        <f t="shared" si="2"/>
        <v>0</v>
      </c>
      <c r="D30" s="22">
        <f t="shared" si="3"/>
        <v>575</v>
      </c>
      <c r="E30" s="22">
        <f t="shared" si="4"/>
        <v>1175</v>
      </c>
      <c r="F30" s="22">
        <f t="shared" si="5"/>
        <v>0</v>
      </c>
      <c r="G30" s="23" t="str">
        <f t="shared" si="6"/>
        <v>19:35</v>
      </c>
      <c r="H30" s="26" t="s">
        <v>88</v>
      </c>
      <c r="I30" s="26" t="s">
        <v>89</v>
      </c>
      <c r="J30" s="26" t="s">
        <v>43</v>
      </c>
      <c r="K30" s="27" t="s">
        <v>51</v>
      </c>
      <c r="L30" s="27" t="s">
        <v>51</v>
      </c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 t="s">
        <v>44</v>
      </c>
      <c r="AI30" s="26"/>
      <c r="AJ30" s="26" t="s">
        <v>52</v>
      </c>
      <c r="AK30" s="27" t="s">
        <v>46</v>
      </c>
      <c r="AL30" s="26"/>
      <c r="AM30" s="26"/>
      <c r="AN30" s="26" t="s">
        <v>47</v>
      </c>
      <c r="AO30" s="13"/>
    </row>
    <row r="31" spans="1:41" ht="15" thickBot="1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0</v>
      </c>
      <c r="E31" s="22">
        <f t="shared" si="4"/>
        <v>0</v>
      </c>
      <c r="F31" s="22">
        <f t="shared" si="5"/>
        <v>1</v>
      </c>
      <c r="G31" s="23">
        <f t="shared" si="6"/>
        <v>0</v>
      </c>
      <c r="H31" s="26" t="s">
        <v>90</v>
      </c>
      <c r="I31" s="26" t="s">
        <v>48</v>
      </c>
      <c r="J31" s="26" t="s">
        <v>43</v>
      </c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 t="s">
        <v>44</v>
      </c>
      <c r="AI31" s="26"/>
      <c r="AJ31" s="26" t="s">
        <v>45</v>
      </c>
      <c r="AK31" s="26"/>
      <c r="AL31" s="26"/>
      <c r="AM31" s="26"/>
      <c r="AN31" s="26" t="s">
        <v>47</v>
      </c>
      <c r="AO31" s="13"/>
    </row>
    <row r="32" spans="1:41" ht="15" thickBot="1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1</v>
      </c>
      <c r="G32" s="23">
        <f t="shared" si="6"/>
        <v>0</v>
      </c>
      <c r="H32" s="26" t="s">
        <v>91</v>
      </c>
      <c r="I32" s="26" t="s">
        <v>48</v>
      </c>
      <c r="J32" s="26" t="s">
        <v>43</v>
      </c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 t="s">
        <v>44</v>
      </c>
      <c r="AI32" s="26"/>
      <c r="AJ32" s="26" t="s">
        <v>45</v>
      </c>
      <c r="AK32" s="26"/>
      <c r="AL32" s="26"/>
      <c r="AM32" s="26"/>
      <c r="AN32" s="26" t="s">
        <v>47</v>
      </c>
      <c r="AO32" s="13"/>
    </row>
    <row r="33" spans="1:41" ht="15" thickBot="1">
      <c r="A33" s="21">
        <f t="shared" si="0"/>
        <v>3.42</v>
      </c>
      <c r="B33" s="22">
        <f t="shared" si="1"/>
        <v>205</v>
      </c>
      <c r="C33" s="22">
        <f t="shared" si="2"/>
        <v>0</v>
      </c>
      <c r="D33" s="22">
        <f t="shared" si="3"/>
        <v>685</v>
      </c>
      <c r="E33" s="22">
        <f t="shared" si="4"/>
        <v>1285</v>
      </c>
      <c r="F33" s="22">
        <f t="shared" si="5"/>
        <v>0</v>
      </c>
      <c r="G33" s="23" t="str">
        <f t="shared" si="6"/>
        <v>21:25</v>
      </c>
      <c r="H33" s="26" t="s">
        <v>92</v>
      </c>
      <c r="I33" s="26" t="s">
        <v>93</v>
      </c>
      <c r="J33" s="26" t="s">
        <v>43</v>
      </c>
      <c r="K33" s="27" t="s">
        <v>51</v>
      </c>
      <c r="L33" s="27" t="s">
        <v>51</v>
      </c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 t="s">
        <v>44</v>
      </c>
      <c r="AI33" s="26"/>
      <c r="AJ33" s="26" t="s">
        <v>52</v>
      </c>
      <c r="AK33" s="27" t="s">
        <v>46</v>
      </c>
      <c r="AL33" s="27" t="s">
        <v>51</v>
      </c>
      <c r="AM33" s="26"/>
      <c r="AN33" s="26" t="s">
        <v>47</v>
      </c>
      <c r="AO33" s="13"/>
    </row>
    <row r="34" spans="1:41" ht="15" thickBot="1">
      <c r="A34" s="21">
        <f t="shared" si="0"/>
        <v>2.87</v>
      </c>
      <c r="B34" s="22">
        <f t="shared" si="1"/>
        <v>172</v>
      </c>
      <c r="C34" s="22">
        <f t="shared" si="2"/>
        <v>0</v>
      </c>
      <c r="D34" s="22">
        <f t="shared" si="3"/>
        <v>652</v>
      </c>
      <c r="E34" s="22">
        <f t="shared" si="4"/>
        <v>1252</v>
      </c>
      <c r="F34" s="22">
        <f t="shared" si="5"/>
        <v>0</v>
      </c>
      <c r="G34" s="23" t="str">
        <f t="shared" si="6"/>
        <v>20:52</v>
      </c>
      <c r="H34" s="26" t="s">
        <v>94</v>
      </c>
      <c r="I34" s="26" t="s">
        <v>95</v>
      </c>
      <c r="J34" s="26" t="s">
        <v>43</v>
      </c>
      <c r="K34" s="27" t="s">
        <v>51</v>
      </c>
      <c r="L34" s="27" t="s">
        <v>51</v>
      </c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 t="s">
        <v>44</v>
      </c>
      <c r="AI34" s="26"/>
      <c r="AJ34" s="26" t="s">
        <v>52</v>
      </c>
      <c r="AK34" s="27" t="s">
        <v>46</v>
      </c>
      <c r="AL34" s="27" t="s">
        <v>51</v>
      </c>
      <c r="AM34" s="26"/>
      <c r="AN34" s="26" t="s">
        <v>47</v>
      </c>
      <c r="AO34" s="13"/>
    </row>
    <row r="35" spans="1:41" ht="15" thickBot="1">
      <c r="A35" s="21">
        <f t="shared" si="0"/>
        <v>2.8</v>
      </c>
      <c r="B35" s="22">
        <f t="shared" si="1"/>
        <v>168</v>
      </c>
      <c r="C35" s="22">
        <f t="shared" si="2"/>
        <v>0</v>
      </c>
      <c r="D35" s="22">
        <f t="shared" si="3"/>
        <v>648</v>
      </c>
      <c r="E35" s="22">
        <f t="shared" si="4"/>
        <v>1248</v>
      </c>
      <c r="F35" s="22">
        <f t="shared" si="5"/>
        <v>0</v>
      </c>
      <c r="G35" s="23" t="str">
        <f t="shared" si="6"/>
        <v>20:48</v>
      </c>
      <c r="H35" s="26" t="s">
        <v>96</v>
      </c>
      <c r="I35" s="26" t="s">
        <v>97</v>
      </c>
      <c r="J35" s="26" t="s">
        <v>43</v>
      </c>
      <c r="K35" s="27" t="s">
        <v>51</v>
      </c>
      <c r="L35" s="27" t="s">
        <v>51</v>
      </c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 t="s">
        <v>44</v>
      </c>
      <c r="AI35" s="26"/>
      <c r="AJ35" s="26" t="s">
        <v>52</v>
      </c>
      <c r="AK35" s="27" t="s">
        <v>46</v>
      </c>
      <c r="AL35" s="27" t="s">
        <v>51</v>
      </c>
      <c r="AM35" s="26"/>
      <c r="AN35" s="26" t="s">
        <v>47</v>
      </c>
      <c r="AO35" s="13"/>
    </row>
    <row r="36" spans="1:41" ht="15" thickBot="1">
      <c r="A36" s="21">
        <f t="shared" si="0"/>
        <v>3.03</v>
      </c>
      <c r="B36" s="22">
        <f t="shared" si="1"/>
        <v>182</v>
      </c>
      <c r="C36" s="22">
        <f t="shared" si="2"/>
        <v>0</v>
      </c>
      <c r="D36" s="22">
        <f t="shared" si="3"/>
        <v>662</v>
      </c>
      <c r="E36" s="22">
        <f t="shared" si="4"/>
        <v>1262</v>
      </c>
      <c r="F36" s="22">
        <f t="shared" si="5"/>
        <v>0</v>
      </c>
      <c r="G36" s="23" t="str">
        <f t="shared" si="6"/>
        <v>21:02</v>
      </c>
      <c r="H36" s="26" t="s">
        <v>98</v>
      </c>
      <c r="I36" s="26" t="s">
        <v>99</v>
      </c>
      <c r="J36" s="26" t="s">
        <v>43</v>
      </c>
      <c r="K36" s="27" t="s">
        <v>51</v>
      </c>
      <c r="L36" s="27" t="s">
        <v>51</v>
      </c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 t="s">
        <v>44</v>
      </c>
      <c r="AI36" s="26"/>
      <c r="AJ36" s="26" t="s">
        <v>52</v>
      </c>
      <c r="AK36" s="27" t="s">
        <v>46</v>
      </c>
      <c r="AL36" s="27" t="s">
        <v>51</v>
      </c>
      <c r="AM36" s="26"/>
      <c r="AN36" s="26" t="s">
        <v>47</v>
      </c>
      <c r="AO36" s="13"/>
    </row>
    <row r="37" spans="1:41" ht="14.25" thickBot="1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1</v>
      </c>
      <c r="G37" s="23">
        <f t="shared" si="6"/>
        <v>0</v>
      </c>
      <c r="H37" s="28"/>
      <c r="AO37" s="13"/>
    </row>
    <row r="38" spans="1:41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1</v>
      </c>
      <c r="G38" s="23">
        <f t="shared" si="6"/>
        <v>0</v>
      </c>
      <c r="H38" s="7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  <c r="AO38" s="13"/>
    </row>
    <row r="39" spans="1:41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1</v>
      </c>
      <c r="G39" s="23">
        <f t="shared" si="6"/>
        <v>0</v>
      </c>
      <c r="H39" s="7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  <c r="AO39" s="13"/>
    </row>
    <row r="40" spans="1:41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1</v>
      </c>
      <c r="G40" s="23">
        <f t="shared" si="6"/>
        <v>0</v>
      </c>
      <c r="H40" s="7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  <c r="AO40" s="13"/>
    </row>
    <row r="41" spans="1:41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1</v>
      </c>
      <c r="G41" s="23">
        <f t="shared" si="6"/>
        <v>0</v>
      </c>
      <c r="H41" s="7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  <c r="AO41" s="13"/>
    </row>
    <row r="42" spans="1:41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1</v>
      </c>
      <c r="G42" s="23">
        <f t="shared" si="6"/>
        <v>0</v>
      </c>
      <c r="H42" s="7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  <c r="AO42" s="13"/>
    </row>
    <row r="43" spans="1:41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1</v>
      </c>
      <c r="G43" s="23">
        <f t="shared" si="6"/>
        <v>0</v>
      </c>
      <c r="H43" s="7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  <c r="AO43" s="13"/>
    </row>
    <row r="44" spans="1:41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1</v>
      </c>
      <c r="G44" s="23">
        <f t="shared" si="6"/>
        <v>0</v>
      </c>
      <c r="H44" s="7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  <c r="AO44" s="13"/>
    </row>
    <row r="45" spans="1:41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1</v>
      </c>
      <c r="G45" s="23">
        <f t="shared" si="6"/>
        <v>0</v>
      </c>
      <c r="H45" s="7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  <c r="AO45" s="13"/>
    </row>
    <row r="46" spans="1:41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1</v>
      </c>
      <c r="G46" s="23">
        <f t="shared" si="6"/>
        <v>0</v>
      </c>
      <c r="H46" s="7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/>
      <c r="AO46" s="13"/>
    </row>
    <row r="47" spans="1:41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1</v>
      </c>
      <c r="G47" s="23">
        <f t="shared" si="6"/>
        <v>0</v>
      </c>
      <c r="H47" s="7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/>
      <c r="AO47" s="13"/>
    </row>
    <row r="48" spans="1:41" ht="14.25" thickBot="1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1</v>
      </c>
      <c r="G48" s="23">
        <f t="shared" si="6"/>
        <v>0</v>
      </c>
      <c r="H48" s="10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2"/>
      <c r="AO48" s="13"/>
    </row>
    <row r="49" spans="1:4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</row>
  </sheetData>
  <sheetProtection password="C6C6" sheet="1" objects="1" scenarios="1" formatCells="0" formatColumns="0" formatRows="0" insertColumns="0" insertRows="0" insertHyperlinks="0" deleteColumns="0" deleteRows="0" sort="0" autoFilter="0" pivotTables="0"/>
  <protectedRanges>
    <protectedRange sqref="H3:AN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49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I17" sqref="I17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4" width="11.375" hidden="1" customWidth="1"/>
    <col min="5" max="5" width="10.125" hidden="1" customWidth="1"/>
    <col min="6" max="6" width="0.375" hidden="1" customWidth="1"/>
    <col min="7" max="7" width="11" customWidth="1"/>
    <col min="8" max="8" width="10.5" customWidth="1"/>
    <col min="9" max="9" width="14.125" customWidth="1"/>
    <col min="10" max="10" width="9.5" customWidth="1"/>
    <col min="19" max="19" width="11.625" customWidth="1"/>
    <col min="20" max="20" width="12.125" customWidth="1"/>
    <col min="27" max="27" width="11.375" customWidth="1"/>
    <col min="28" max="28" width="13.25" customWidth="1"/>
    <col min="29" max="29" width="15" customWidth="1"/>
    <col min="30" max="30" width="14.375" customWidth="1"/>
    <col min="31" max="31" width="13.125" customWidth="1"/>
    <col min="33" max="33" width="10" customWidth="1"/>
    <col min="34" max="34" width="11.5" customWidth="1"/>
    <col min="35" max="35" width="12.25" customWidth="1"/>
    <col min="39" max="39" width="12.25" customWidth="1"/>
    <col min="40" max="40" width="14.25" customWidth="1"/>
    <col min="41" max="41" width="3.25" customWidth="1"/>
  </cols>
  <sheetData>
    <row r="1" spans="1:41" ht="15.75" thickBot="1">
      <c r="A1" s="15" t="s">
        <v>35</v>
      </c>
      <c r="B1" s="16">
        <f>ROUND(G1/60,2)</f>
        <v>72.13</v>
      </c>
      <c r="C1" s="17" t="s">
        <v>36</v>
      </c>
      <c r="D1" s="16"/>
      <c r="E1" s="16"/>
      <c r="F1" s="16"/>
      <c r="G1" s="18">
        <f>SUM(B3:B37)+SUM(C3:C37)</f>
        <v>4328</v>
      </c>
      <c r="H1" s="24"/>
      <c r="I1" s="25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3"/>
    </row>
    <row r="2" spans="1:41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38</v>
      </c>
      <c r="F2" s="20" t="s">
        <v>37</v>
      </c>
      <c r="G2" s="20" t="s">
        <v>33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  <c r="Y2" s="1" t="s">
        <v>17</v>
      </c>
      <c r="Z2" s="1" t="s">
        <v>18</v>
      </c>
      <c r="AA2" s="1" t="s">
        <v>19</v>
      </c>
      <c r="AB2" s="1" t="s">
        <v>20</v>
      </c>
      <c r="AC2" s="1" t="s">
        <v>21</v>
      </c>
      <c r="AD2" s="1" t="s">
        <v>22</v>
      </c>
      <c r="AE2" s="1" t="s">
        <v>23</v>
      </c>
      <c r="AF2" s="1" t="s">
        <v>24</v>
      </c>
      <c r="AG2" s="1" t="s">
        <v>25</v>
      </c>
      <c r="AH2" s="1" t="s">
        <v>26</v>
      </c>
      <c r="AI2" s="1" t="s">
        <v>27</v>
      </c>
      <c r="AJ2" s="1" t="s">
        <v>28</v>
      </c>
      <c r="AK2" s="1" t="s">
        <v>29</v>
      </c>
      <c r="AL2" s="1" t="s">
        <v>30</v>
      </c>
      <c r="AM2" s="1" t="s">
        <v>31</v>
      </c>
      <c r="AN2" s="2" t="s">
        <v>32</v>
      </c>
      <c r="AO2" s="13"/>
    </row>
    <row r="3" spans="1:41" ht="15" thickBot="1">
      <c r="A3" s="21">
        <f>ROUND(B3/60,2)+ROUND(C3/60,2)</f>
        <v>2.17</v>
      </c>
      <c r="B3" s="22">
        <f>IF(AND(D3&gt;(8*60),F3=0),D3-(8*60),0)</f>
        <v>130</v>
      </c>
      <c r="C3" s="22">
        <f>IF(AND(F3=1,D3&gt;0),D3,0)</f>
        <v>0</v>
      </c>
      <c r="D3" s="22">
        <f>IF(E3=0,0,IF(E3&lt;(11*60+30),(E3-(8*60+30)),IF(E3&lt;(17*60+30),E3-(12*60+30)+3*60,E3-(18*60)+8*60)))</f>
        <v>610</v>
      </c>
      <c r="E3" s="22">
        <f>IF(G3&gt;0,MID(G3,1,2)*60+MID(G3,4,2),0)</f>
        <v>1210</v>
      </c>
      <c r="F3" s="22">
        <f>IF(MID(AJ3,2,3)="工作日",0,1)</f>
        <v>0</v>
      </c>
      <c r="G3" s="23" t="str">
        <f>IF(LEN(CLEAN(I3))=13,MID(I3,8,5),IF(LEN(CLEAN(I3))=19,MID(I3,14,5),0))</f>
        <v>20:10</v>
      </c>
      <c r="H3" s="26" t="s">
        <v>195</v>
      </c>
      <c r="I3" s="26" t="s">
        <v>144</v>
      </c>
      <c r="J3" s="26" t="s">
        <v>43</v>
      </c>
      <c r="K3" s="27" t="s">
        <v>51</v>
      </c>
      <c r="L3" s="27" t="s">
        <v>51</v>
      </c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 t="s">
        <v>44</v>
      </c>
      <c r="AI3" s="26"/>
      <c r="AJ3" s="26" t="s">
        <v>52</v>
      </c>
      <c r="AK3" s="27" t="s">
        <v>145</v>
      </c>
      <c r="AL3" s="27" t="s">
        <v>51</v>
      </c>
      <c r="AM3" s="26"/>
      <c r="AN3" s="26" t="s">
        <v>47</v>
      </c>
      <c r="AO3" s="13"/>
    </row>
    <row r="4" spans="1:41" ht="15" thickBot="1">
      <c r="A4" s="21">
        <f t="shared" ref="A4:A48" si="0">ROUND(B4/60,2)+ROUND(C4/60,2)</f>
        <v>0</v>
      </c>
      <c r="B4" s="22">
        <f t="shared" ref="B4:B48" si="1">IF(AND(D4&gt;(8*60),F4=0),D4-(8*60),0)</f>
        <v>0</v>
      </c>
      <c r="C4" s="22">
        <f t="shared" ref="C4:C48" si="2">IF(AND(F4=1,D4&gt;0),D4,0)</f>
        <v>0</v>
      </c>
      <c r="D4" s="22">
        <f t="shared" ref="D4:D48" si="3">IF(E4=0,0,IF(E4&lt;(11*60+30),(E4-(8*60+30)),IF(E4&lt;(17*60+30),E4-(12*60+30)+3*60,E4-(18*60)+8*60)))</f>
        <v>0</v>
      </c>
      <c r="E4" s="22">
        <f t="shared" ref="E4:E48" si="4">IF(G4&gt;0,MID(G4,1,2)*60+MID(G4,4,2),0)</f>
        <v>0</v>
      </c>
      <c r="F4" s="22">
        <f t="shared" ref="F4:F48" si="5">IF(MID(AJ4,2,3)="工作日",0,1)</f>
        <v>1</v>
      </c>
      <c r="G4" s="23">
        <f t="shared" ref="G4:G48" si="6">IF(LEN(CLEAN(I4))=13,MID(I4,8,5),IF(LEN(CLEAN(I4))=19,MID(I4,14,5),0))</f>
        <v>0</v>
      </c>
      <c r="H4" s="26" t="s">
        <v>146</v>
      </c>
      <c r="I4" s="26" t="s">
        <v>48</v>
      </c>
      <c r="J4" s="26" t="s">
        <v>43</v>
      </c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 t="s">
        <v>44</v>
      </c>
      <c r="AI4" s="26"/>
      <c r="AJ4" s="26" t="s">
        <v>45</v>
      </c>
      <c r="AK4" s="26"/>
      <c r="AL4" s="26"/>
      <c r="AM4" s="26"/>
      <c r="AN4" s="26" t="s">
        <v>47</v>
      </c>
      <c r="AO4" s="13"/>
    </row>
    <row r="5" spans="1:41" ht="15" thickBot="1">
      <c r="A5" s="21">
        <f t="shared" si="0"/>
        <v>0</v>
      </c>
      <c r="B5" s="22">
        <f t="shared" si="1"/>
        <v>0</v>
      </c>
      <c r="C5" s="22">
        <f t="shared" si="2"/>
        <v>0</v>
      </c>
      <c r="D5" s="22">
        <f t="shared" si="3"/>
        <v>0</v>
      </c>
      <c r="E5" s="22">
        <f t="shared" si="4"/>
        <v>0</v>
      </c>
      <c r="F5" s="22">
        <f t="shared" si="5"/>
        <v>1</v>
      </c>
      <c r="G5" s="23">
        <f t="shared" si="6"/>
        <v>0</v>
      </c>
      <c r="H5" s="26" t="s">
        <v>147</v>
      </c>
      <c r="I5" s="26" t="s">
        <v>48</v>
      </c>
      <c r="J5" s="26" t="s">
        <v>43</v>
      </c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 t="s">
        <v>44</v>
      </c>
      <c r="AI5" s="26"/>
      <c r="AJ5" s="26" t="s">
        <v>45</v>
      </c>
      <c r="AK5" s="26"/>
      <c r="AL5" s="26"/>
      <c r="AM5" s="26"/>
      <c r="AN5" s="26" t="s">
        <v>47</v>
      </c>
      <c r="AO5" s="13"/>
    </row>
    <row r="6" spans="1:41" ht="15" thickBot="1">
      <c r="A6" s="21">
        <f t="shared" si="0"/>
        <v>3.42</v>
      </c>
      <c r="B6" s="22">
        <f t="shared" si="1"/>
        <v>205</v>
      </c>
      <c r="C6" s="22">
        <f t="shared" si="2"/>
        <v>0</v>
      </c>
      <c r="D6" s="22">
        <f t="shared" si="3"/>
        <v>685</v>
      </c>
      <c r="E6" s="22">
        <f t="shared" si="4"/>
        <v>1285</v>
      </c>
      <c r="F6" s="22">
        <f t="shared" si="5"/>
        <v>0</v>
      </c>
      <c r="G6" s="23" t="str">
        <f t="shared" si="6"/>
        <v>21:25</v>
      </c>
      <c r="H6" s="26" t="s">
        <v>148</v>
      </c>
      <c r="I6" s="26" t="s">
        <v>149</v>
      </c>
      <c r="J6" s="26" t="s">
        <v>43</v>
      </c>
      <c r="K6" s="27" t="s">
        <v>51</v>
      </c>
      <c r="L6" s="27" t="s">
        <v>51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 t="s">
        <v>44</v>
      </c>
      <c r="AI6" s="26"/>
      <c r="AJ6" s="26" t="s">
        <v>52</v>
      </c>
      <c r="AK6" s="27" t="s">
        <v>145</v>
      </c>
      <c r="AL6" s="27" t="s">
        <v>51</v>
      </c>
      <c r="AM6" s="26"/>
      <c r="AN6" s="26" t="s">
        <v>47</v>
      </c>
      <c r="AO6" s="13"/>
    </row>
    <row r="7" spans="1:41" ht="15" thickBot="1">
      <c r="A7" s="21">
        <f t="shared" si="0"/>
        <v>3.13</v>
      </c>
      <c r="B7" s="22">
        <f t="shared" si="1"/>
        <v>188</v>
      </c>
      <c r="C7" s="22">
        <f t="shared" si="2"/>
        <v>0</v>
      </c>
      <c r="D7" s="22">
        <f t="shared" si="3"/>
        <v>668</v>
      </c>
      <c r="E7" s="22">
        <f t="shared" si="4"/>
        <v>1268</v>
      </c>
      <c r="F7" s="22">
        <f t="shared" si="5"/>
        <v>0</v>
      </c>
      <c r="G7" s="23" t="str">
        <f t="shared" si="6"/>
        <v>21:08</v>
      </c>
      <c r="H7" s="26" t="s">
        <v>150</v>
      </c>
      <c r="I7" s="26" t="s">
        <v>151</v>
      </c>
      <c r="J7" s="26" t="s">
        <v>43</v>
      </c>
      <c r="K7" s="27" t="s">
        <v>51</v>
      </c>
      <c r="L7" s="27" t="s">
        <v>51</v>
      </c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 t="s">
        <v>44</v>
      </c>
      <c r="AI7" s="26"/>
      <c r="AJ7" s="26" t="s">
        <v>52</v>
      </c>
      <c r="AK7" s="27" t="s">
        <v>145</v>
      </c>
      <c r="AL7" s="27" t="s">
        <v>51</v>
      </c>
      <c r="AM7" s="26"/>
      <c r="AN7" s="26" t="s">
        <v>47</v>
      </c>
      <c r="AO7" s="13"/>
    </row>
    <row r="8" spans="1:41" ht="15" thickBot="1">
      <c r="A8" s="21">
        <f t="shared" si="0"/>
        <v>2.1</v>
      </c>
      <c r="B8" s="22">
        <f t="shared" si="1"/>
        <v>126</v>
      </c>
      <c r="C8" s="22">
        <f t="shared" si="2"/>
        <v>0</v>
      </c>
      <c r="D8" s="22">
        <f t="shared" si="3"/>
        <v>606</v>
      </c>
      <c r="E8" s="22">
        <f t="shared" si="4"/>
        <v>1206</v>
      </c>
      <c r="F8" s="22">
        <f t="shared" si="5"/>
        <v>0</v>
      </c>
      <c r="G8" s="23" t="str">
        <f t="shared" si="6"/>
        <v>20:06</v>
      </c>
      <c r="H8" s="26" t="s">
        <v>152</v>
      </c>
      <c r="I8" s="26" t="s">
        <v>153</v>
      </c>
      <c r="J8" s="26" t="s">
        <v>43</v>
      </c>
      <c r="K8" s="27" t="s">
        <v>51</v>
      </c>
      <c r="L8" s="27" t="s">
        <v>51</v>
      </c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 t="s">
        <v>44</v>
      </c>
      <c r="AI8" s="26"/>
      <c r="AJ8" s="26" t="s">
        <v>52</v>
      </c>
      <c r="AK8" s="27" t="s">
        <v>145</v>
      </c>
      <c r="AL8" s="27" t="s">
        <v>51</v>
      </c>
      <c r="AM8" s="26"/>
      <c r="AN8" s="26" t="s">
        <v>47</v>
      </c>
      <c r="AO8" s="13"/>
    </row>
    <row r="9" spans="1:41" ht="15" thickBot="1">
      <c r="A9" s="21">
        <f t="shared" si="0"/>
        <v>3.53</v>
      </c>
      <c r="B9" s="22">
        <f t="shared" si="1"/>
        <v>212</v>
      </c>
      <c r="C9" s="22">
        <f t="shared" si="2"/>
        <v>0</v>
      </c>
      <c r="D9" s="22">
        <f t="shared" si="3"/>
        <v>692</v>
      </c>
      <c r="E9" s="22">
        <f t="shared" si="4"/>
        <v>1292</v>
      </c>
      <c r="F9" s="22">
        <f t="shared" si="5"/>
        <v>0</v>
      </c>
      <c r="G9" s="23" t="str">
        <f t="shared" si="6"/>
        <v>21:32</v>
      </c>
      <c r="H9" s="26" t="s">
        <v>154</v>
      </c>
      <c r="I9" s="26" t="s">
        <v>155</v>
      </c>
      <c r="J9" s="26" t="s">
        <v>43</v>
      </c>
      <c r="K9" s="27" t="s">
        <v>51</v>
      </c>
      <c r="L9" s="27" t="s">
        <v>51</v>
      </c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 t="s">
        <v>44</v>
      </c>
      <c r="AI9" s="26"/>
      <c r="AJ9" s="26" t="s">
        <v>52</v>
      </c>
      <c r="AK9" s="27" t="s">
        <v>145</v>
      </c>
      <c r="AL9" s="27" t="s">
        <v>51</v>
      </c>
      <c r="AM9" s="26"/>
      <c r="AN9" s="26" t="s">
        <v>47</v>
      </c>
      <c r="AO9" s="13"/>
    </row>
    <row r="10" spans="1:41" ht="15" thickBot="1">
      <c r="A10" s="21">
        <f t="shared" si="0"/>
        <v>2.15</v>
      </c>
      <c r="B10" s="22">
        <f t="shared" si="1"/>
        <v>129</v>
      </c>
      <c r="C10" s="22">
        <f t="shared" si="2"/>
        <v>0</v>
      </c>
      <c r="D10" s="22">
        <f t="shared" si="3"/>
        <v>609</v>
      </c>
      <c r="E10" s="22">
        <f t="shared" si="4"/>
        <v>1209</v>
      </c>
      <c r="F10" s="22">
        <f t="shared" si="5"/>
        <v>0</v>
      </c>
      <c r="G10" s="23" t="str">
        <f t="shared" si="6"/>
        <v>20:09</v>
      </c>
      <c r="H10" s="26" t="s">
        <v>156</v>
      </c>
      <c r="I10" s="26" t="s">
        <v>157</v>
      </c>
      <c r="J10" s="26" t="s">
        <v>43</v>
      </c>
      <c r="K10" s="27" t="s">
        <v>51</v>
      </c>
      <c r="L10" s="27" t="s">
        <v>51</v>
      </c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 t="s">
        <v>44</v>
      </c>
      <c r="AI10" s="26"/>
      <c r="AJ10" s="26" t="s">
        <v>52</v>
      </c>
      <c r="AK10" s="27" t="s">
        <v>145</v>
      </c>
      <c r="AL10" s="27" t="s">
        <v>51</v>
      </c>
      <c r="AM10" s="26"/>
      <c r="AN10" s="26" t="s">
        <v>47</v>
      </c>
      <c r="AO10" s="13"/>
    </row>
    <row r="11" spans="1:41" ht="15" thickBot="1">
      <c r="A11" s="21">
        <f t="shared" si="0"/>
        <v>0</v>
      </c>
      <c r="B11" s="22">
        <f t="shared" si="1"/>
        <v>0</v>
      </c>
      <c r="C11" s="22">
        <f t="shared" si="2"/>
        <v>0</v>
      </c>
      <c r="D11" s="22">
        <f t="shared" si="3"/>
        <v>0</v>
      </c>
      <c r="E11" s="22">
        <f t="shared" si="4"/>
        <v>0</v>
      </c>
      <c r="F11" s="22">
        <f t="shared" si="5"/>
        <v>1</v>
      </c>
      <c r="G11" s="23">
        <f t="shared" si="6"/>
        <v>0</v>
      </c>
      <c r="H11" s="26" t="s">
        <v>158</v>
      </c>
      <c r="I11" s="26" t="s">
        <v>48</v>
      </c>
      <c r="J11" s="26" t="s">
        <v>43</v>
      </c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 t="s">
        <v>44</v>
      </c>
      <c r="AI11" s="26"/>
      <c r="AJ11" s="26" t="s">
        <v>45</v>
      </c>
      <c r="AK11" s="26"/>
      <c r="AL11" s="26"/>
      <c r="AM11" s="26"/>
      <c r="AN11" s="26" t="s">
        <v>47</v>
      </c>
      <c r="AO11" s="13"/>
    </row>
    <row r="12" spans="1:41" ht="15" thickBot="1">
      <c r="A12" s="21">
        <f t="shared" si="0"/>
        <v>0</v>
      </c>
      <c r="B12" s="22">
        <f t="shared" si="1"/>
        <v>0</v>
      </c>
      <c r="C12" s="22">
        <f t="shared" si="2"/>
        <v>0</v>
      </c>
      <c r="D12" s="22">
        <f t="shared" si="3"/>
        <v>0</v>
      </c>
      <c r="E12" s="22">
        <f t="shared" si="4"/>
        <v>0</v>
      </c>
      <c r="F12" s="22">
        <f t="shared" si="5"/>
        <v>1</v>
      </c>
      <c r="G12" s="23">
        <f t="shared" si="6"/>
        <v>0</v>
      </c>
      <c r="H12" s="26" t="s">
        <v>159</v>
      </c>
      <c r="I12" s="26" t="s">
        <v>48</v>
      </c>
      <c r="J12" s="26" t="s">
        <v>43</v>
      </c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 t="s">
        <v>44</v>
      </c>
      <c r="AI12" s="26"/>
      <c r="AJ12" s="26" t="s">
        <v>45</v>
      </c>
      <c r="AK12" s="26"/>
      <c r="AL12" s="26"/>
      <c r="AM12" s="26"/>
      <c r="AN12" s="26" t="s">
        <v>47</v>
      </c>
      <c r="AO12" s="13"/>
    </row>
    <row r="13" spans="1:41" ht="15" thickBot="1">
      <c r="A13" s="21">
        <f t="shared" si="0"/>
        <v>3.35</v>
      </c>
      <c r="B13" s="22">
        <f t="shared" si="1"/>
        <v>201</v>
      </c>
      <c r="C13" s="22">
        <f t="shared" si="2"/>
        <v>0</v>
      </c>
      <c r="D13" s="22">
        <f t="shared" si="3"/>
        <v>681</v>
      </c>
      <c r="E13" s="22">
        <f t="shared" si="4"/>
        <v>1281</v>
      </c>
      <c r="F13" s="22">
        <f t="shared" si="5"/>
        <v>0</v>
      </c>
      <c r="G13" s="23" t="str">
        <f t="shared" si="6"/>
        <v>21:21</v>
      </c>
      <c r="H13" s="26" t="s">
        <v>160</v>
      </c>
      <c r="I13" s="26" t="s">
        <v>161</v>
      </c>
      <c r="J13" s="26" t="s">
        <v>43</v>
      </c>
      <c r="K13" s="27" t="s">
        <v>51</v>
      </c>
      <c r="L13" s="27" t="s">
        <v>51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 t="s">
        <v>44</v>
      </c>
      <c r="AI13" s="26"/>
      <c r="AJ13" s="26" t="s">
        <v>52</v>
      </c>
      <c r="AK13" s="27" t="s">
        <v>145</v>
      </c>
      <c r="AL13" s="27" t="s">
        <v>51</v>
      </c>
      <c r="AM13" s="26"/>
      <c r="AN13" s="26" t="s">
        <v>47</v>
      </c>
      <c r="AO13" s="13"/>
    </row>
    <row r="14" spans="1:41" ht="15" thickBot="1">
      <c r="A14" s="21">
        <f t="shared" si="0"/>
        <v>4.28</v>
      </c>
      <c r="B14" s="22">
        <f t="shared" si="1"/>
        <v>257</v>
      </c>
      <c r="C14" s="22">
        <f t="shared" si="2"/>
        <v>0</v>
      </c>
      <c r="D14" s="22">
        <f t="shared" si="3"/>
        <v>737</v>
      </c>
      <c r="E14" s="22">
        <f t="shared" si="4"/>
        <v>1337</v>
      </c>
      <c r="F14" s="22">
        <f t="shared" si="5"/>
        <v>0</v>
      </c>
      <c r="G14" s="23" t="str">
        <f t="shared" si="6"/>
        <v>22:17</v>
      </c>
      <c r="H14" s="26" t="s">
        <v>162</v>
      </c>
      <c r="I14" s="26" t="s">
        <v>183</v>
      </c>
      <c r="J14" s="26" t="s">
        <v>43</v>
      </c>
      <c r="K14" s="27" t="s">
        <v>51</v>
      </c>
      <c r="L14" s="27" t="s">
        <v>51</v>
      </c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 t="s">
        <v>44</v>
      </c>
      <c r="AI14" s="26"/>
      <c r="AJ14" s="26" t="s">
        <v>52</v>
      </c>
      <c r="AK14" s="27" t="s">
        <v>145</v>
      </c>
      <c r="AL14" s="27" t="s">
        <v>51</v>
      </c>
      <c r="AM14" s="26"/>
      <c r="AN14" s="26" t="s">
        <v>47</v>
      </c>
      <c r="AO14" s="13"/>
    </row>
    <row r="15" spans="1:41" ht="15" thickBot="1">
      <c r="A15" s="21">
        <f t="shared" si="0"/>
        <v>3.55</v>
      </c>
      <c r="B15" s="22">
        <f t="shared" si="1"/>
        <v>213</v>
      </c>
      <c r="C15" s="22">
        <f t="shared" si="2"/>
        <v>0</v>
      </c>
      <c r="D15" s="22">
        <f t="shared" si="3"/>
        <v>693</v>
      </c>
      <c r="E15" s="22">
        <f t="shared" si="4"/>
        <v>1293</v>
      </c>
      <c r="F15" s="22">
        <f t="shared" si="5"/>
        <v>0</v>
      </c>
      <c r="G15" s="23" t="str">
        <f t="shared" si="6"/>
        <v>21:33</v>
      </c>
      <c r="H15" s="26" t="s">
        <v>163</v>
      </c>
      <c r="I15" s="26" t="s">
        <v>182</v>
      </c>
      <c r="J15" s="26" t="s">
        <v>43</v>
      </c>
      <c r="K15" s="27" t="s">
        <v>51</v>
      </c>
      <c r="L15" s="27" t="s">
        <v>51</v>
      </c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 t="s">
        <v>44</v>
      </c>
      <c r="AI15" s="26"/>
      <c r="AJ15" s="26" t="s">
        <v>52</v>
      </c>
      <c r="AK15" s="27" t="s">
        <v>145</v>
      </c>
      <c r="AL15" s="27" t="s">
        <v>51</v>
      </c>
      <c r="AM15" s="26"/>
      <c r="AN15" s="26" t="s">
        <v>47</v>
      </c>
      <c r="AO15" s="13"/>
    </row>
    <row r="16" spans="1:41" ht="15" thickBot="1">
      <c r="A16" s="21">
        <f t="shared" si="0"/>
        <v>3.53</v>
      </c>
      <c r="B16" s="22">
        <f t="shared" si="1"/>
        <v>212</v>
      </c>
      <c r="C16" s="22">
        <f t="shared" si="2"/>
        <v>0</v>
      </c>
      <c r="D16" s="22">
        <f t="shared" si="3"/>
        <v>692</v>
      </c>
      <c r="E16" s="22">
        <f t="shared" si="4"/>
        <v>1292</v>
      </c>
      <c r="F16" s="22">
        <f t="shared" si="5"/>
        <v>0</v>
      </c>
      <c r="G16" s="23" t="str">
        <f t="shared" si="6"/>
        <v>21:32</v>
      </c>
      <c r="H16" s="26" t="s">
        <v>164</v>
      </c>
      <c r="I16" s="26" t="s">
        <v>184</v>
      </c>
      <c r="J16" s="26" t="s">
        <v>43</v>
      </c>
      <c r="K16" s="27" t="s">
        <v>51</v>
      </c>
      <c r="L16" s="27" t="s">
        <v>51</v>
      </c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 t="s">
        <v>44</v>
      </c>
      <c r="AI16" s="26"/>
      <c r="AJ16" s="26" t="s">
        <v>52</v>
      </c>
      <c r="AK16" s="27" t="s">
        <v>145</v>
      </c>
      <c r="AL16" s="27" t="s">
        <v>51</v>
      </c>
      <c r="AM16" s="26"/>
      <c r="AN16" s="26" t="s">
        <v>47</v>
      </c>
      <c r="AO16" s="13"/>
    </row>
    <row r="17" spans="1:41" ht="15" thickBot="1">
      <c r="A17" s="21">
        <f t="shared" si="0"/>
        <v>2.85</v>
      </c>
      <c r="B17" s="22">
        <f t="shared" si="1"/>
        <v>171</v>
      </c>
      <c r="C17" s="22">
        <f t="shared" si="2"/>
        <v>0</v>
      </c>
      <c r="D17" s="22">
        <f t="shared" si="3"/>
        <v>651</v>
      </c>
      <c r="E17" s="22">
        <f t="shared" si="4"/>
        <v>1251</v>
      </c>
      <c r="F17" s="22">
        <f t="shared" si="5"/>
        <v>0</v>
      </c>
      <c r="G17" s="23" t="str">
        <f t="shared" si="6"/>
        <v>20:51</v>
      </c>
      <c r="H17" s="26" t="s">
        <v>165</v>
      </c>
      <c r="I17" s="26" t="s">
        <v>185</v>
      </c>
      <c r="J17" s="26" t="s">
        <v>43</v>
      </c>
      <c r="K17" s="27" t="s">
        <v>51</v>
      </c>
      <c r="L17" s="27" t="s">
        <v>51</v>
      </c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 t="s">
        <v>44</v>
      </c>
      <c r="AI17" s="26"/>
      <c r="AJ17" s="26" t="s">
        <v>52</v>
      </c>
      <c r="AK17" s="27" t="s">
        <v>145</v>
      </c>
      <c r="AL17" s="27" t="s">
        <v>51</v>
      </c>
      <c r="AM17" s="26"/>
      <c r="AN17" s="26" t="s">
        <v>47</v>
      </c>
      <c r="AO17" s="13"/>
    </row>
    <row r="18" spans="1:41" ht="15" thickBot="1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0</v>
      </c>
      <c r="E18" s="22">
        <f t="shared" si="4"/>
        <v>0</v>
      </c>
      <c r="F18" s="22">
        <f t="shared" si="5"/>
        <v>1</v>
      </c>
      <c r="G18" s="23">
        <f t="shared" si="6"/>
        <v>0</v>
      </c>
      <c r="H18" s="26" t="s">
        <v>166</v>
      </c>
      <c r="I18" s="26" t="s">
        <v>48</v>
      </c>
      <c r="J18" s="26" t="s">
        <v>43</v>
      </c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 t="s">
        <v>44</v>
      </c>
      <c r="AI18" s="26"/>
      <c r="AJ18" s="26" t="s">
        <v>45</v>
      </c>
      <c r="AK18" s="26"/>
      <c r="AL18" s="26"/>
      <c r="AM18" s="26"/>
      <c r="AN18" s="26" t="s">
        <v>47</v>
      </c>
      <c r="AO18" s="13"/>
    </row>
    <row r="19" spans="1:41" ht="15" thickBot="1">
      <c r="A19" s="21">
        <f t="shared" si="0"/>
        <v>0</v>
      </c>
      <c r="B19" s="22">
        <f t="shared" si="1"/>
        <v>0</v>
      </c>
      <c r="C19" s="22">
        <f t="shared" si="2"/>
        <v>0</v>
      </c>
      <c r="D19" s="22">
        <f t="shared" si="3"/>
        <v>0</v>
      </c>
      <c r="E19" s="22">
        <f t="shared" si="4"/>
        <v>0</v>
      </c>
      <c r="F19" s="22">
        <f t="shared" si="5"/>
        <v>1</v>
      </c>
      <c r="G19" s="23">
        <f t="shared" si="6"/>
        <v>0</v>
      </c>
      <c r="H19" s="26" t="s">
        <v>167</v>
      </c>
      <c r="I19" s="26" t="s">
        <v>48</v>
      </c>
      <c r="J19" s="26" t="s">
        <v>43</v>
      </c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 t="s">
        <v>44</v>
      </c>
      <c r="AI19" s="26"/>
      <c r="AJ19" s="26" t="s">
        <v>45</v>
      </c>
      <c r="AK19" s="26"/>
      <c r="AL19" s="26"/>
      <c r="AM19" s="26"/>
      <c r="AN19" s="26" t="s">
        <v>47</v>
      </c>
      <c r="AO19" s="13"/>
    </row>
    <row r="20" spans="1:41" ht="15" thickBot="1">
      <c r="A20" s="21">
        <f t="shared" si="0"/>
        <v>3.27</v>
      </c>
      <c r="B20" s="22">
        <f t="shared" si="1"/>
        <v>196</v>
      </c>
      <c r="C20" s="22">
        <f t="shared" si="2"/>
        <v>0</v>
      </c>
      <c r="D20" s="22">
        <f t="shared" si="3"/>
        <v>676</v>
      </c>
      <c r="E20" s="22">
        <f t="shared" si="4"/>
        <v>1276</v>
      </c>
      <c r="F20" s="22">
        <f t="shared" si="5"/>
        <v>0</v>
      </c>
      <c r="G20" s="23" t="str">
        <f t="shared" si="6"/>
        <v>21:16</v>
      </c>
      <c r="H20" s="26" t="s">
        <v>168</v>
      </c>
      <c r="I20" s="26" t="s">
        <v>186</v>
      </c>
      <c r="J20" s="26" t="s">
        <v>43</v>
      </c>
      <c r="K20" s="27" t="s">
        <v>51</v>
      </c>
      <c r="L20" s="27" t="s">
        <v>51</v>
      </c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 t="s">
        <v>44</v>
      </c>
      <c r="AI20" s="26"/>
      <c r="AJ20" s="26" t="s">
        <v>52</v>
      </c>
      <c r="AK20" s="27" t="s">
        <v>145</v>
      </c>
      <c r="AL20" s="27" t="s">
        <v>51</v>
      </c>
      <c r="AM20" s="26"/>
      <c r="AN20" s="26" t="s">
        <v>47</v>
      </c>
      <c r="AO20" s="13"/>
    </row>
    <row r="21" spans="1:41" ht="15" thickBot="1">
      <c r="A21" s="21">
        <f t="shared" si="0"/>
        <v>3.57</v>
      </c>
      <c r="B21" s="22">
        <f t="shared" si="1"/>
        <v>214</v>
      </c>
      <c r="C21" s="22">
        <f t="shared" si="2"/>
        <v>0</v>
      </c>
      <c r="D21" s="22">
        <f t="shared" si="3"/>
        <v>694</v>
      </c>
      <c r="E21" s="22">
        <f t="shared" si="4"/>
        <v>1294</v>
      </c>
      <c r="F21" s="22">
        <f t="shared" si="5"/>
        <v>0</v>
      </c>
      <c r="G21" s="23" t="str">
        <f t="shared" si="6"/>
        <v>21:34</v>
      </c>
      <c r="H21" s="26" t="s">
        <v>169</v>
      </c>
      <c r="I21" s="26" t="s">
        <v>190</v>
      </c>
      <c r="J21" s="26" t="s">
        <v>43</v>
      </c>
      <c r="K21" s="27" t="s">
        <v>51</v>
      </c>
      <c r="L21" s="27" t="s">
        <v>51</v>
      </c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 t="s">
        <v>44</v>
      </c>
      <c r="AI21" s="26"/>
      <c r="AJ21" s="26" t="s">
        <v>52</v>
      </c>
      <c r="AK21" s="27" t="s">
        <v>145</v>
      </c>
      <c r="AL21" s="27" t="s">
        <v>51</v>
      </c>
      <c r="AM21" s="26"/>
      <c r="AN21" s="26" t="s">
        <v>47</v>
      </c>
      <c r="AO21" s="13"/>
    </row>
    <row r="22" spans="1:41" ht="15" thickBot="1">
      <c r="A22" s="21">
        <f t="shared" si="0"/>
        <v>2.68</v>
      </c>
      <c r="B22" s="22">
        <f t="shared" si="1"/>
        <v>161</v>
      </c>
      <c r="C22" s="22">
        <f t="shared" si="2"/>
        <v>0</v>
      </c>
      <c r="D22" s="22">
        <f t="shared" si="3"/>
        <v>641</v>
      </c>
      <c r="E22" s="22">
        <f t="shared" si="4"/>
        <v>1241</v>
      </c>
      <c r="F22" s="22">
        <f t="shared" si="5"/>
        <v>0</v>
      </c>
      <c r="G22" s="23" t="str">
        <f t="shared" si="6"/>
        <v>20:41</v>
      </c>
      <c r="H22" s="26" t="s">
        <v>170</v>
      </c>
      <c r="I22" s="26" t="s">
        <v>191</v>
      </c>
      <c r="J22" s="26" t="s">
        <v>43</v>
      </c>
      <c r="K22" s="27" t="s">
        <v>51</v>
      </c>
      <c r="L22" s="27" t="s">
        <v>51</v>
      </c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 t="s">
        <v>44</v>
      </c>
      <c r="AI22" s="26"/>
      <c r="AJ22" s="26" t="s">
        <v>52</v>
      </c>
      <c r="AK22" s="27" t="s">
        <v>145</v>
      </c>
      <c r="AL22" s="27" t="s">
        <v>51</v>
      </c>
      <c r="AM22" s="26"/>
      <c r="AN22" s="26" t="s">
        <v>47</v>
      </c>
      <c r="AO22" s="13"/>
    </row>
    <row r="23" spans="1:41" ht="15" thickBot="1">
      <c r="A23" s="21">
        <f t="shared" si="0"/>
        <v>2.88</v>
      </c>
      <c r="B23" s="22">
        <f t="shared" si="1"/>
        <v>173</v>
      </c>
      <c r="C23" s="22">
        <f t="shared" si="2"/>
        <v>0</v>
      </c>
      <c r="D23" s="22">
        <f t="shared" si="3"/>
        <v>653</v>
      </c>
      <c r="E23" s="22">
        <f t="shared" si="4"/>
        <v>1253</v>
      </c>
      <c r="F23" s="22">
        <f t="shared" si="5"/>
        <v>0</v>
      </c>
      <c r="G23" s="23" t="str">
        <f t="shared" si="6"/>
        <v>20:53</v>
      </c>
      <c r="H23" s="26" t="s">
        <v>171</v>
      </c>
      <c r="I23" s="26" t="s">
        <v>192</v>
      </c>
      <c r="J23" s="26" t="s">
        <v>43</v>
      </c>
      <c r="K23" s="27" t="s">
        <v>51</v>
      </c>
      <c r="L23" s="27" t="s">
        <v>51</v>
      </c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 t="s">
        <v>44</v>
      </c>
      <c r="AI23" s="26"/>
      <c r="AJ23" s="26" t="s">
        <v>52</v>
      </c>
      <c r="AK23" s="27" t="s">
        <v>145</v>
      </c>
      <c r="AL23" s="27" t="s">
        <v>51</v>
      </c>
      <c r="AM23" s="26"/>
      <c r="AN23" s="26" t="s">
        <v>47</v>
      </c>
      <c r="AO23" s="13"/>
    </row>
    <row r="24" spans="1:41" ht="15" thickBot="1">
      <c r="A24" s="21">
        <f t="shared" si="0"/>
        <v>2.78</v>
      </c>
      <c r="B24" s="22">
        <f t="shared" si="1"/>
        <v>167</v>
      </c>
      <c r="C24" s="22">
        <f t="shared" si="2"/>
        <v>0</v>
      </c>
      <c r="D24" s="22">
        <f t="shared" si="3"/>
        <v>647</v>
      </c>
      <c r="E24" s="22">
        <f t="shared" si="4"/>
        <v>1247</v>
      </c>
      <c r="F24" s="22">
        <f t="shared" si="5"/>
        <v>0</v>
      </c>
      <c r="G24" s="23" t="str">
        <f t="shared" si="6"/>
        <v>20:47</v>
      </c>
      <c r="H24" s="26" t="s">
        <v>172</v>
      </c>
      <c r="I24" s="26" t="s">
        <v>139</v>
      </c>
      <c r="J24" s="26" t="s">
        <v>43</v>
      </c>
      <c r="K24" s="27" t="s">
        <v>51</v>
      </c>
      <c r="L24" s="27" t="s">
        <v>51</v>
      </c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 t="s">
        <v>44</v>
      </c>
      <c r="AI24" s="26"/>
      <c r="AJ24" s="26" t="s">
        <v>52</v>
      </c>
      <c r="AK24" s="27" t="s">
        <v>145</v>
      </c>
      <c r="AL24" s="27" t="s">
        <v>51</v>
      </c>
      <c r="AM24" s="26"/>
      <c r="AN24" s="26" t="s">
        <v>47</v>
      </c>
      <c r="AO24" s="13"/>
    </row>
    <row r="25" spans="1:41" ht="15" thickBot="1">
      <c r="A25" s="21">
        <f t="shared" si="0"/>
        <v>10.85</v>
      </c>
      <c r="B25" s="22">
        <f t="shared" si="1"/>
        <v>0</v>
      </c>
      <c r="C25" s="22">
        <f t="shared" si="2"/>
        <v>651</v>
      </c>
      <c r="D25" s="22">
        <f t="shared" si="3"/>
        <v>651</v>
      </c>
      <c r="E25" s="22">
        <f t="shared" si="4"/>
        <v>1251</v>
      </c>
      <c r="F25" s="22">
        <f t="shared" si="5"/>
        <v>1</v>
      </c>
      <c r="G25" s="23" t="str">
        <f t="shared" si="6"/>
        <v>20:51</v>
      </c>
      <c r="H25" s="26" t="s">
        <v>173</v>
      </c>
      <c r="I25" s="26" t="s">
        <v>193</v>
      </c>
      <c r="J25" s="26" t="s">
        <v>43</v>
      </c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 t="s">
        <v>44</v>
      </c>
      <c r="AI25" s="26"/>
      <c r="AJ25" s="26" t="s">
        <v>45</v>
      </c>
      <c r="AK25" s="27" t="s">
        <v>46</v>
      </c>
      <c r="AL25" s="27" t="s">
        <v>51</v>
      </c>
      <c r="AM25" s="26"/>
      <c r="AN25" s="26" t="s">
        <v>47</v>
      </c>
      <c r="AO25" s="13"/>
    </row>
    <row r="26" spans="1:41" ht="15" thickBot="1">
      <c r="A26" s="21">
        <f t="shared" si="0"/>
        <v>0</v>
      </c>
      <c r="B26" s="22">
        <f t="shared" si="1"/>
        <v>0</v>
      </c>
      <c r="C26" s="22">
        <f t="shared" si="2"/>
        <v>0</v>
      </c>
      <c r="D26" s="22">
        <f t="shared" si="3"/>
        <v>0</v>
      </c>
      <c r="E26" s="22">
        <f t="shared" si="4"/>
        <v>0</v>
      </c>
      <c r="F26" s="22">
        <f t="shared" si="5"/>
        <v>1</v>
      </c>
      <c r="G26" s="23">
        <f t="shared" si="6"/>
        <v>0</v>
      </c>
      <c r="H26" s="26" t="s">
        <v>174</v>
      </c>
      <c r="I26" s="26" t="s">
        <v>48</v>
      </c>
      <c r="J26" s="26" t="s">
        <v>43</v>
      </c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 t="s">
        <v>44</v>
      </c>
      <c r="AI26" s="26"/>
      <c r="AJ26" s="26" t="s">
        <v>45</v>
      </c>
      <c r="AK26" s="26"/>
      <c r="AL26" s="26"/>
      <c r="AM26" s="26"/>
      <c r="AN26" s="26" t="s">
        <v>47</v>
      </c>
      <c r="AO26" s="13"/>
    </row>
    <row r="27" spans="1:41" ht="15" thickBot="1">
      <c r="A27" s="21">
        <f t="shared" si="0"/>
        <v>3.12</v>
      </c>
      <c r="B27" s="22">
        <f t="shared" si="1"/>
        <v>187</v>
      </c>
      <c r="C27" s="22">
        <f t="shared" si="2"/>
        <v>0</v>
      </c>
      <c r="D27" s="22">
        <f t="shared" si="3"/>
        <v>667</v>
      </c>
      <c r="E27" s="22">
        <f t="shared" si="4"/>
        <v>1267</v>
      </c>
      <c r="F27" s="22">
        <f t="shared" si="5"/>
        <v>0</v>
      </c>
      <c r="G27" s="23" t="str">
        <f t="shared" si="6"/>
        <v>21:07</v>
      </c>
      <c r="H27" s="26" t="s">
        <v>175</v>
      </c>
      <c r="I27" s="26" t="s">
        <v>194</v>
      </c>
      <c r="J27" s="26" t="s">
        <v>43</v>
      </c>
      <c r="K27" s="27" t="s">
        <v>51</v>
      </c>
      <c r="L27" s="27" t="s">
        <v>51</v>
      </c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 t="s">
        <v>44</v>
      </c>
      <c r="AI27" s="26"/>
      <c r="AJ27" s="26" t="s">
        <v>52</v>
      </c>
      <c r="AK27" s="27" t="s">
        <v>145</v>
      </c>
      <c r="AL27" s="27" t="s">
        <v>51</v>
      </c>
      <c r="AM27" s="26"/>
      <c r="AN27" s="26" t="s">
        <v>47</v>
      </c>
      <c r="AO27" s="13"/>
    </row>
    <row r="28" spans="1:41" ht="15" thickBot="1">
      <c r="A28" s="21">
        <f t="shared" si="0"/>
        <v>2.2999999999999998</v>
      </c>
      <c r="B28" s="22">
        <f t="shared" si="1"/>
        <v>138</v>
      </c>
      <c r="C28" s="22">
        <f t="shared" si="2"/>
        <v>0</v>
      </c>
      <c r="D28" s="22">
        <f t="shared" si="3"/>
        <v>618</v>
      </c>
      <c r="E28" s="22">
        <f t="shared" si="4"/>
        <v>1218</v>
      </c>
      <c r="F28" s="22">
        <f t="shared" si="5"/>
        <v>0</v>
      </c>
      <c r="G28" s="23" t="str">
        <f t="shared" si="6"/>
        <v>20:18</v>
      </c>
      <c r="H28" s="26" t="s">
        <v>176</v>
      </c>
      <c r="I28" s="26" t="s">
        <v>196</v>
      </c>
      <c r="J28" s="26" t="s">
        <v>43</v>
      </c>
      <c r="K28" s="27" t="s">
        <v>51</v>
      </c>
      <c r="L28" s="27" t="s">
        <v>51</v>
      </c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 t="s">
        <v>44</v>
      </c>
      <c r="AI28" s="26"/>
      <c r="AJ28" s="26" t="s">
        <v>52</v>
      </c>
      <c r="AK28" s="27" t="s">
        <v>145</v>
      </c>
      <c r="AL28" s="27" t="s">
        <v>51</v>
      </c>
      <c r="AM28" s="26"/>
      <c r="AN28" s="26" t="s">
        <v>47</v>
      </c>
      <c r="AO28" s="13"/>
    </row>
    <row r="29" spans="1:41" ht="15" thickBot="1">
      <c r="A29" s="21">
        <f t="shared" si="0"/>
        <v>2.13</v>
      </c>
      <c r="B29" s="22">
        <f t="shared" si="1"/>
        <v>128</v>
      </c>
      <c r="C29" s="22">
        <f t="shared" si="2"/>
        <v>0</v>
      </c>
      <c r="D29" s="22">
        <f t="shared" si="3"/>
        <v>608</v>
      </c>
      <c r="E29" s="22">
        <f t="shared" si="4"/>
        <v>1208</v>
      </c>
      <c r="F29" s="22">
        <f t="shared" si="5"/>
        <v>0</v>
      </c>
      <c r="G29" s="23" t="str">
        <f t="shared" si="6"/>
        <v>20:08</v>
      </c>
      <c r="H29" s="26" t="s">
        <v>177</v>
      </c>
      <c r="I29" s="26" t="s">
        <v>197</v>
      </c>
      <c r="J29" s="26" t="s">
        <v>43</v>
      </c>
      <c r="K29" s="27" t="s">
        <v>51</v>
      </c>
      <c r="L29" s="27" t="s">
        <v>51</v>
      </c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 t="s">
        <v>44</v>
      </c>
      <c r="AI29" s="26"/>
      <c r="AJ29" s="26" t="s">
        <v>52</v>
      </c>
      <c r="AK29" s="27" t="s">
        <v>145</v>
      </c>
      <c r="AL29" s="27" t="s">
        <v>51</v>
      </c>
      <c r="AM29" s="26"/>
      <c r="AN29" s="26" t="s">
        <v>47</v>
      </c>
      <c r="AO29" s="13"/>
    </row>
    <row r="30" spans="1:41" ht="15" thickBot="1">
      <c r="A30" s="21">
        <f t="shared" si="0"/>
        <v>3.02</v>
      </c>
      <c r="B30" s="22">
        <f t="shared" si="1"/>
        <v>181</v>
      </c>
      <c r="C30" s="22">
        <f t="shared" si="2"/>
        <v>0</v>
      </c>
      <c r="D30" s="22">
        <f t="shared" si="3"/>
        <v>661</v>
      </c>
      <c r="E30" s="22">
        <f t="shared" si="4"/>
        <v>1261</v>
      </c>
      <c r="F30" s="22">
        <f t="shared" si="5"/>
        <v>0</v>
      </c>
      <c r="G30" s="23" t="str">
        <f t="shared" si="6"/>
        <v>21:01</v>
      </c>
      <c r="H30" s="26" t="s">
        <v>178</v>
      </c>
      <c r="I30" s="26" t="s">
        <v>198</v>
      </c>
      <c r="J30" s="26" t="s">
        <v>43</v>
      </c>
      <c r="K30" s="27" t="s">
        <v>51</v>
      </c>
      <c r="L30" s="27" t="s">
        <v>51</v>
      </c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 t="s">
        <v>44</v>
      </c>
      <c r="AI30" s="26"/>
      <c r="AJ30" s="26" t="s">
        <v>52</v>
      </c>
      <c r="AK30" s="27" t="s">
        <v>145</v>
      </c>
      <c r="AL30" s="27" t="s">
        <v>51</v>
      </c>
      <c r="AM30" s="26"/>
      <c r="AN30" s="26" t="s">
        <v>47</v>
      </c>
      <c r="AO30" s="13"/>
    </row>
    <row r="31" spans="1:41" ht="15" thickBot="1">
      <c r="A31" s="21">
        <f t="shared" si="0"/>
        <v>1.47</v>
      </c>
      <c r="B31" s="22">
        <f t="shared" si="1"/>
        <v>88</v>
      </c>
      <c r="C31" s="22">
        <f t="shared" si="2"/>
        <v>0</v>
      </c>
      <c r="D31" s="22">
        <f t="shared" si="3"/>
        <v>568</v>
      </c>
      <c r="E31" s="22">
        <f t="shared" si="4"/>
        <v>1168</v>
      </c>
      <c r="F31" s="22">
        <f t="shared" si="5"/>
        <v>0</v>
      </c>
      <c r="G31" s="23" t="str">
        <f t="shared" si="6"/>
        <v>19:28</v>
      </c>
      <c r="H31" s="26" t="s">
        <v>179</v>
      </c>
      <c r="I31" s="26" t="s">
        <v>199</v>
      </c>
      <c r="J31" s="26" t="s">
        <v>43</v>
      </c>
      <c r="K31" s="27" t="s">
        <v>51</v>
      </c>
      <c r="L31" s="27" t="s">
        <v>51</v>
      </c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 t="s">
        <v>44</v>
      </c>
      <c r="AI31" s="26"/>
      <c r="AJ31" s="26" t="s">
        <v>52</v>
      </c>
      <c r="AK31" s="27" t="s">
        <v>145</v>
      </c>
      <c r="AL31" s="26"/>
      <c r="AM31" s="26"/>
      <c r="AN31" s="26" t="s">
        <v>47</v>
      </c>
      <c r="AO31" s="13"/>
    </row>
    <row r="32" spans="1:41" ht="15" thickBot="1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1</v>
      </c>
      <c r="G32" s="23">
        <f t="shared" si="6"/>
        <v>0</v>
      </c>
      <c r="H32" s="26" t="s">
        <v>180</v>
      </c>
      <c r="I32" s="26" t="s">
        <v>48</v>
      </c>
      <c r="J32" s="26" t="s">
        <v>43</v>
      </c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 t="s">
        <v>44</v>
      </c>
      <c r="AI32" s="26"/>
      <c r="AJ32" s="26" t="s">
        <v>45</v>
      </c>
      <c r="AK32" s="26"/>
      <c r="AL32" s="26"/>
      <c r="AM32" s="26"/>
      <c r="AN32" s="26" t="s">
        <v>47</v>
      </c>
      <c r="AO32" s="13"/>
    </row>
    <row r="33" spans="1:41" ht="15" thickBot="1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1</v>
      </c>
      <c r="G33" s="23">
        <f t="shared" si="6"/>
        <v>0</v>
      </c>
      <c r="H33" s="26" t="s">
        <v>181</v>
      </c>
      <c r="I33" s="26" t="s">
        <v>48</v>
      </c>
      <c r="J33" s="26" t="s">
        <v>43</v>
      </c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 t="s">
        <v>44</v>
      </c>
      <c r="AI33" s="26"/>
      <c r="AJ33" s="26" t="s">
        <v>45</v>
      </c>
      <c r="AK33" s="26"/>
      <c r="AL33" s="26"/>
      <c r="AM33" s="26"/>
      <c r="AN33" s="26" t="s">
        <v>47</v>
      </c>
      <c r="AO33" s="13"/>
    </row>
    <row r="34" spans="1:41" ht="14.25" thickBot="1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1</v>
      </c>
      <c r="G34" s="23">
        <f t="shared" si="6"/>
        <v>0</v>
      </c>
      <c r="H34" s="28"/>
      <c r="AO34" s="13"/>
    </row>
    <row r="35" spans="1:41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1</v>
      </c>
      <c r="G35" s="23">
        <f t="shared" si="6"/>
        <v>0</v>
      </c>
      <c r="H35" s="3"/>
      <c r="I35" s="4"/>
      <c r="J35" s="4"/>
      <c r="K35" s="6"/>
      <c r="L35" s="6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6"/>
      <c r="AL35" s="6"/>
      <c r="AM35" s="4"/>
      <c r="AN35" s="5"/>
      <c r="AO35" s="13"/>
    </row>
    <row r="36" spans="1:41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1</v>
      </c>
      <c r="G36" s="23">
        <f t="shared" si="6"/>
        <v>0</v>
      </c>
      <c r="H36" s="3"/>
      <c r="I36" s="4"/>
      <c r="J36" s="4"/>
      <c r="K36" s="6"/>
      <c r="L36" s="6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6"/>
      <c r="AL36" s="6"/>
      <c r="AM36" s="4"/>
      <c r="AN36" s="5"/>
      <c r="AO36" s="13"/>
    </row>
    <row r="37" spans="1:41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1</v>
      </c>
      <c r="G37" s="23">
        <f t="shared" si="6"/>
        <v>0</v>
      </c>
      <c r="H37" s="7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  <c r="AO37" s="13"/>
    </row>
    <row r="38" spans="1:41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1</v>
      </c>
      <c r="G38" s="23">
        <f t="shared" si="6"/>
        <v>0</v>
      </c>
      <c r="H38" s="7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  <c r="AO38" s="13"/>
    </row>
    <row r="39" spans="1:41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1</v>
      </c>
      <c r="G39" s="23">
        <f t="shared" si="6"/>
        <v>0</v>
      </c>
      <c r="H39" s="7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  <c r="AO39" s="13"/>
    </row>
    <row r="40" spans="1:41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1</v>
      </c>
      <c r="G40" s="23">
        <f t="shared" si="6"/>
        <v>0</v>
      </c>
      <c r="H40" s="7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  <c r="AO40" s="13"/>
    </row>
    <row r="41" spans="1:41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1</v>
      </c>
      <c r="G41" s="23">
        <f t="shared" si="6"/>
        <v>0</v>
      </c>
      <c r="H41" s="7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  <c r="AO41" s="13"/>
    </row>
    <row r="42" spans="1:41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1</v>
      </c>
      <c r="G42" s="23">
        <f t="shared" si="6"/>
        <v>0</v>
      </c>
      <c r="H42" s="7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  <c r="AO42" s="13"/>
    </row>
    <row r="43" spans="1:41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1</v>
      </c>
      <c r="G43" s="23">
        <f t="shared" si="6"/>
        <v>0</v>
      </c>
      <c r="H43" s="7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  <c r="AO43" s="13"/>
    </row>
    <row r="44" spans="1:41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1</v>
      </c>
      <c r="G44" s="23">
        <f t="shared" si="6"/>
        <v>0</v>
      </c>
      <c r="H44" s="7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  <c r="AO44" s="13"/>
    </row>
    <row r="45" spans="1:41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1</v>
      </c>
      <c r="G45" s="23">
        <f t="shared" si="6"/>
        <v>0</v>
      </c>
      <c r="H45" s="7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  <c r="AO45" s="13"/>
    </row>
    <row r="46" spans="1:41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1</v>
      </c>
      <c r="G46" s="23">
        <f t="shared" si="6"/>
        <v>0</v>
      </c>
      <c r="H46" s="7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/>
      <c r="AO46" s="13"/>
    </row>
    <row r="47" spans="1:41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1</v>
      </c>
      <c r="G47" s="23">
        <f t="shared" si="6"/>
        <v>0</v>
      </c>
      <c r="H47" s="7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/>
      <c r="AO47" s="13"/>
    </row>
    <row r="48" spans="1:41" ht="14.25" thickBot="1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1</v>
      </c>
      <c r="G48" s="23">
        <f t="shared" si="6"/>
        <v>0</v>
      </c>
      <c r="H48" s="10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2"/>
      <c r="AO48" s="13"/>
    </row>
    <row r="49" spans="1:4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</row>
  </sheetData>
  <sheetProtection password="C6C6" sheet="1" objects="1" scenarios="1" formatCells="0" formatColumns="0" formatRows="0" insertColumns="0" insertRows="0" insertHyperlinks="0" deleteColumns="0" deleteRows="0" sort="0" autoFilter="0" pivotTables="0"/>
  <protectedRanges>
    <protectedRange sqref="H3:AN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O49"/>
  <sheetViews>
    <sheetView workbookViewId="0">
      <pane xSplit="7" ySplit="2" topLeftCell="H18" activePane="bottomRight" state="frozen"/>
      <selection pane="topRight" activeCell="H1" sqref="H1"/>
      <selection pane="bottomLeft" activeCell="A3" sqref="A3"/>
      <selection pane="bottomRight" activeCell="J32" sqref="J32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4" width="11.375" hidden="1" customWidth="1"/>
    <col min="5" max="5" width="10.125" hidden="1" customWidth="1"/>
    <col min="6" max="6" width="0.375" hidden="1" customWidth="1"/>
    <col min="7" max="7" width="11" customWidth="1"/>
    <col min="8" max="8" width="10.5" customWidth="1"/>
    <col min="9" max="9" width="14.125" customWidth="1"/>
    <col min="10" max="10" width="10.25" customWidth="1"/>
    <col min="19" max="19" width="11.625" customWidth="1"/>
    <col min="20" max="20" width="12.125" customWidth="1"/>
    <col min="27" max="27" width="11.375" customWidth="1"/>
    <col min="28" max="28" width="13.25" customWidth="1"/>
    <col min="29" max="29" width="15" customWidth="1"/>
    <col min="30" max="30" width="14.375" customWidth="1"/>
    <col min="31" max="31" width="13.125" customWidth="1"/>
    <col min="33" max="33" width="10" customWidth="1"/>
    <col min="34" max="34" width="13.875" customWidth="1"/>
    <col min="35" max="35" width="12.25" customWidth="1"/>
    <col min="39" max="39" width="12.25" customWidth="1"/>
    <col min="40" max="40" width="14.25" customWidth="1"/>
    <col min="41" max="41" width="3.25" customWidth="1"/>
  </cols>
  <sheetData>
    <row r="1" spans="1:41" ht="15.75" thickBot="1">
      <c r="A1" s="15" t="s">
        <v>35</v>
      </c>
      <c r="B1" s="16">
        <f>ROUND(G1/60,2)</f>
        <v>71.63</v>
      </c>
      <c r="C1" s="17" t="s">
        <v>36</v>
      </c>
      <c r="D1" s="16"/>
      <c r="E1" s="16"/>
      <c r="F1" s="16"/>
      <c r="G1" s="18">
        <f>SUM(B3:B37)+SUM(C3:C37)</f>
        <v>4298</v>
      </c>
      <c r="H1" s="24"/>
      <c r="I1" s="25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3"/>
    </row>
    <row r="2" spans="1:41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38</v>
      </c>
      <c r="F2" s="20" t="s">
        <v>37</v>
      </c>
      <c r="G2" s="20" t="s">
        <v>33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  <c r="Y2" s="1" t="s">
        <v>17</v>
      </c>
      <c r="Z2" s="1" t="s">
        <v>18</v>
      </c>
      <c r="AA2" s="1" t="s">
        <v>19</v>
      </c>
      <c r="AB2" s="1" t="s">
        <v>20</v>
      </c>
      <c r="AC2" s="1" t="s">
        <v>21</v>
      </c>
      <c r="AD2" s="1" t="s">
        <v>22</v>
      </c>
      <c r="AE2" s="1" t="s">
        <v>23</v>
      </c>
      <c r="AF2" s="1" t="s">
        <v>24</v>
      </c>
      <c r="AG2" s="1" t="s">
        <v>25</v>
      </c>
      <c r="AH2" s="1" t="s">
        <v>26</v>
      </c>
      <c r="AI2" s="1" t="s">
        <v>27</v>
      </c>
      <c r="AJ2" s="1" t="s">
        <v>28</v>
      </c>
      <c r="AK2" s="1" t="s">
        <v>29</v>
      </c>
      <c r="AL2" s="1" t="s">
        <v>30</v>
      </c>
      <c r="AM2" s="1" t="s">
        <v>31</v>
      </c>
      <c r="AN2" s="2" t="s">
        <v>32</v>
      </c>
      <c r="AO2" s="13"/>
    </row>
    <row r="3" spans="1:41" ht="15" thickBot="1">
      <c r="A3" s="21">
        <f>ROUND(B3/60,2)+ROUND(C3/60,2)</f>
        <v>3.5</v>
      </c>
      <c r="B3" s="22">
        <f>IF(AND(D3&gt;(8*60),F3=0),D3-(8*60),0)</f>
        <v>210</v>
      </c>
      <c r="C3" s="22">
        <f>IF(AND(F3=1,D3&gt;0),D3,0)</f>
        <v>0</v>
      </c>
      <c r="D3" s="22">
        <f>IF(E3=0,0,IF(E3&lt;(11*60+30),(E3-(8*60+30)),IF(E3&lt;(17*60+30),E3-(12*60+30)+3*60,E3-(18*60)+8*60)))</f>
        <v>690</v>
      </c>
      <c r="E3" s="22">
        <f>IF(G3&gt;0,MID(G3,1,2)*60+MID(G3,4,2),0)</f>
        <v>1290</v>
      </c>
      <c r="F3" s="22">
        <f>IF(MID(AJ3,2,3)="工作日",0,1)</f>
        <v>0</v>
      </c>
      <c r="G3" s="23" t="str">
        <f>IF(LEN(CLEAN(I3))=13,MID(I3,8,5),IF(LEN(CLEAN(I3))=19,MID(I3,14,5),0))</f>
        <v>21:30</v>
      </c>
      <c r="H3" s="26" t="s">
        <v>272</v>
      </c>
      <c r="I3" s="26" t="s">
        <v>200</v>
      </c>
      <c r="J3" s="26" t="s">
        <v>43</v>
      </c>
      <c r="K3" s="27" t="s">
        <v>51</v>
      </c>
      <c r="L3" s="27" t="s">
        <v>51</v>
      </c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 t="s">
        <v>44</v>
      </c>
      <c r="AI3" s="26"/>
      <c r="AJ3" s="26" t="s">
        <v>52</v>
      </c>
      <c r="AK3" s="27" t="s">
        <v>145</v>
      </c>
      <c r="AL3" s="27" t="s">
        <v>51</v>
      </c>
      <c r="AM3" s="26"/>
      <c r="AN3" s="26" t="s">
        <v>47</v>
      </c>
      <c r="AO3" s="13"/>
    </row>
    <row r="4" spans="1:41" ht="15" thickBot="1">
      <c r="A4" s="21">
        <f t="shared" ref="A4:A48" si="0">ROUND(B4/60,2)+ROUND(C4/60,2)</f>
        <v>2.93</v>
      </c>
      <c r="B4" s="22">
        <f t="shared" ref="B4:B48" si="1">IF(AND(D4&gt;(8*60),F4=0),D4-(8*60),0)</f>
        <v>176</v>
      </c>
      <c r="C4" s="22">
        <f t="shared" ref="C4:C48" si="2">IF(AND(F4=1,D4&gt;0),D4,0)</f>
        <v>0</v>
      </c>
      <c r="D4" s="22">
        <f t="shared" ref="D4:D48" si="3">IF(E4=0,0,IF(E4&lt;(11*60+30),(E4-(8*60+30)),IF(E4&lt;(17*60+30),E4-(12*60+30)+3*60,E4-(18*60)+8*60)))</f>
        <v>656</v>
      </c>
      <c r="E4" s="22">
        <f t="shared" ref="E4:E48" si="4">IF(G4&gt;0,MID(G4,1,2)*60+MID(G4,4,2),0)</f>
        <v>1256</v>
      </c>
      <c r="F4" s="22">
        <f t="shared" ref="F4:F48" si="5">IF(MID(AJ4,2,3)="工作日",0,1)</f>
        <v>0</v>
      </c>
      <c r="G4" s="23" t="str">
        <f t="shared" ref="G4:G48" si="6">IF(LEN(CLEAN(I4))=13,MID(I4,8,5),IF(LEN(CLEAN(I4))=19,MID(I4,14,5),0))</f>
        <v>20:56</v>
      </c>
      <c r="H4" s="26" t="s">
        <v>201</v>
      </c>
      <c r="I4" s="26" t="s">
        <v>230</v>
      </c>
      <c r="J4" s="26" t="s">
        <v>43</v>
      </c>
      <c r="K4" s="27" t="s">
        <v>51</v>
      </c>
      <c r="L4" s="27" t="s">
        <v>51</v>
      </c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 t="s">
        <v>44</v>
      </c>
      <c r="AI4" s="26"/>
      <c r="AJ4" s="26" t="s">
        <v>52</v>
      </c>
      <c r="AK4" s="27" t="s">
        <v>145</v>
      </c>
      <c r="AL4" s="27" t="s">
        <v>51</v>
      </c>
      <c r="AM4" s="26"/>
      <c r="AN4" s="26" t="s">
        <v>47</v>
      </c>
      <c r="AO4" s="13"/>
    </row>
    <row r="5" spans="1:41" ht="15" thickBot="1">
      <c r="A5" s="21">
        <f t="shared" si="0"/>
        <v>2.17</v>
      </c>
      <c r="B5" s="22">
        <f t="shared" si="1"/>
        <v>130</v>
      </c>
      <c r="C5" s="22">
        <f t="shared" si="2"/>
        <v>0</v>
      </c>
      <c r="D5" s="22">
        <f t="shared" si="3"/>
        <v>610</v>
      </c>
      <c r="E5" s="22">
        <f t="shared" si="4"/>
        <v>1210</v>
      </c>
      <c r="F5" s="22">
        <f t="shared" si="5"/>
        <v>0</v>
      </c>
      <c r="G5" s="23" t="str">
        <f t="shared" si="6"/>
        <v>20:10</v>
      </c>
      <c r="H5" s="26" t="s">
        <v>202</v>
      </c>
      <c r="I5" s="26" t="s">
        <v>231</v>
      </c>
      <c r="J5" s="26" t="s">
        <v>43</v>
      </c>
      <c r="K5" s="27" t="s">
        <v>51</v>
      </c>
      <c r="L5" s="27" t="s">
        <v>51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 t="s">
        <v>44</v>
      </c>
      <c r="AI5" s="26"/>
      <c r="AJ5" s="26" t="s">
        <v>52</v>
      </c>
      <c r="AK5" s="27" t="s">
        <v>145</v>
      </c>
      <c r="AL5" s="27" t="s">
        <v>51</v>
      </c>
      <c r="AM5" s="26"/>
      <c r="AN5" s="26" t="s">
        <v>47</v>
      </c>
      <c r="AO5" s="13"/>
    </row>
    <row r="6" spans="1:41" ht="15" thickBot="1">
      <c r="A6" s="21">
        <f t="shared" si="0"/>
        <v>2.58</v>
      </c>
      <c r="B6" s="22">
        <f t="shared" si="1"/>
        <v>155</v>
      </c>
      <c r="C6" s="22">
        <f t="shared" si="2"/>
        <v>0</v>
      </c>
      <c r="D6" s="22">
        <f t="shared" si="3"/>
        <v>635</v>
      </c>
      <c r="E6" s="22">
        <f t="shared" si="4"/>
        <v>1235</v>
      </c>
      <c r="F6" s="22">
        <f t="shared" si="5"/>
        <v>0</v>
      </c>
      <c r="G6" s="23" t="str">
        <f t="shared" si="6"/>
        <v>20:35</v>
      </c>
      <c r="H6" s="26" t="s">
        <v>203</v>
      </c>
      <c r="I6" s="26" t="s">
        <v>232</v>
      </c>
      <c r="J6" s="26" t="s">
        <v>43</v>
      </c>
      <c r="K6" s="27" t="s">
        <v>51</v>
      </c>
      <c r="L6" s="27" t="s">
        <v>51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 t="s">
        <v>44</v>
      </c>
      <c r="AI6" s="26"/>
      <c r="AJ6" s="26" t="s">
        <v>52</v>
      </c>
      <c r="AK6" s="27" t="s">
        <v>145</v>
      </c>
      <c r="AL6" s="27" t="s">
        <v>51</v>
      </c>
      <c r="AM6" s="26"/>
      <c r="AN6" s="26" t="s">
        <v>47</v>
      </c>
      <c r="AO6" s="13"/>
    </row>
    <row r="7" spans="1:41" ht="15" thickBot="1">
      <c r="A7" s="21">
        <f t="shared" si="0"/>
        <v>11.5</v>
      </c>
      <c r="B7" s="22">
        <f t="shared" si="1"/>
        <v>0</v>
      </c>
      <c r="C7" s="22">
        <f t="shared" si="2"/>
        <v>690</v>
      </c>
      <c r="D7" s="22">
        <f t="shared" si="3"/>
        <v>690</v>
      </c>
      <c r="E7" s="22">
        <f t="shared" si="4"/>
        <v>1290</v>
      </c>
      <c r="F7" s="22">
        <f t="shared" si="5"/>
        <v>1</v>
      </c>
      <c r="G7" s="23" t="str">
        <f t="shared" si="6"/>
        <v>21:30</v>
      </c>
      <c r="H7" s="26" t="s">
        <v>204</v>
      </c>
      <c r="I7" s="26" t="s">
        <v>233</v>
      </c>
      <c r="J7" s="26" t="s">
        <v>43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 t="s">
        <v>44</v>
      </c>
      <c r="AI7" s="26"/>
      <c r="AJ7" s="26" t="s">
        <v>67</v>
      </c>
      <c r="AK7" s="27" t="s">
        <v>46</v>
      </c>
      <c r="AL7" s="27" t="s">
        <v>51</v>
      </c>
      <c r="AM7" s="26"/>
      <c r="AN7" s="26" t="s">
        <v>47</v>
      </c>
      <c r="AO7" s="13"/>
    </row>
    <row r="8" spans="1:41" ht="15" thickBot="1">
      <c r="A8" s="21">
        <f t="shared" si="0"/>
        <v>0</v>
      </c>
      <c r="B8" s="22">
        <f t="shared" si="1"/>
        <v>0</v>
      </c>
      <c r="C8" s="22">
        <f t="shared" si="2"/>
        <v>0</v>
      </c>
      <c r="D8" s="22">
        <f t="shared" si="3"/>
        <v>0</v>
      </c>
      <c r="E8" s="22">
        <f t="shared" si="4"/>
        <v>0</v>
      </c>
      <c r="F8" s="22">
        <f t="shared" si="5"/>
        <v>1</v>
      </c>
      <c r="G8" s="23">
        <f t="shared" si="6"/>
        <v>0</v>
      </c>
      <c r="H8" s="26" t="s">
        <v>205</v>
      </c>
      <c r="I8" s="26" t="s">
        <v>48</v>
      </c>
      <c r="J8" s="26" t="s">
        <v>43</v>
      </c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 t="s">
        <v>44</v>
      </c>
      <c r="AI8" s="26"/>
      <c r="AJ8" s="26" t="s">
        <v>45</v>
      </c>
      <c r="AK8" s="26"/>
      <c r="AL8" s="26"/>
      <c r="AM8" s="26"/>
      <c r="AN8" s="26" t="s">
        <v>47</v>
      </c>
      <c r="AO8" s="13"/>
    </row>
    <row r="9" spans="1:41" ht="15" thickBot="1">
      <c r="A9" s="21">
        <f t="shared" si="0"/>
        <v>0</v>
      </c>
      <c r="B9" s="22">
        <f t="shared" si="1"/>
        <v>0</v>
      </c>
      <c r="C9" s="22">
        <f t="shared" si="2"/>
        <v>0</v>
      </c>
      <c r="D9" s="22">
        <f t="shared" si="3"/>
        <v>0</v>
      </c>
      <c r="E9" s="22">
        <f t="shared" si="4"/>
        <v>0</v>
      </c>
      <c r="F9" s="22">
        <f t="shared" si="5"/>
        <v>1</v>
      </c>
      <c r="G9" s="23">
        <f t="shared" si="6"/>
        <v>0</v>
      </c>
      <c r="H9" s="26" t="s">
        <v>206</v>
      </c>
      <c r="I9" s="26" t="s">
        <v>48</v>
      </c>
      <c r="J9" s="26" t="s">
        <v>43</v>
      </c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 t="s">
        <v>44</v>
      </c>
      <c r="AI9" s="26"/>
      <c r="AJ9" s="26" t="s">
        <v>45</v>
      </c>
      <c r="AK9" s="26"/>
      <c r="AL9" s="26"/>
      <c r="AM9" s="26"/>
      <c r="AN9" s="26" t="s">
        <v>47</v>
      </c>
      <c r="AO9" s="13"/>
    </row>
    <row r="10" spans="1:41" ht="15" thickBot="1">
      <c r="A10" s="21">
        <f t="shared" si="0"/>
        <v>3.37</v>
      </c>
      <c r="B10" s="22">
        <f t="shared" si="1"/>
        <v>202</v>
      </c>
      <c r="C10" s="22">
        <f t="shared" si="2"/>
        <v>0</v>
      </c>
      <c r="D10" s="22">
        <f t="shared" si="3"/>
        <v>682</v>
      </c>
      <c r="E10" s="22">
        <f t="shared" si="4"/>
        <v>1282</v>
      </c>
      <c r="F10" s="22">
        <f t="shared" si="5"/>
        <v>0</v>
      </c>
      <c r="G10" s="23" t="str">
        <f t="shared" si="6"/>
        <v>21:22</v>
      </c>
      <c r="H10" s="26" t="s">
        <v>207</v>
      </c>
      <c r="I10" s="26" t="s">
        <v>234</v>
      </c>
      <c r="J10" s="26" t="s">
        <v>43</v>
      </c>
      <c r="K10" s="27" t="s">
        <v>51</v>
      </c>
      <c r="L10" s="27" t="s">
        <v>51</v>
      </c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 t="s">
        <v>44</v>
      </c>
      <c r="AI10" s="26"/>
      <c r="AJ10" s="26" t="s">
        <v>52</v>
      </c>
      <c r="AK10" s="27" t="s">
        <v>145</v>
      </c>
      <c r="AL10" s="27" t="s">
        <v>51</v>
      </c>
      <c r="AM10" s="26"/>
      <c r="AN10" s="26" t="s">
        <v>47</v>
      </c>
      <c r="AO10" s="13"/>
    </row>
    <row r="11" spans="1:41" ht="15" thickBot="1">
      <c r="A11" s="21">
        <f t="shared" si="0"/>
        <v>2.88</v>
      </c>
      <c r="B11" s="22">
        <f t="shared" si="1"/>
        <v>173</v>
      </c>
      <c r="C11" s="22">
        <f t="shared" si="2"/>
        <v>0</v>
      </c>
      <c r="D11" s="22">
        <f t="shared" si="3"/>
        <v>653</v>
      </c>
      <c r="E11" s="22">
        <f t="shared" si="4"/>
        <v>1253</v>
      </c>
      <c r="F11" s="22">
        <f t="shared" si="5"/>
        <v>0</v>
      </c>
      <c r="G11" s="23" t="str">
        <f t="shared" si="6"/>
        <v>20:53</v>
      </c>
      <c r="H11" s="26" t="s">
        <v>208</v>
      </c>
      <c r="I11" s="26" t="s">
        <v>235</v>
      </c>
      <c r="J11" s="26" t="s">
        <v>43</v>
      </c>
      <c r="K11" s="27" t="s">
        <v>51</v>
      </c>
      <c r="L11" s="27" t="s">
        <v>51</v>
      </c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 t="s">
        <v>44</v>
      </c>
      <c r="AI11" s="26"/>
      <c r="AJ11" s="26" t="s">
        <v>52</v>
      </c>
      <c r="AK11" s="27" t="s">
        <v>145</v>
      </c>
      <c r="AL11" s="27" t="s">
        <v>51</v>
      </c>
      <c r="AM11" s="26"/>
      <c r="AN11" s="26" t="s">
        <v>47</v>
      </c>
      <c r="AO11" s="13"/>
    </row>
    <row r="12" spans="1:41" ht="15" thickBot="1">
      <c r="A12" s="21">
        <f t="shared" si="0"/>
        <v>3.15</v>
      </c>
      <c r="B12" s="22">
        <f t="shared" si="1"/>
        <v>189</v>
      </c>
      <c r="C12" s="22">
        <f t="shared" si="2"/>
        <v>0</v>
      </c>
      <c r="D12" s="22">
        <f t="shared" si="3"/>
        <v>669</v>
      </c>
      <c r="E12" s="22">
        <f t="shared" si="4"/>
        <v>1269</v>
      </c>
      <c r="F12" s="22">
        <f t="shared" si="5"/>
        <v>0</v>
      </c>
      <c r="G12" s="23" t="str">
        <f t="shared" si="6"/>
        <v>21:09</v>
      </c>
      <c r="H12" s="26" t="s">
        <v>209</v>
      </c>
      <c r="I12" s="26" t="s">
        <v>257</v>
      </c>
      <c r="J12" s="26" t="s">
        <v>43</v>
      </c>
      <c r="K12" s="27" t="s">
        <v>51</v>
      </c>
      <c r="L12" s="27" t="s">
        <v>51</v>
      </c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 t="s">
        <v>44</v>
      </c>
      <c r="AI12" s="26"/>
      <c r="AJ12" s="26" t="s">
        <v>52</v>
      </c>
      <c r="AK12" s="27" t="s">
        <v>145</v>
      </c>
      <c r="AL12" s="27" t="s">
        <v>51</v>
      </c>
      <c r="AM12" s="26"/>
      <c r="AN12" s="26" t="s">
        <v>47</v>
      </c>
      <c r="AO12" s="13"/>
    </row>
    <row r="13" spans="1:41" ht="15" thickBot="1">
      <c r="A13" s="21">
        <f t="shared" si="0"/>
        <v>4.07</v>
      </c>
      <c r="B13" s="22">
        <f t="shared" si="1"/>
        <v>244</v>
      </c>
      <c r="C13" s="22">
        <f t="shared" si="2"/>
        <v>0</v>
      </c>
      <c r="D13" s="22">
        <f t="shared" si="3"/>
        <v>724</v>
      </c>
      <c r="E13" s="22">
        <f t="shared" si="4"/>
        <v>1324</v>
      </c>
      <c r="F13" s="22">
        <f t="shared" si="5"/>
        <v>0</v>
      </c>
      <c r="G13" s="23" t="str">
        <f t="shared" si="6"/>
        <v>22:04</v>
      </c>
      <c r="H13" s="26" t="s">
        <v>210</v>
      </c>
      <c r="I13" s="26" t="s">
        <v>258</v>
      </c>
      <c r="J13" s="26" t="s">
        <v>43</v>
      </c>
      <c r="K13" s="27" t="s">
        <v>51</v>
      </c>
      <c r="L13" s="27" t="s">
        <v>51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 t="s">
        <v>44</v>
      </c>
      <c r="AI13" s="26"/>
      <c r="AJ13" s="26" t="s">
        <v>52</v>
      </c>
      <c r="AK13" s="27" t="s">
        <v>145</v>
      </c>
      <c r="AL13" s="27" t="s">
        <v>51</v>
      </c>
      <c r="AM13" s="26"/>
      <c r="AN13" s="26" t="s">
        <v>47</v>
      </c>
      <c r="AO13" s="13"/>
    </row>
    <row r="14" spans="1:41" ht="15" thickBot="1">
      <c r="A14" s="21">
        <f t="shared" si="0"/>
        <v>2.17</v>
      </c>
      <c r="B14" s="22">
        <f t="shared" si="1"/>
        <v>130</v>
      </c>
      <c r="C14" s="22">
        <f t="shared" si="2"/>
        <v>0</v>
      </c>
      <c r="D14" s="22">
        <f t="shared" si="3"/>
        <v>610</v>
      </c>
      <c r="E14" s="22">
        <f t="shared" si="4"/>
        <v>1210</v>
      </c>
      <c r="F14" s="22">
        <f t="shared" si="5"/>
        <v>0</v>
      </c>
      <c r="G14" s="23" t="str">
        <f t="shared" si="6"/>
        <v>20:10</v>
      </c>
      <c r="H14" s="26" t="s">
        <v>211</v>
      </c>
      <c r="I14" s="26" t="s">
        <v>259</v>
      </c>
      <c r="J14" s="26" t="s">
        <v>43</v>
      </c>
      <c r="K14" s="27" t="s">
        <v>51</v>
      </c>
      <c r="L14" s="27" t="s">
        <v>51</v>
      </c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 t="s">
        <v>44</v>
      </c>
      <c r="AI14" s="26"/>
      <c r="AJ14" s="26" t="s">
        <v>52</v>
      </c>
      <c r="AK14" s="27" t="s">
        <v>145</v>
      </c>
      <c r="AL14" s="27" t="s">
        <v>51</v>
      </c>
      <c r="AM14" s="26"/>
      <c r="AN14" s="26" t="s">
        <v>47</v>
      </c>
      <c r="AO14" s="13"/>
    </row>
    <row r="15" spans="1:41" ht="15" thickBot="1">
      <c r="A15" s="21">
        <f t="shared" si="0"/>
        <v>0</v>
      </c>
      <c r="B15" s="22">
        <f t="shared" si="1"/>
        <v>0</v>
      </c>
      <c r="C15" s="22">
        <f t="shared" si="2"/>
        <v>0</v>
      </c>
      <c r="D15" s="22">
        <f t="shared" si="3"/>
        <v>0</v>
      </c>
      <c r="E15" s="22">
        <f t="shared" si="4"/>
        <v>0</v>
      </c>
      <c r="F15" s="22">
        <f t="shared" si="5"/>
        <v>1</v>
      </c>
      <c r="G15" s="23">
        <f t="shared" si="6"/>
        <v>0</v>
      </c>
      <c r="H15" s="26" t="s">
        <v>212</v>
      </c>
      <c r="I15" s="26" t="s">
        <v>48</v>
      </c>
      <c r="J15" s="26" t="s">
        <v>43</v>
      </c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 t="s">
        <v>44</v>
      </c>
      <c r="AI15" s="26"/>
      <c r="AJ15" s="26" t="s">
        <v>45</v>
      </c>
      <c r="AK15" s="26"/>
      <c r="AL15" s="26"/>
      <c r="AM15" s="26"/>
      <c r="AN15" s="26" t="s">
        <v>47</v>
      </c>
      <c r="AO15" s="13"/>
    </row>
    <row r="16" spans="1:41" ht="15" thickBot="1">
      <c r="A16" s="21">
        <f t="shared" si="0"/>
        <v>0</v>
      </c>
      <c r="B16" s="22">
        <f t="shared" si="1"/>
        <v>0</v>
      </c>
      <c r="C16" s="22">
        <f t="shared" si="2"/>
        <v>0</v>
      </c>
      <c r="D16" s="22">
        <f t="shared" si="3"/>
        <v>0</v>
      </c>
      <c r="E16" s="22">
        <f t="shared" si="4"/>
        <v>0</v>
      </c>
      <c r="F16" s="22">
        <f t="shared" si="5"/>
        <v>1</v>
      </c>
      <c r="G16" s="23">
        <f t="shared" si="6"/>
        <v>0</v>
      </c>
      <c r="H16" s="26" t="s">
        <v>213</v>
      </c>
      <c r="I16" s="26" t="s">
        <v>48</v>
      </c>
      <c r="J16" s="26" t="s">
        <v>43</v>
      </c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 t="s">
        <v>44</v>
      </c>
      <c r="AI16" s="26"/>
      <c r="AJ16" s="26" t="s">
        <v>45</v>
      </c>
      <c r="AK16" s="26"/>
      <c r="AL16" s="26"/>
      <c r="AM16" s="26"/>
      <c r="AN16" s="26" t="s">
        <v>47</v>
      </c>
      <c r="AO16" s="13"/>
    </row>
    <row r="17" spans="1:41" ht="15" thickBot="1">
      <c r="A17" s="21">
        <f t="shared" si="0"/>
        <v>3.73</v>
      </c>
      <c r="B17" s="22">
        <f t="shared" si="1"/>
        <v>224</v>
      </c>
      <c r="C17" s="22">
        <f t="shared" si="2"/>
        <v>0</v>
      </c>
      <c r="D17" s="22">
        <f t="shared" si="3"/>
        <v>704</v>
      </c>
      <c r="E17" s="22">
        <f t="shared" si="4"/>
        <v>1304</v>
      </c>
      <c r="F17" s="22">
        <f t="shared" si="5"/>
        <v>0</v>
      </c>
      <c r="G17" s="23" t="str">
        <f t="shared" si="6"/>
        <v>21:44</v>
      </c>
      <c r="H17" s="26" t="s">
        <v>214</v>
      </c>
      <c r="I17" s="26" t="s">
        <v>260</v>
      </c>
      <c r="J17" s="26" t="s">
        <v>43</v>
      </c>
      <c r="K17" s="27" t="s">
        <v>51</v>
      </c>
      <c r="L17" s="27" t="s">
        <v>51</v>
      </c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 t="s">
        <v>44</v>
      </c>
      <c r="AI17" s="26"/>
      <c r="AJ17" s="26" t="s">
        <v>52</v>
      </c>
      <c r="AK17" s="27" t="s">
        <v>145</v>
      </c>
      <c r="AL17" s="27" t="s">
        <v>51</v>
      </c>
      <c r="AM17" s="26"/>
      <c r="AN17" s="26" t="s">
        <v>47</v>
      </c>
      <c r="AO17" s="13"/>
    </row>
    <row r="18" spans="1:41" ht="15" thickBot="1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456</v>
      </c>
      <c r="E18" s="22">
        <f t="shared" si="4"/>
        <v>1056</v>
      </c>
      <c r="F18" s="22">
        <f t="shared" si="5"/>
        <v>0</v>
      </c>
      <c r="G18" s="23" t="str">
        <f t="shared" si="6"/>
        <v>17:36</v>
      </c>
      <c r="H18" s="26" t="s">
        <v>215</v>
      </c>
      <c r="I18" s="26" t="s">
        <v>261</v>
      </c>
      <c r="J18" s="26" t="s">
        <v>43</v>
      </c>
      <c r="K18" s="27" t="s">
        <v>51</v>
      </c>
      <c r="L18" s="27" t="s">
        <v>51</v>
      </c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 t="s">
        <v>44</v>
      </c>
      <c r="AI18" s="26"/>
      <c r="AJ18" s="26" t="s">
        <v>52</v>
      </c>
      <c r="AK18" s="27" t="s">
        <v>145</v>
      </c>
      <c r="AL18" s="26"/>
      <c r="AM18" s="26"/>
      <c r="AN18" s="26" t="s">
        <v>47</v>
      </c>
      <c r="AO18" s="13"/>
    </row>
    <row r="19" spans="1:41" ht="15" thickBot="1">
      <c r="A19" s="21">
        <f t="shared" si="0"/>
        <v>3.67</v>
      </c>
      <c r="B19" s="22">
        <f t="shared" si="1"/>
        <v>220</v>
      </c>
      <c r="C19" s="22">
        <f t="shared" si="2"/>
        <v>0</v>
      </c>
      <c r="D19" s="22">
        <f t="shared" si="3"/>
        <v>700</v>
      </c>
      <c r="E19" s="22">
        <f t="shared" si="4"/>
        <v>1300</v>
      </c>
      <c r="F19" s="22">
        <f t="shared" si="5"/>
        <v>0</v>
      </c>
      <c r="G19" s="23" t="str">
        <f t="shared" si="6"/>
        <v>21:40</v>
      </c>
      <c r="H19" s="26" t="s">
        <v>216</v>
      </c>
      <c r="I19" s="26" t="s">
        <v>262</v>
      </c>
      <c r="J19" s="26" t="s">
        <v>43</v>
      </c>
      <c r="K19" s="27" t="s">
        <v>51</v>
      </c>
      <c r="L19" s="27" t="s">
        <v>51</v>
      </c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 t="s">
        <v>44</v>
      </c>
      <c r="AI19" s="26"/>
      <c r="AJ19" s="26" t="s">
        <v>52</v>
      </c>
      <c r="AK19" s="27" t="s">
        <v>145</v>
      </c>
      <c r="AL19" s="27" t="s">
        <v>51</v>
      </c>
      <c r="AM19" s="26"/>
      <c r="AN19" s="26" t="s">
        <v>47</v>
      </c>
      <c r="AO19" s="13"/>
    </row>
    <row r="20" spans="1:41" ht="15" thickBot="1">
      <c r="A20" s="21">
        <f t="shared" si="0"/>
        <v>2.78</v>
      </c>
      <c r="B20" s="22">
        <f t="shared" si="1"/>
        <v>167</v>
      </c>
      <c r="C20" s="22">
        <f t="shared" si="2"/>
        <v>0</v>
      </c>
      <c r="D20" s="22">
        <f t="shared" si="3"/>
        <v>647</v>
      </c>
      <c r="E20" s="22">
        <f t="shared" si="4"/>
        <v>1247</v>
      </c>
      <c r="F20" s="22">
        <f t="shared" si="5"/>
        <v>0</v>
      </c>
      <c r="G20" s="23" t="str">
        <f t="shared" si="6"/>
        <v>20:47</v>
      </c>
      <c r="H20" s="26" t="s">
        <v>217</v>
      </c>
      <c r="I20" s="26" t="s">
        <v>263</v>
      </c>
      <c r="J20" s="26" t="s">
        <v>43</v>
      </c>
      <c r="K20" s="27" t="s">
        <v>51</v>
      </c>
      <c r="L20" s="27" t="s">
        <v>51</v>
      </c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 t="s">
        <v>44</v>
      </c>
      <c r="AI20" s="26"/>
      <c r="AJ20" s="26" t="s">
        <v>52</v>
      </c>
      <c r="AK20" s="27" t="s">
        <v>145</v>
      </c>
      <c r="AL20" s="27" t="s">
        <v>51</v>
      </c>
      <c r="AM20" s="26"/>
      <c r="AN20" s="26" t="s">
        <v>47</v>
      </c>
      <c r="AO20" s="13"/>
    </row>
    <row r="21" spans="1:41" ht="15" thickBot="1">
      <c r="A21" s="21">
        <f t="shared" si="0"/>
        <v>1.28</v>
      </c>
      <c r="B21" s="22">
        <f t="shared" si="1"/>
        <v>77</v>
      </c>
      <c r="C21" s="22">
        <f t="shared" si="2"/>
        <v>0</v>
      </c>
      <c r="D21" s="22">
        <f t="shared" si="3"/>
        <v>557</v>
      </c>
      <c r="E21" s="22">
        <f t="shared" si="4"/>
        <v>1157</v>
      </c>
      <c r="F21" s="22">
        <f t="shared" si="5"/>
        <v>0</v>
      </c>
      <c r="G21" s="23" t="str">
        <f t="shared" si="6"/>
        <v>19:17</v>
      </c>
      <c r="H21" s="26" t="s">
        <v>218</v>
      </c>
      <c r="I21" s="26" t="s">
        <v>264</v>
      </c>
      <c r="J21" s="26" t="s">
        <v>43</v>
      </c>
      <c r="K21" s="27" t="s">
        <v>51</v>
      </c>
      <c r="L21" s="27" t="s">
        <v>51</v>
      </c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 t="s">
        <v>44</v>
      </c>
      <c r="AI21" s="26"/>
      <c r="AJ21" s="26" t="s">
        <v>52</v>
      </c>
      <c r="AK21" s="27" t="s">
        <v>145</v>
      </c>
      <c r="AL21" s="26"/>
      <c r="AM21" s="26"/>
      <c r="AN21" s="26" t="s">
        <v>47</v>
      </c>
      <c r="AO21" s="13"/>
    </row>
    <row r="22" spans="1:41" ht="15" thickBot="1">
      <c r="A22" s="21">
        <f t="shared" si="0"/>
        <v>0</v>
      </c>
      <c r="B22" s="22">
        <f t="shared" si="1"/>
        <v>0</v>
      </c>
      <c r="C22" s="22">
        <f t="shared" si="2"/>
        <v>0</v>
      </c>
      <c r="D22" s="22">
        <f t="shared" si="3"/>
        <v>0</v>
      </c>
      <c r="E22" s="22">
        <f t="shared" si="4"/>
        <v>0</v>
      </c>
      <c r="F22" s="22">
        <f t="shared" si="5"/>
        <v>1</v>
      </c>
      <c r="G22" s="23">
        <f t="shared" si="6"/>
        <v>0</v>
      </c>
      <c r="H22" s="26" t="s">
        <v>219</v>
      </c>
      <c r="I22" s="26" t="s">
        <v>48</v>
      </c>
      <c r="J22" s="26" t="s">
        <v>43</v>
      </c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 t="s">
        <v>44</v>
      </c>
      <c r="AI22" s="26"/>
      <c r="AJ22" s="26" t="s">
        <v>45</v>
      </c>
      <c r="AK22" s="26"/>
      <c r="AL22" s="26"/>
      <c r="AM22" s="26"/>
      <c r="AN22" s="26" t="s">
        <v>47</v>
      </c>
      <c r="AO22" s="13"/>
    </row>
    <row r="23" spans="1:41" ht="15" thickBot="1">
      <c r="A23" s="21">
        <f t="shared" si="0"/>
        <v>0</v>
      </c>
      <c r="B23" s="22">
        <f t="shared" si="1"/>
        <v>0</v>
      </c>
      <c r="C23" s="22">
        <f t="shared" si="2"/>
        <v>0</v>
      </c>
      <c r="D23" s="22">
        <f t="shared" si="3"/>
        <v>0</v>
      </c>
      <c r="E23" s="22">
        <f t="shared" si="4"/>
        <v>0</v>
      </c>
      <c r="F23" s="22">
        <f t="shared" si="5"/>
        <v>1</v>
      </c>
      <c r="G23" s="23">
        <f t="shared" si="6"/>
        <v>0</v>
      </c>
      <c r="H23" s="26" t="s">
        <v>220</v>
      </c>
      <c r="I23" s="26" t="s">
        <v>48</v>
      </c>
      <c r="J23" s="26" t="s">
        <v>43</v>
      </c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 t="s">
        <v>44</v>
      </c>
      <c r="AI23" s="26"/>
      <c r="AJ23" s="26" t="s">
        <v>45</v>
      </c>
      <c r="AK23" s="26"/>
      <c r="AL23" s="26"/>
      <c r="AM23" s="26"/>
      <c r="AN23" s="26" t="s">
        <v>47</v>
      </c>
      <c r="AO23" s="13"/>
    </row>
    <row r="24" spans="1:41" ht="15" thickBot="1">
      <c r="A24" s="21">
        <f t="shared" si="0"/>
        <v>4.53</v>
      </c>
      <c r="B24" s="22">
        <f t="shared" si="1"/>
        <v>272</v>
      </c>
      <c r="C24" s="22">
        <f t="shared" si="2"/>
        <v>0</v>
      </c>
      <c r="D24" s="22">
        <f t="shared" si="3"/>
        <v>752</v>
      </c>
      <c r="E24" s="22">
        <f t="shared" si="4"/>
        <v>1352</v>
      </c>
      <c r="F24" s="22">
        <f t="shared" si="5"/>
        <v>0</v>
      </c>
      <c r="G24" s="23" t="str">
        <f t="shared" si="6"/>
        <v>22:32</v>
      </c>
      <c r="H24" s="26" t="s">
        <v>221</v>
      </c>
      <c r="I24" s="26" t="s">
        <v>265</v>
      </c>
      <c r="J24" s="26" t="s">
        <v>43</v>
      </c>
      <c r="K24" s="27" t="s">
        <v>51</v>
      </c>
      <c r="L24" s="27" t="s">
        <v>51</v>
      </c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 t="s">
        <v>44</v>
      </c>
      <c r="AI24" s="26"/>
      <c r="AJ24" s="26" t="s">
        <v>52</v>
      </c>
      <c r="AK24" s="27" t="s">
        <v>145</v>
      </c>
      <c r="AL24" s="27" t="s">
        <v>51</v>
      </c>
      <c r="AM24" s="26"/>
      <c r="AN24" s="26" t="s">
        <v>47</v>
      </c>
      <c r="AO24" s="13"/>
    </row>
    <row r="25" spans="1:41" ht="15" thickBot="1">
      <c r="A25" s="21">
        <f t="shared" si="0"/>
        <v>3.25</v>
      </c>
      <c r="B25" s="22">
        <f t="shared" si="1"/>
        <v>195</v>
      </c>
      <c r="C25" s="22">
        <f t="shared" si="2"/>
        <v>0</v>
      </c>
      <c r="D25" s="22">
        <f t="shared" si="3"/>
        <v>675</v>
      </c>
      <c r="E25" s="22">
        <f t="shared" si="4"/>
        <v>1275</v>
      </c>
      <c r="F25" s="22">
        <f t="shared" si="5"/>
        <v>0</v>
      </c>
      <c r="G25" s="23" t="str">
        <f t="shared" si="6"/>
        <v>21:15</v>
      </c>
      <c r="H25" s="26" t="s">
        <v>222</v>
      </c>
      <c r="I25" s="26" t="s">
        <v>266</v>
      </c>
      <c r="J25" s="26" t="s">
        <v>43</v>
      </c>
      <c r="K25" s="27" t="s">
        <v>51</v>
      </c>
      <c r="L25" s="27" t="s">
        <v>51</v>
      </c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 t="s">
        <v>44</v>
      </c>
      <c r="AI25" s="26"/>
      <c r="AJ25" s="26" t="s">
        <v>52</v>
      </c>
      <c r="AK25" s="27" t="s">
        <v>145</v>
      </c>
      <c r="AL25" s="27" t="s">
        <v>51</v>
      </c>
      <c r="AM25" s="26"/>
      <c r="AN25" s="26" t="s">
        <v>47</v>
      </c>
      <c r="AO25" s="13"/>
    </row>
    <row r="26" spans="1:41" ht="15" thickBot="1">
      <c r="A26" s="21">
        <f t="shared" si="0"/>
        <v>3.35</v>
      </c>
      <c r="B26" s="22">
        <f t="shared" si="1"/>
        <v>201</v>
      </c>
      <c r="C26" s="22">
        <f t="shared" si="2"/>
        <v>0</v>
      </c>
      <c r="D26" s="22">
        <f t="shared" si="3"/>
        <v>681</v>
      </c>
      <c r="E26" s="22">
        <f t="shared" si="4"/>
        <v>1281</v>
      </c>
      <c r="F26" s="22">
        <f t="shared" si="5"/>
        <v>0</v>
      </c>
      <c r="G26" s="23" t="str">
        <f t="shared" si="6"/>
        <v>21:21</v>
      </c>
      <c r="H26" s="26" t="s">
        <v>223</v>
      </c>
      <c r="I26" s="26" t="s">
        <v>267</v>
      </c>
      <c r="J26" s="26" t="s">
        <v>43</v>
      </c>
      <c r="K26" s="27" t="s">
        <v>51</v>
      </c>
      <c r="L26" s="27" t="s">
        <v>51</v>
      </c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 t="s">
        <v>44</v>
      </c>
      <c r="AI26" s="26"/>
      <c r="AJ26" s="26" t="s">
        <v>52</v>
      </c>
      <c r="AK26" s="27" t="s">
        <v>145</v>
      </c>
      <c r="AL26" s="27" t="s">
        <v>51</v>
      </c>
      <c r="AM26" s="26"/>
      <c r="AN26" s="26" t="s">
        <v>47</v>
      </c>
      <c r="AO26" s="13"/>
    </row>
    <row r="27" spans="1:41" ht="15" thickBot="1">
      <c r="A27" s="21">
        <f t="shared" si="0"/>
        <v>3.05</v>
      </c>
      <c r="B27" s="22">
        <f t="shared" si="1"/>
        <v>183</v>
      </c>
      <c r="C27" s="22">
        <f t="shared" si="2"/>
        <v>0</v>
      </c>
      <c r="D27" s="22">
        <f t="shared" si="3"/>
        <v>663</v>
      </c>
      <c r="E27" s="22">
        <f t="shared" si="4"/>
        <v>1263</v>
      </c>
      <c r="F27" s="22">
        <f t="shared" si="5"/>
        <v>0</v>
      </c>
      <c r="G27" s="23" t="str">
        <f t="shared" si="6"/>
        <v>21:03</v>
      </c>
      <c r="H27" s="26" t="s">
        <v>224</v>
      </c>
      <c r="I27" s="26" t="s">
        <v>268</v>
      </c>
      <c r="J27" s="26" t="s">
        <v>43</v>
      </c>
      <c r="K27" s="27" t="s">
        <v>51</v>
      </c>
      <c r="L27" s="27" t="s">
        <v>51</v>
      </c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 t="s">
        <v>44</v>
      </c>
      <c r="AI27" s="26"/>
      <c r="AJ27" s="26" t="s">
        <v>52</v>
      </c>
      <c r="AK27" s="27" t="s">
        <v>145</v>
      </c>
      <c r="AL27" s="27" t="s">
        <v>51</v>
      </c>
      <c r="AM27" s="26"/>
      <c r="AN27" s="26" t="s">
        <v>47</v>
      </c>
      <c r="AO27" s="13"/>
    </row>
    <row r="28" spans="1:41" ht="15" thickBot="1">
      <c r="A28" s="21">
        <f t="shared" si="0"/>
        <v>2.12</v>
      </c>
      <c r="B28" s="22">
        <f t="shared" si="1"/>
        <v>127</v>
      </c>
      <c r="C28" s="22">
        <f t="shared" si="2"/>
        <v>0</v>
      </c>
      <c r="D28" s="22">
        <f t="shared" si="3"/>
        <v>607</v>
      </c>
      <c r="E28" s="22">
        <f t="shared" si="4"/>
        <v>1207</v>
      </c>
      <c r="F28" s="22">
        <f t="shared" si="5"/>
        <v>0</v>
      </c>
      <c r="G28" s="23" t="str">
        <f t="shared" si="6"/>
        <v>20:07</v>
      </c>
      <c r="H28" s="26" t="s">
        <v>225</v>
      </c>
      <c r="I28" s="26" t="s">
        <v>269</v>
      </c>
      <c r="J28" s="26" t="s">
        <v>43</v>
      </c>
      <c r="K28" s="27" t="s">
        <v>51</v>
      </c>
      <c r="L28" s="27" t="s">
        <v>51</v>
      </c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 t="s">
        <v>44</v>
      </c>
      <c r="AI28" s="26"/>
      <c r="AJ28" s="26" t="s">
        <v>52</v>
      </c>
      <c r="AK28" s="27" t="s">
        <v>145</v>
      </c>
      <c r="AL28" s="27" t="s">
        <v>51</v>
      </c>
      <c r="AM28" s="26"/>
      <c r="AN28" s="26" t="s">
        <v>47</v>
      </c>
      <c r="AO28" s="13"/>
    </row>
    <row r="29" spans="1:41" ht="15" thickBot="1">
      <c r="A29" s="21">
        <f t="shared" si="0"/>
        <v>0</v>
      </c>
      <c r="B29" s="22">
        <f t="shared" si="1"/>
        <v>0</v>
      </c>
      <c r="C29" s="22">
        <f t="shared" si="2"/>
        <v>0</v>
      </c>
      <c r="D29" s="22">
        <f t="shared" si="3"/>
        <v>0</v>
      </c>
      <c r="E29" s="22">
        <f t="shared" si="4"/>
        <v>0</v>
      </c>
      <c r="F29" s="22">
        <f t="shared" si="5"/>
        <v>1</v>
      </c>
      <c r="G29" s="23">
        <f t="shared" si="6"/>
        <v>0</v>
      </c>
      <c r="H29" s="26" t="s">
        <v>226</v>
      </c>
      <c r="I29" s="26" t="s">
        <v>48</v>
      </c>
      <c r="J29" s="26" t="s">
        <v>43</v>
      </c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 t="s">
        <v>44</v>
      </c>
      <c r="AI29" s="26"/>
      <c r="AJ29" s="26" t="s">
        <v>45</v>
      </c>
      <c r="AK29" s="26"/>
      <c r="AL29" s="26"/>
      <c r="AM29" s="26"/>
      <c r="AN29" s="26" t="s">
        <v>47</v>
      </c>
      <c r="AO29" s="13"/>
    </row>
    <row r="30" spans="1:41" ht="15" thickBot="1">
      <c r="A30" s="21">
        <f t="shared" si="0"/>
        <v>2.52</v>
      </c>
      <c r="B30" s="22">
        <f t="shared" si="1"/>
        <v>151</v>
      </c>
      <c r="C30" s="22">
        <f t="shared" si="2"/>
        <v>0</v>
      </c>
      <c r="D30" s="22">
        <f t="shared" si="3"/>
        <v>631</v>
      </c>
      <c r="E30" s="22">
        <f t="shared" si="4"/>
        <v>1231</v>
      </c>
      <c r="F30" s="22">
        <f t="shared" si="5"/>
        <v>0</v>
      </c>
      <c r="G30" s="23" t="str">
        <f t="shared" si="6"/>
        <v>20:31</v>
      </c>
      <c r="H30" s="26" t="s">
        <v>227</v>
      </c>
      <c r="I30" s="26" t="s">
        <v>270</v>
      </c>
      <c r="J30" s="26" t="s">
        <v>43</v>
      </c>
      <c r="K30" s="27" t="s">
        <v>51</v>
      </c>
      <c r="L30" s="27" t="s">
        <v>51</v>
      </c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 t="s">
        <v>44</v>
      </c>
      <c r="AI30" s="26"/>
      <c r="AJ30" s="26" t="s">
        <v>52</v>
      </c>
      <c r="AK30" s="27" t="s">
        <v>145</v>
      </c>
      <c r="AL30" s="27" t="s">
        <v>51</v>
      </c>
      <c r="AM30" s="26"/>
      <c r="AN30" s="26" t="s">
        <v>47</v>
      </c>
      <c r="AO30" s="13"/>
    </row>
    <row r="31" spans="1:41" ht="15" thickBot="1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476</v>
      </c>
      <c r="E31" s="22">
        <f t="shared" si="4"/>
        <v>1076</v>
      </c>
      <c r="F31" s="22">
        <f t="shared" si="5"/>
        <v>0</v>
      </c>
      <c r="G31" s="23" t="str">
        <f t="shared" si="6"/>
        <v>17:56</v>
      </c>
      <c r="H31" s="26" t="s">
        <v>228</v>
      </c>
      <c r="I31" s="26" t="s">
        <v>271</v>
      </c>
      <c r="J31" s="26" t="s">
        <v>43</v>
      </c>
      <c r="K31" s="27" t="s">
        <v>51</v>
      </c>
      <c r="L31" s="27" t="s">
        <v>51</v>
      </c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 t="s">
        <v>44</v>
      </c>
      <c r="AI31" s="26"/>
      <c r="AJ31" s="26" t="s">
        <v>52</v>
      </c>
      <c r="AK31" s="27" t="s">
        <v>145</v>
      </c>
      <c r="AL31" s="26"/>
      <c r="AM31" s="26"/>
      <c r="AN31" s="26" t="s">
        <v>47</v>
      </c>
      <c r="AO31" s="13"/>
    </row>
    <row r="32" spans="1:41" ht="15" thickBot="1">
      <c r="A32" s="21">
        <f t="shared" si="0"/>
        <v>3.03</v>
      </c>
      <c r="B32" s="22">
        <f t="shared" si="1"/>
        <v>182</v>
      </c>
      <c r="C32" s="22">
        <f t="shared" si="2"/>
        <v>0</v>
      </c>
      <c r="D32" s="22">
        <f t="shared" si="3"/>
        <v>662</v>
      </c>
      <c r="E32" s="22">
        <f t="shared" si="4"/>
        <v>1262</v>
      </c>
      <c r="F32" s="22">
        <f t="shared" si="5"/>
        <v>0</v>
      </c>
      <c r="G32" s="23" t="str">
        <f t="shared" si="6"/>
        <v>21:02</v>
      </c>
      <c r="H32" s="26" t="s">
        <v>229</v>
      </c>
      <c r="I32" s="26" t="s">
        <v>273</v>
      </c>
      <c r="J32" s="26" t="s">
        <v>43</v>
      </c>
      <c r="K32" s="27" t="s">
        <v>51</v>
      </c>
      <c r="L32" s="27" t="s">
        <v>51</v>
      </c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 t="s">
        <v>44</v>
      </c>
      <c r="AI32" s="26"/>
      <c r="AJ32" s="26" t="s">
        <v>52</v>
      </c>
      <c r="AK32" s="27" t="s">
        <v>145</v>
      </c>
      <c r="AL32" s="27" t="s">
        <v>51</v>
      </c>
      <c r="AM32" s="26"/>
      <c r="AN32" s="26" t="s">
        <v>47</v>
      </c>
      <c r="AO32" s="13"/>
    </row>
    <row r="33" spans="1:41" ht="14.25" thickBot="1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1</v>
      </c>
      <c r="G33" s="23">
        <f t="shared" si="6"/>
        <v>0</v>
      </c>
      <c r="H33" s="28"/>
      <c r="AO33" s="13"/>
    </row>
    <row r="34" spans="1:41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1</v>
      </c>
      <c r="G34" s="23">
        <f t="shared" si="6"/>
        <v>0</v>
      </c>
      <c r="H34" s="7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  <c r="AO34" s="13"/>
    </row>
    <row r="35" spans="1:41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1</v>
      </c>
      <c r="G35" s="23">
        <f t="shared" si="6"/>
        <v>0</v>
      </c>
      <c r="H35" s="3"/>
      <c r="I35" s="4"/>
      <c r="J35" s="4"/>
      <c r="K35" s="6"/>
      <c r="L35" s="6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6"/>
      <c r="AL35" s="6"/>
      <c r="AM35" s="4"/>
      <c r="AN35" s="5"/>
      <c r="AO35" s="13"/>
    </row>
    <row r="36" spans="1:41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1</v>
      </c>
      <c r="G36" s="23">
        <f t="shared" si="6"/>
        <v>0</v>
      </c>
      <c r="H36" s="3"/>
      <c r="I36" s="4"/>
      <c r="J36" s="4"/>
      <c r="K36" s="6"/>
      <c r="L36" s="6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6"/>
      <c r="AL36" s="6"/>
      <c r="AM36" s="4"/>
      <c r="AN36" s="5"/>
      <c r="AO36" s="13"/>
    </row>
    <row r="37" spans="1:41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1</v>
      </c>
      <c r="G37" s="23">
        <f t="shared" si="6"/>
        <v>0</v>
      </c>
      <c r="H37" s="7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  <c r="AO37" s="13"/>
    </row>
    <row r="38" spans="1:41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1</v>
      </c>
      <c r="G38" s="23">
        <f t="shared" si="6"/>
        <v>0</v>
      </c>
      <c r="H38" s="7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  <c r="AO38" s="13"/>
    </row>
    <row r="39" spans="1:41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1</v>
      </c>
      <c r="G39" s="23">
        <f t="shared" si="6"/>
        <v>0</v>
      </c>
      <c r="H39" s="7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  <c r="AO39" s="13"/>
    </row>
    <row r="40" spans="1:41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1</v>
      </c>
      <c r="G40" s="23">
        <f t="shared" si="6"/>
        <v>0</v>
      </c>
      <c r="H40" s="7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  <c r="AO40" s="13"/>
    </row>
    <row r="41" spans="1:41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1</v>
      </c>
      <c r="G41" s="23">
        <f t="shared" si="6"/>
        <v>0</v>
      </c>
      <c r="H41" s="7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  <c r="AO41" s="13"/>
    </row>
    <row r="42" spans="1:41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1</v>
      </c>
      <c r="G42" s="23">
        <f t="shared" si="6"/>
        <v>0</v>
      </c>
      <c r="H42" s="7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  <c r="AO42" s="13"/>
    </row>
    <row r="43" spans="1:41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1</v>
      </c>
      <c r="G43" s="23">
        <f t="shared" si="6"/>
        <v>0</v>
      </c>
      <c r="H43" s="7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  <c r="AO43" s="13"/>
    </row>
    <row r="44" spans="1:41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1</v>
      </c>
      <c r="G44" s="23">
        <f t="shared" si="6"/>
        <v>0</v>
      </c>
      <c r="H44" s="7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  <c r="AO44" s="13"/>
    </row>
    <row r="45" spans="1:41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1</v>
      </c>
      <c r="G45" s="23">
        <f t="shared" si="6"/>
        <v>0</v>
      </c>
      <c r="H45" s="7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  <c r="AO45" s="13"/>
    </row>
    <row r="46" spans="1:41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1</v>
      </c>
      <c r="G46" s="23">
        <f t="shared" si="6"/>
        <v>0</v>
      </c>
      <c r="H46" s="7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/>
      <c r="AO46" s="13"/>
    </row>
    <row r="47" spans="1:41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1</v>
      </c>
      <c r="G47" s="23">
        <f t="shared" si="6"/>
        <v>0</v>
      </c>
      <c r="H47" s="7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/>
      <c r="AO47" s="13"/>
    </row>
    <row r="48" spans="1:41" ht="14.25" thickBot="1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1</v>
      </c>
      <c r="G48" s="23">
        <f t="shared" si="6"/>
        <v>0</v>
      </c>
      <c r="H48" s="10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2"/>
      <c r="AO48" s="13"/>
    </row>
    <row r="49" spans="1:4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</row>
  </sheetData>
  <sheetProtection password="C6C6" sheet="1" objects="1" scenarios="1" formatCells="0" formatColumns="0" formatRows="0" insertColumns="0" insertRows="0" insertHyperlinks="0" deleteColumns="0" deleteRows="0" sort="0" autoFilter="0" pivotTables="0"/>
  <protectedRanges>
    <protectedRange sqref="H3:AN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U49"/>
  <sheetViews>
    <sheetView tabSelected="1" workbookViewId="0">
      <pane xSplit="12" ySplit="2" topLeftCell="M3" activePane="bottomRight" state="frozen"/>
      <selection pane="topRight" activeCell="H1" sqref="H1"/>
      <selection pane="bottomLeft" activeCell="A3" sqref="A3"/>
      <selection pane="bottomRight" activeCell="M15" sqref="M15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4" width="14.125" customWidth="1"/>
    <col min="15" max="15" width="10.25" customWidth="1"/>
    <col min="24" max="24" width="11.625" customWidth="1"/>
    <col min="25" max="25" width="12.125" customWidth="1"/>
    <col min="32" max="32" width="11.375" customWidth="1"/>
    <col min="33" max="33" width="13.25" customWidth="1"/>
    <col min="34" max="34" width="15" customWidth="1"/>
    <col min="35" max="35" width="14.375" customWidth="1"/>
    <col min="36" max="36" width="13.125" customWidth="1"/>
    <col min="38" max="38" width="10" customWidth="1"/>
    <col min="39" max="39" width="13.875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spans="1:47" ht="15.75" thickBot="1">
      <c r="A1" s="15" t="s">
        <v>35</v>
      </c>
      <c r="B1" s="16">
        <f>ROUND(L1/60,2)</f>
        <v>76.48</v>
      </c>
      <c r="C1" s="17" t="s">
        <v>36</v>
      </c>
      <c r="D1" s="16"/>
      <c r="E1" s="16"/>
      <c r="F1" s="16"/>
      <c r="G1" s="16"/>
      <c r="H1" s="16"/>
      <c r="I1" s="16"/>
      <c r="J1" s="16"/>
      <c r="K1" s="35"/>
      <c r="L1" s="18">
        <f>SUM(B3:B37)+SUM(C3:C37)</f>
        <v>4589</v>
      </c>
      <c r="M1" s="24"/>
      <c r="N1" s="25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3"/>
    </row>
    <row r="2" spans="1:47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331</v>
      </c>
      <c r="F2" s="20" t="s">
        <v>330</v>
      </c>
      <c r="G2" s="20" t="s">
        <v>327</v>
      </c>
      <c r="H2" s="20" t="s">
        <v>329</v>
      </c>
      <c r="I2" s="20" t="s">
        <v>38</v>
      </c>
      <c r="J2" s="20" t="s">
        <v>37</v>
      </c>
      <c r="K2" s="20" t="s">
        <v>328</v>
      </c>
      <c r="L2" s="20" t="s">
        <v>33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13</v>
      </c>
      <c r="AA2" s="1" t="s">
        <v>14</v>
      </c>
      <c r="AB2" s="1" t="s">
        <v>15</v>
      </c>
      <c r="AC2" s="1" t="s">
        <v>16</v>
      </c>
      <c r="AD2" s="1" t="s">
        <v>17</v>
      </c>
      <c r="AE2" s="1" t="s">
        <v>18</v>
      </c>
      <c r="AF2" s="1" t="s">
        <v>19</v>
      </c>
      <c r="AG2" s="1" t="s">
        <v>20</v>
      </c>
      <c r="AH2" s="1" t="s">
        <v>21</v>
      </c>
      <c r="AI2" s="1" t="s">
        <v>22</v>
      </c>
      <c r="AJ2" s="1" t="s">
        <v>23</v>
      </c>
      <c r="AK2" s="1" t="s">
        <v>24</v>
      </c>
      <c r="AL2" s="1" t="s">
        <v>25</v>
      </c>
      <c r="AM2" s="1" t="s">
        <v>26</v>
      </c>
      <c r="AN2" s="1" t="s">
        <v>27</v>
      </c>
      <c r="AO2" s="1" t="s">
        <v>28</v>
      </c>
      <c r="AP2" s="1" t="s">
        <v>29</v>
      </c>
      <c r="AQ2" s="1" t="s">
        <v>30</v>
      </c>
      <c r="AR2" s="1" t="s">
        <v>326</v>
      </c>
      <c r="AS2" s="1" t="s">
        <v>31</v>
      </c>
      <c r="AT2" s="2" t="s">
        <v>32</v>
      </c>
      <c r="AU2" s="13"/>
    </row>
    <row r="3" spans="1:47" ht="15" thickBot="1">
      <c r="A3" s="21">
        <f>ROUND(B3/60,2)+ROUND(C3/60,2)</f>
        <v>10.97</v>
      </c>
      <c r="B3" s="22">
        <f>IF(AND(D3&gt;(8*60),J3=0),D3-(8*60),0)</f>
        <v>0</v>
      </c>
      <c r="C3" s="22">
        <f>IF(AND(J3=1,D3&gt;0),D3,0)</f>
        <v>658</v>
      </c>
      <c r="D3" s="22">
        <f>IF(E3&gt;0,E3,0)</f>
        <v>658</v>
      </c>
      <c r="E3" s="22">
        <f>H3-F3</f>
        <v>658</v>
      </c>
      <c r="F3" s="22">
        <f>IF(G3&lt;(8*60+30),0,IF(G3&lt;(11*60+30),G3-(8*60+30),IF(G3&lt;(12*60+30),3*60+30,IF(G3&lt;(17*60+30),G3-(12*60+30)+3*60+30,IF(G3&lt;(18*60),8*60,G3-(18*60)+8*60)))))</f>
        <v>0</v>
      </c>
      <c r="G3" s="22">
        <f>IF(K3&gt;0,MID(K3,1,2)*60+MID(K3,4,2),0)</f>
        <v>472</v>
      </c>
      <c r="H3" s="22">
        <f>IF(I3=0,0,IF(I3&lt;(11*60+30),(I3-(8*60+30)),IF(I3&lt;(17*60+30),I3-(12*60+30)+3*60,I3-(18*60)+8*60)))</f>
        <v>658</v>
      </c>
      <c r="I3" s="22">
        <f>IF(L3&gt;0,MID(L3,1,2)*60+MID(L3,4,2),0)</f>
        <v>1258</v>
      </c>
      <c r="J3" s="22">
        <f>IF(MID(AO3,2,3)="工作日",0,1)</f>
        <v>1</v>
      </c>
      <c r="K3" s="23" t="str">
        <f>IF(LEN(CLEAN(N3))=13,MID(N3,2,5),IF(LEN(CLEAN(N3))=19,MID(N3,8,5),0))</f>
        <v>07:52</v>
      </c>
      <c r="L3" s="23" t="str">
        <f>IF(LEN(CLEAN(N3))=13,MID(N3,8,5),IF(LEN(CLEAN(N3))=19,MID(N3,14,5),0))</f>
        <v>20:58</v>
      </c>
      <c r="M3" s="26" t="s">
        <v>332</v>
      </c>
      <c r="N3" s="26" t="s">
        <v>309</v>
      </c>
      <c r="O3" s="26" t="s">
        <v>43</v>
      </c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 t="s">
        <v>44</v>
      </c>
      <c r="AN3" s="26"/>
      <c r="AO3" s="26" t="s">
        <v>67</v>
      </c>
      <c r="AP3" s="27" t="s">
        <v>46</v>
      </c>
      <c r="AQ3" s="26"/>
      <c r="AR3" s="26" t="s">
        <v>48</v>
      </c>
      <c r="AS3" s="26"/>
      <c r="AT3" s="26" t="s">
        <v>47</v>
      </c>
      <c r="AU3" s="13"/>
    </row>
    <row r="4" spans="1:47" ht="15" thickBot="1">
      <c r="A4" s="21">
        <f t="shared" ref="A4:A48" si="0">ROUND(B4/60,2)+ROUND(C4/60,2)</f>
        <v>0</v>
      </c>
      <c r="B4" s="22">
        <f t="shared" ref="B4:B48" si="1">IF(AND(D4&gt;(8*60),J4=0),D4-(8*60),0)</f>
        <v>0</v>
      </c>
      <c r="C4" s="22">
        <f t="shared" ref="C4:C48" si="2">IF(AND(J4=1,D4&gt;0),D4,0)</f>
        <v>0</v>
      </c>
      <c r="D4" s="22">
        <f t="shared" ref="D4:D48" si="3">IF(E4&gt;0,E4,0)</f>
        <v>0</v>
      </c>
      <c r="E4" s="22">
        <f t="shared" ref="E4:E48" si="4">H4-F4</f>
        <v>0</v>
      </c>
      <c r="F4" s="22">
        <f t="shared" ref="F4:F48" si="5">IF(G4&lt;(8*60+30),0,IF(G4&lt;(11*60+30),G4-(8*60+30),IF(G4&lt;(12*60+30),3*60+30,IF(G4&lt;(17*60+30),G4-(12*60+30)+3*60+30,IF(G4&lt;(18*60),8*60,G4-(18*60)+8*60)))))</f>
        <v>0</v>
      </c>
      <c r="G4" s="22">
        <f t="shared" ref="G4:G48" si="6">IF(K4&gt;0,MID(K4,1,2)*60+MID(K4,4,2),0)</f>
        <v>0</v>
      </c>
      <c r="H4" s="22">
        <f t="shared" ref="H4:H48" si="7">IF(I4=0,0,IF(I4&lt;(11*60+30),(I4-(8*60+30)),IF(I4&lt;(17*60+30),I4-(12*60+30)+3*60,I4-(18*60)+8*60)))</f>
        <v>0</v>
      </c>
      <c r="I4" s="22">
        <f t="shared" ref="I4:I48" si="8">IF(L4&gt;0,MID(L4,1,2)*60+MID(L4,4,2),0)</f>
        <v>0</v>
      </c>
      <c r="J4" s="22">
        <f t="shared" ref="J4:J48" si="9">IF(MID(AO4,2,3)="工作日",0,1)</f>
        <v>1</v>
      </c>
      <c r="K4" s="23">
        <f t="shared" ref="K4:K48" si="10">IF(LEN(CLEAN(N4))=13,MID(N4,2,5),IF(LEN(CLEAN(N4))=19,MID(N4,8,5),0))</f>
        <v>0</v>
      </c>
      <c r="L4" s="23">
        <f t="shared" ref="L4:L48" si="11">IF(LEN(CLEAN(N4))=13,MID(N4,8,5),IF(LEN(CLEAN(N4))=19,MID(N4,14,5),0))</f>
        <v>0</v>
      </c>
      <c r="M4" s="26" t="s">
        <v>274</v>
      </c>
      <c r="N4" s="26" t="s">
        <v>48</v>
      </c>
      <c r="O4" s="26" t="s">
        <v>43</v>
      </c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 t="s">
        <v>44</v>
      </c>
      <c r="AN4" s="26"/>
      <c r="AO4" s="26" t="s">
        <v>45</v>
      </c>
      <c r="AP4" s="26"/>
      <c r="AQ4" s="26"/>
      <c r="AR4" s="26" t="s">
        <v>48</v>
      </c>
      <c r="AS4" s="26"/>
      <c r="AT4" s="26" t="s">
        <v>47</v>
      </c>
      <c r="AU4" s="13"/>
    </row>
    <row r="5" spans="1:47" ht="15" thickBot="1">
      <c r="A5" s="21">
        <f t="shared" si="0"/>
        <v>0</v>
      </c>
      <c r="B5" s="22">
        <f t="shared" si="1"/>
        <v>0</v>
      </c>
      <c r="C5" s="22">
        <f t="shared" si="2"/>
        <v>0</v>
      </c>
      <c r="D5" s="22">
        <f t="shared" si="3"/>
        <v>0</v>
      </c>
      <c r="E5" s="22">
        <f t="shared" si="4"/>
        <v>0</v>
      </c>
      <c r="F5" s="22">
        <f t="shared" si="5"/>
        <v>0</v>
      </c>
      <c r="G5" s="22">
        <f t="shared" si="6"/>
        <v>0</v>
      </c>
      <c r="H5" s="22">
        <f t="shared" si="7"/>
        <v>0</v>
      </c>
      <c r="I5" s="22">
        <f t="shared" si="8"/>
        <v>0</v>
      </c>
      <c r="J5" s="22">
        <f t="shared" si="9"/>
        <v>1</v>
      </c>
      <c r="K5" s="23">
        <f t="shared" si="10"/>
        <v>0</v>
      </c>
      <c r="L5" s="23">
        <f t="shared" si="11"/>
        <v>0</v>
      </c>
      <c r="M5" s="26" t="s">
        <v>275</v>
      </c>
      <c r="N5" s="26" t="s">
        <v>48</v>
      </c>
      <c r="O5" s="26" t="s">
        <v>43</v>
      </c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 t="s">
        <v>44</v>
      </c>
      <c r="AN5" s="26"/>
      <c r="AO5" s="26" t="s">
        <v>45</v>
      </c>
      <c r="AP5" s="26"/>
      <c r="AQ5" s="26"/>
      <c r="AR5" s="26" t="s">
        <v>48</v>
      </c>
      <c r="AS5" s="26"/>
      <c r="AT5" s="26" t="s">
        <v>47</v>
      </c>
      <c r="AU5" s="13"/>
    </row>
    <row r="6" spans="1:47" ht="15" thickBot="1">
      <c r="A6" s="21">
        <f t="shared" si="0"/>
        <v>0</v>
      </c>
      <c r="B6" s="22">
        <f t="shared" si="1"/>
        <v>0</v>
      </c>
      <c r="C6" s="22">
        <f t="shared" si="2"/>
        <v>0</v>
      </c>
      <c r="D6" s="22">
        <f t="shared" si="3"/>
        <v>0</v>
      </c>
      <c r="E6" s="22">
        <f t="shared" si="4"/>
        <v>0</v>
      </c>
      <c r="F6" s="22">
        <f t="shared" si="5"/>
        <v>0</v>
      </c>
      <c r="G6" s="22">
        <f t="shared" si="6"/>
        <v>0</v>
      </c>
      <c r="H6" s="22">
        <f t="shared" si="7"/>
        <v>0</v>
      </c>
      <c r="I6" s="22">
        <f t="shared" si="8"/>
        <v>0</v>
      </c>
      <c r="J6" s="22">
        <f t="shared" si="9"/>
        <v>1</v>
      </c>
      <c r="K6" s="23">
        <f t="shared" si="10"/>
        <v>0</v>
      </c>
      <c r="L6" s="23">
        <f t="shared" si="11"/>
        <v>0</v>
      </c>
      <c r="M6" s="26" t="s">
        <v>276</v>
      </c>
      <c r="N6" s="26" t="s">
        <v>48</v>
      </c>
      <c r="O6" s="26" t="s">
        <v>43</v>
      </c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 t="s">
        <v>44</v>
      </c>
      <c r="AN6" s="26"/>
      <c r="AO6" s="26" t="s">
        <v>45</v>
      </c>
      <c r="AP6" s="26"/>
      <c r="AQ6" s="26"/>
      <c r="AR6" s="26" t="s">
        <v>48</v>
      </c>
      <c r="AS6" s="26"/>
      <c r="AT6" s="26" t="s">
        <v>47</v>
      </c>
      <c r="AU6" s="13"/>
    </row>
    <row r="7" spans="1:47" ht="15" thickBot="1">
      <c r="A7" s="21">
        <f t="shared" si="0"/>
        <v>3.28</v>
      </c>
      <c r="B7" s="22">
        <f t="shared" si="1"/>
        <v>197</v>
      </c>
      <c r="C7" s="22">
        <f t="shared" si="2"/>
        <v>0</v>
      </c>
      <c r="D7" s="22">
        <f t="shared" si="3"/>
        <v>677</v>
      </c>
      <c r="E7" s="22">
        <f t="shared" si="4"/>
        <v>677</v>
      </c>
      <c r="F7" s="22">
        <f t="shared" si="5"/>
        <v>0</v>
      </c>
      <c r="G7" s="22">
        <f t="shared" si="6"/>
        <v>469</v>
      </c>
      <c r="H7" s="22">
        <f t="shared" si="7"/>
        <v>677</v>
      </c>
      <c r="I7" s="22">
        <f t="shared" si="8"/>
        <v>1277</v>
      </c>
      <c r="J7" s="22">
        <f t="shared" si="9"/>
        <v>0</v>
      </c>
      <c r="K7" s="23" t="str">
        <f t="shared" si="10"/>
        <v>07:49</v>
      </c>
      <c r="L7" s="23" t="str">
        <f t="shared" si="11"/>
        <v>21:17</v>
      </c>
      <c r="M7" s="26" t="s">
        <v>277</v>
      </c>
      <c r="N7" s="26" t="s">
        <v>310</v>
      </c>
      <c r="O7" s="26" t="s">
        <v>43</v>
      </c>
      <c r="P7" s="27" t="s">
        <v>51</v>
      </c>
      <c r="Q7" s="27" t="s">
        <v>51</v>
      </c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 t="s">
        <v>44</v>
      </c>
      <c r="AN7" s="26"/>
      <c r="AO7" s="26" t="s">
        <v>52</v>
      </c>
      <c r="AP7" s="27" t="s">
        <v>145</v>
      </c>
      <c r="AQ7" s="26"/>
      <c r="AR7" s="26" t="s">
        <v>48</v>
      </c>
      <c r="AS7" s="26"/>
      <c r="AT7" s="26" t="s">
        <v>47</v>
      </c>
      <c r="AU7" s="13"/>
    </row>
    <row r="8" spans="1:47" ht="15" thickBot="1">
      <c r="A8" s="21">
        <f t="shared" si="0"/>
        <v>2.8</v>
      </c>
      <c r="B8" s="22">
        <f t="shared" si="1"/>
        <v>168</v>
      </c>
      <c r="C8" s="22">
        <f t="shared" si="2"/>
        <v>0</v>
      </c>
      <c r="D8" s="22">
        <f t="shared" si="3"/>
        <v>648</v>
      </c>
      <c r="E8" s="22">
        <f t="shared" si="4"/>
        <v>648</v>
      </c>
      <c r="F8" s="22">
        <f t="shared" si="5"/>
        <v>0</v>
      </c>
      <c r="G8" s="22">
        <f t="shared" si="6"/>
        <v>480</v>
      </c>
      <c r="H8" s="22">
        <f t="shared" si="7"/>
        <v>648</v>
      </c>
      <c r="I8" s="22">
        <f t="shared" si="8"/>
        <v>1248</v>
      </c>
      <c r="J8" s="22">
        <f t="shared" si="9"/>
        <v>0</v>
      </c>
      <c r="K8" s="23" t="str">
        <f t="shared" si="10"/>
        <v>08:00</v>
      </c>
      <c r="L8" s="23" t="str">
        <f t="shared" si="11"/>
        <v>20:48</v>
      </c>
      <c r="M8" s="26" t="s">
        <v>278</v>
      </c>
      <c r="N8" s="26" t="s">
        <v>311</v>
      </c>
      <c r="O8" s="26" t="s">
        <v>43</v>
      </c>
      <c r="P8" s="27" t="s">
        <v>51</v>
      </c>
      <c r="Q8" s="27" t="s">
        <v>51</v>
      </c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 t="s">
        <v>44</v>
      </c>
      <c r="AN8" s="26"/>
      <c r="AO8" s="26" t="s">
        <v>52</v>
      </c>
      <c r="AP8" s="27" t="s">
        <v>145</v>
      </c>
      <c r="AQ8" s="26"/>
      <c r="AR8" s="26" t="s">
        <v>48</v>
      </c>
      <c r="AS8" s="26"/>
      <c r="AT8" s="26" t="s">
        <v>47</v>
      </c>
      <c r="AU8" s="13"/>
    </row>
    <row r="9" spans="1:47" ht="15" thickBot="1">
      <c r="A9" s="21">
        <f t="shared" si="0"/>
        <v>0.18</v>
      </c>
      <c r="B9" s="22">
        <f t="shared" si="1"/>
        <v>11</v>
      </c>
      <c r="C9" s="22">
        <f t="shared" si="2"/>
        <v>0</v>
      </c>
      <c r="D9" s="22">
        <f t="shared" si="3"/>
        <v>491</v>
      </c>
      <c r="E9" s="22">
        <f t="shared" si="4"/>
        <v>491</v>
      </c>
      <c r="F9" s="22">
        <f t="shared" si="5"/>
        <v>0</v>
      </c>
      <c r="G9" s="22">
        <f t="shared" si="6"/>
        <v>473</v>
      </c>
      <c r="H9" s="22">
        <f t="shared" si="7"/>
        <v>491</v>
      </c>
      <c r="I9" s="22">
        <f t="shared" si="8"/>
        <v>1091</v>
      </c>
      <c r="J9" s="22">
        <f t="shared" si="9"/>
        <v>0</v>
      </c>
      <c r="K9" s="23" t="str">
        <f t="shared" si="10"/>
        <v>07:53</v>
      </c>
      <c r="L9" s="23" t="str">
        <f t="shared" si="11"/>
        <v>18:11</v>
      </c>
      <c r="M9" s="26" t="s">
        <v>312</v>
      </c>
      <c r="N9" s="26" t="s">
        <v>293</v>
      </c>
      <c r="O9" s="26" t="s">
        <v>43</v>
      </c>
      <c r="P9" s="27" t="s">
        <v>51</v>
      </c>
      <c r="Q9" s="27" t="s">
        <v>51</v>
      </c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 t="s">
        <v>44</v>
      </c>
      <c r="AN9" s="26"/>
      <c r="AO9" s="26" t="s">
        <v>52</v>
      </c>
      <c r="AP9" s="27" t="s">
        <v>145</v>
      </c>
      <c r="AQ9" s="26"/>
      <c r="AR9" s="26" t="s">
        <v>48</v>
      </c>
      <c r="AS9" s="26"/>
      <c r="AT9" s="26" t="s">
        <v>47</v>
      </c>
      <c r="AU9" s="13"/>
    </row>
    <row r="10" spans="1:47" ht="15" thickBot="1">
      <c r="A10" s="21">
        <f t="shared" si="0"/>
        <v>3.38</v>
      </c>
      <c r="B10" s="22">
        <f t="shared" si="1"/>
        <v>203</v>
      </c>
      <c r="C10" s="22">
        <f t="shared" si="2"/>
        <v>0</v>
      </c>
      <c r="D10" s="22">
        <f t="shared" si="3"/>
        <v>683</v>
      </c>
      <c r="E10" s="22">
        <f t="shared" si="4"/>
        <v>683</v>
      </c>
      <c r="F10" s="22">
        <f t="shared" si="5"/>
        <v>0</v>
      </c>
      <c r="G10" s="22">
        <f t="shared" si="6"/>
        <v>463</v>
      </c>
      <c r="H10" s="22">
        <f t="shared" si="7"/>
        <v>683</v>
      </c>
      <c r="I10" s="22">
        <f t="shared" si="8"/>
        <v>1283</v>
      </c>
      <c r="J10" s="22">
        <f t="shared" si="9"/>
        <v>0</v>
      </c>
      <c r="K10" s="23" t="str">
        <f t="shared" si="10"/>
        <v>07:43</v>
      </c>
      <c r="L10" s="23" t="str">
        <f t="shared" si="11"/>
        <v>21:23</v>
      </c>
      <c r="M10" s="26" t="s">
        <v>313</v>
      </c>
      <c r="N10" s="26" t="s">
        <v>294</v>
      </c>
      <c r="O10" s="26" t="s">
        <v>43</v>
      </c>
      <c r="P10" s="27" t="s">
        <v>51</v>
      </c>
      <c r="Q10" s="27" t="s">
        <v>51</v>
      </c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 t="s">
        <v>44</v>
      </c>
      <c r="AN10" s="26"/>
      <c r="AO10" s="26" t="s">
        <v>52</v>
      </c>
      <c r="AP10" s="27" t="s">
        <v>145</v>
      </c>
      <c r="AQ10" s="26"/>
      <c r="AR10" s="26" t="s">
        <v>48</v>
      </c>
      <c r="AS10" s="26"/>
      <c r="AT10" s="26" t="s">
        <v>47</v>
      </c>
      <c r="AU10" s="13"/>
    </row>
    <row r="11" spans="1:47" ht="15" thickBot="1">
      <c r="A11" s="21">
        <f t="shared" si="0"/>
        <v>3.22</v>
      </c>
      <c r="B11" s="22">
        <f t="shared" si="1"/>
        <v>193</v>
      </c>
      <c r="C11" s="22">
        <f t="shared" si="2"/>
        <v>0</v>
      </c>
      <c r="D11" s="22">
        <f t="shared" si="3"/>
        <v>673</v>
      </c>
      <c r="E11" s="22">
        <f t="shared" si="4"/>
        <v>673</v>
      </c>
      <c r="F11" s="22">
        <f t="shared" si="5"/>
        <v>0</v>
      </c>
      <c r="G11" s="22">
        <f t="shared" si="6"/>
        <v>474</v>
      </c>
      <c r="H11" s="22">
        <f t="shared" si="7"/>
        <v>673</v>
      </c>
      <c r="I11" s="22">
        <f t="shared" si="8"/>
        <v>1273</v>
      </c>
      <c r="J11" s="22">
        <f t="shared" si="9"/>
        <v>0</v>
      </c>
      <c r="K11" s="23" t="str">
        <f t="shared" si="10"/>
        <v>07:54</v>
      </c>
      <c r="L11" s="23" t="str">
        <f t="shared" si="11"/>
        <v>21:13</v>
      </c>
      <c r="M11" s="26" t="s">
        <v>314</v>
      </c>
      <c r="N11" s="26" t="s">
        <v>295</v>
      </c>
      <c r="O11" s="26" t="s">
        <v>43</v>
      </c>
      <c r="P11" s="27" t="s">
        <v>51</v>
      </c>
      <c r="Q11" s="27" t="s">
        <v>51</v>
      </c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 t="s">
        <v>44</v>
      </c>
      <c r="AN11" s="26"/>
      <c r="AO11" s="26" t="s">
        <v>52</v>
      </c>
      <c r="AP11" s="27" t="s">
        <v>145</v>
      </c>
      <c r="AQ11" s="26"/>
      <c r="AR11" s="26" t="s">
        <v>48</v>
      </c>
      <c r="AS11" s="26"/>
      <c r="AT11" s="26" t="s">
        <v>47</v>
      </c>
      <c r="AU11" s="13"/>
    </row>
    <row r="12" spans="1:47" ht="15" thickBot="1">
      <c r="A12" s="21">
        <f t="shared" si="0"/>
        <v>1.67</v>
      </c>
      <c r="B12" s="22">
        <f t="shared" si="1"/>
        <v>100</v>
      </c>
      <c r="C12" s="22">
        <f t="shared" si="2"/>
        <v>0</v>
      </c>
      <c r="D12" s="22">
        <f t="shared" si="3"/>
        <v>580</v>
      </c>
      <c r="E12" s="22">
        <f t="shared" si="4"/>
        <v>580</v>
      </c>
      <c r="F12" s="22">
        <f t="shared" si="5"/>
        <v>0</v>
      </c>
      <c r="G12" s="22">
        <f t="shared" si="6"/>
        <v>474</v>
      </c>
      <c r="H12" s="22">
        <f t="shared" si="7"/>
        <v>580</v>
      </c>
      <c r="I12" s="22">
        <f t="shared" si="8"/>
        <v>1180</v>
      </c>
      <c r="J12" s="22">
        <f t="shared" si="9"/>
        <v>0</v>
      </c>
      <c r="K12" s="23" t="str">
        <f t="shared" si="10"/>
        <v>07:54</v>
      </c>
      <c r="L12" s="23" t="str">
        <f t="shared" si="11"/>
        <v>19:40</v>
      </c>
      <c r="M12" s="26" t="s">
        <v>279</v>
      </c>
      <c r="N12" s="26" t="s">
        <v>296</v>
      </c>
      <c r="O12" s="26" t="s">
        <v>43</v>
      </c>
      <c r="P12" s="27" t="s">
        <v>51</v>
      </c>
      <c r="Q12" s="27" t="s">
        <v>51</v>
      </c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 t="s">
        <v>44</v>
      </c>
      <c r="AN12" s="26"/>
      <c r="AO12" s="26" t="s">
        <v>52</v>
      </c>
      <c r="AP12" s="27" t="s">
        <v>145</v>
      </c>
      <c r="AQ12" s="26"/>
      <c r="AR12" s="26" t="s">
        <v>48</v>
      </c>
      <c r="AS12" s="26"/>
      <c r="AT12" s="26" t="s">
        <v>47</v>
      </c>
      <c r="AU12" s="13"/>
    </row>
    <row r="13" spans="1:47" ht="15" thickBot="1">
      <c r="A13" s="21">
        <f t="shared" si="0"/>
        <v>0</v>
      </c>
      <c r="B13" s="22">
        <f t="shared" si="1"/>
        <v>0</v>
      </c>
      <c r="C13" s="22">
        <f t="shared" si="2"/>
        <v>0</v>
      </c>
      <c r="D13" s="22">
        <f t="shared" si="3"/>
        <v>0</v>
      </c>
      <c r="E13" s="22">
        <f t="shared" si="4"/>
        <v>0</v>
      </c>
      <c r="F13" s="22">
        <f t="shared" si="5"/>
        <v>0</v>
      </c>
      <c r="G13" s="22">
        <f t="shared" si="6"/>
        <v>0</v>
      </c>
      <c r="H13" s="22">
        <f t="shared" si="7"/>
        <v>0</v>
      </c>
      <c r="I13" s="22">
        <f t="shared" si="8"/>
        <v>0</v>
      </c>
      <c r="J13" s="22">
        <f t="shared" si="9"/>
        <v>1</v>
      </c>
      <c r="K13" s="23">
        <f t="shared" si="10"/>
        <v>0</v>
      </c>
      <c r="L13" s="23">
        <f t="shared" si="11"/>
        <v>0</v>
      </c>
      <c r="M13" s="26" t="s">
        <v>280</v>
      </c>
      <c r="N13" s="26" t="s">
        <v>48</v>
      </c>
      <c r="O13" s="26" t="s">
        <v>43</v>
      </c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 t="s">
        <v>44</v>
      </c>
      <c r="AN13" s="26"/>
      <c r="AO13" s="26" t="s">
        <v>45</v>
      </c>
      <c r="AP13" s="26"/>
      <c r="AQ13" s="26"/>
      <c r="AR13" s="26" t="s">
        <v>48</v>
      </c>
      <c r="AS13" s="26"/>
      <c r="AT13" s="26" t="s">
        <v>47</v>
      </c>
      <c r="AU13" s="13"/>
    </row>
    <row r="14" spans="1:47" ht="15" thickBot="1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0</v>
      </c>
      <c r="E14" s="22">
        <f t="shared" si="4"/>
        <v>0</v>
      </c>
      <c r="F14" s="22">
        <f t="shared" si="5"/>
        <v>0</v>
      </c>
      <c r="G14" s="22">
        <f t="shared" si="6"/>
        <v>0</v>
      </c>
      <c r="H14" s="22">
        <f t="shared" si="7"/>
        <v>0</v>
      </c>
      <c r="I14" s="22">
        <f t="shared" si="8"/>
        <v>0</v>
      </c>
      <c r="J14" s="22">
        <f t="shared" si="9"/>
        <v>1</v>
      </c>
      <c r="K14" s="23">
        <f t="shared" si="10"/>
        <v>0</v>
      </c>
      <c r="L14" s="23">
        <f t="shared" si="11"/>
        <v>0</v>
      </c>
      <c r="M14" s="26" t="s">
        <v>281</v>
      </c>
      <c r="N14" s="26" t="s">
        <v>48</v>
      </c>
      <c r="O14" s="26" t="s">
        <v>43</v>
      </c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 t="s">
        <v>44</v>
      </c>
      <c r="AN14" s="26"/>
      <c r="AO14" s="26" t="s">
        <v>45</v>
      </c>
      <c r="AP14" s="26"/>
      <c r="AQ14" s="26"/>
      <c r="AR14" s="26" t="s">
        <v>48</v>
      </c>
      <c r="AS14" s="26"/>
      <c r="AT14" s="26" t="s">
        <v>47</v>
      </c>
      <c r="AU14" s="13"/>
    </row>
    <row r="15" spans="1:47" ht="15" thickBot="1">
      <c r="A15" s="21">
        <f t="shared" si="0"/>
        <v>3.05</v>
      </c>
      <c r="B15" s="22">
        <f t="shared" si="1"/>
        <v>183</v>
      </c>
      <c r="C15" s="22">
        <f t="shared" si="2"/>
        <v>0</v>
      </c>
      <c r="D15" s="22">
        <f t="shared" si="3"/>
        <v>663</v>
      </c>
      <c r="E15" s="22">
        <f t="shared" si="4"/>
        <v>663</v>
      </c>
      <c r="F15" s="22">
        <f t="shared" si="5"/>
        <v>0</v>
      </c>
      <c r="G15" s="22">
        <f t="shared" si="6"/>
        <v>463</v>
      </c>
      <c r="H15" s="22">
        <f t="shared" si="7"/>
        <v>663</v>
      </c>
      <c r="I15" s="22">
        <f t="shared" si="8"/>
        <v>1263</v>
      </c>
      <c r="J15" s="22">
        <f t="shared" si="9"/>
        <v>0</v>
      </c>
      <c r="K15" s="23" t="str">
        <f t="shared" si="10"/>
        <v>07:43</v>
      </c>
      <c r="L15" s="23" t="str">
        <f t="shared" si="11"/>
        <v>21:03</v>
      </c>
      <c r="M15" s="26" t="s">
        <v>315</v>
      </c>
      <c r="N15" s="26" t="s">
        <v>297</v>
      </c>
      <c r="O15" s="26" t="s">
        <v>43</v>
      </c>
      <c r="P15" s="27" t="s">
        <v>51</v>
      </c>
      <c r="Q15" s="27" t="s">
        <v>51</v>
      </c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 t="s">
        <v>44</v>
      </c>
      <c r="AN15" s="26"/>
      <c r="AO15" s="26" t="s">
        <v>52</v>
      </c>
      <c r="AP15" s="27" t="s">
        <v>145</v>
      </c>
      <c r="AQ15" s="26"/>
      <c r="AR15" s="26" t="s">
        <v>48</v>
      </c>
      <c r="AS15" s="26"/>
      <c r="AT15" s="26" t="s">
        <v>47</v>
      </c>
      <c r="AU15" s="13"/>
    </row>
    <row r="16" spans="1:47" ht="15" thickBot="1">
      <c r="A16" s="21">
        <f t="shared" si="0"/>
        <v>3.07</v>
      </c>
      <c r="B16" s="22">
        <f t="shared" si="1"/>
        <v>184</v>
      </c>
      <c r="C16" s="22">
        <f t="shared" si="2"/>
        <v>0</v>
      </c>
      <c r="D16" s="22">
        <f t="shared" si="3"/>
        <v>664</v>
      </c>
      <c r="E16" s="22">
        <f t="shared" si="4"/>
        <v>664</v>
      </c>
      <c r="F16" s="22">
        <f t="shared" si="5"/>
        <v>0</v>
      </c>
      <c r="G16" s="22">
        <f t="shared" si="6"/>
        <v>472</v>
      </c>
      <c r="H16" s="22">
        <f t="shared" si="7"/>
        <v>664</v>
      </c>
      <c r="I16" s="22">
        <f t="shared" si="8"/>
        <v>1264</v>
      </c>
      <c r="J16" s="22">
        <f t="shared" si="9"/>
        <v>0</v>
      </c>
      <c r="K16" s="23" t="str">
        <f t="shared" si="10"/>
        <v>07:52</v>
      </c>
      <c r="L16" s="23" t="str">
        <f t="shared" si="11"/>
        <v>21:04</v>
      </c>
      <c r="M16" s="26" t="s">
        <v>316</v>
      </c>
      <c r="N16" s="26" t="s">
        <v>298</v>
      </c>
      <c r="O16" s="26" t="s">
        <v>43</v>
      </c>
      <c r="P16" s="27" t="s">
        <v>51</v>
      </c>
      <c r="Q16" s="27" t="s">
        <v>51</v>
      </c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 t="s">
        <v>44</v>
      </c>
      <c r="AN16" s="26"/>
      <c r="AO16" s="26" t="s">
        <v>52</v>
      </c>
      <c r="AP16" s="27" t="s">
        <v>145</v>
      </c>
      <c r="AQ16" s="26"/>
      <c r="AR16" s="26" t="s">
        <v>48</v>
      </c>
      <c r="AS16" s="26"/>
      <c r="AT16" s="26" t="s">
        <v>47</v>
      </c>
      <c r="AU16" s="13"/>
    </row>
    <row r="17" spans="1:47" ht="15" thickBot="1">
      <c r="A17" s="21">
        <f t="shared" si="0"/>
        <v>3.22</v>
      </c>
      <c r="B17" s="22">
        <f t="shared" si="1"/>
        <v>193</v>
      </c>
      <c r="C17" s="22">
        <f t="shared" si="2"/>
        <v>0</v>
      </c>
      <c r="D17" s="22">
        <f t="shared" si="3"/>
        <v>673</v>
      </c>
      <c r="E17" s="22">
        <f t="shared" si="4"/>
        <v>673</v>
      </c>
      <c r="F17" s="22">
        <f t="shared" si="5"/>
        <v>0</v>
      </c>
      <c r="G17" s="22">
        <f t="shared" si="6"/>
        <v>479</v>
      </c>
      <c r="H17" s="22">
        <f t="shared" si="7"/>
        <v>673</v>
      </c>
      <c r="I17" s="22">
        <f t="shared" si="8"/>
        <v>1273</v>
      </c>
      <c r="J17" s="22">
        <f t="shared" si="9"/>
        <v>0</v>
      </c>
      <c r="K17" s="23" t="str">
        <f t="shared" si="10"/>
        <v>07:59</v>
      </c>
      <c r="L17" s="23" t="str">
        <f t="shared" si="11"/>
        <v>21:13</v>
      </c>
      <c r="M17" s="26" t="s">
        <v>317</v>
      </c>
      <c r="N17" s="26" t="s">
        <v>299</v>
      </c>
      <c r="O17" s="26" t="s">
        <v>43</v>
      </c>
      <c r="P17" s="27" t="s">
        <v>51</v>
      </c>
      <c r="Q17" s="27" t="s">
        <v>51</v>
      </c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 t="s">
        <v>44</v>
      </c>
      <c r="AN17" s="26"/>
      <c r="AO17" s="26" t="s">
        <v>52</v>
      </c>
      <c r="AP17" s="27" t="s">
        <v>145</v>
      </c>
      <c r="AQ17" s="26"/>
      <c r="AR17" s="26" t="s">
        <v>48</v>
      </c>
      <c r="AS17" s="26"/>
      <c r="AT17" s="26" t="s">
        <v>47</v>
      </c>
      <c r="AU17" s="13"/>
    </row>
    <row r="18" spans="1:47" ht="15" thickBot="1">
      <c r="A18" s="21">
        <f t="shared" si="0"/>
        <v>3.15</v>
      </c>
      <c r="B18" s="22">
        <f t="shared" si="1"/>
        <v>189</v>
      </c>
      <c r="C18" s="22">
        <f t="shared" si="2"/>
        <v>0</v>
      </c>
      <c r="D18" s="22">
        <f t="shared" si="3"/>
        <v>669</v>
      </c>
      <c r="E18" s="22">
        <f t="shared" si="4"/>
        <v>669</v>
      </c>
      <c r="F18" s="22">
        <f t="shared" si="5"/>
        <v>0</v>
      </c>
      <c r="G18" s="22">
        <f t="shared" si="6"/>
        <v>469</v>
      </c>
      <c r="H18" s="22">
        <f t="shared" si="7"/>
        <v>669</v>
      </c>
      <c r="I18" s="22">
        <f t="shared" si="8"/>
        <v>1269</v>
      </c>
      <c r="J18" s="22">
        <f t="shared" si="9"/>
        <v>0</v>
      </c>
      <c r="K18" s="23" t="str">
        <f t="shared" si="10"/>
        <v>07:49</v>
      </c>
      <c r="L18" s="23" t="str">
        <f t="shared" si="11"/>
        <v>21:09</v>
      </c>
      <c r="M18" s="26" t="s">
        <v>318</v>
      </c>
      <c r="N18" s="26" t="s">
        <v>300</v>
      </c>
      <c r="O18" s="26" t="s">
        <v>43</v>
      </c>
      <c r="P18" s="27" t="s">
        <v>51</v>
      </c>
      <c r="Q18" s="27" t="s">
        <v>51</v>
      </c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 t="s">
        <v>44</v>
      </c>
      <c r="AN18" s="26"/>
      <c r="AO18" s="26" t="s">
        <v>52</v>
      </c>
      <c r="AP18" s="27" t="s">
        <v>145</v>
      </c>
      <c r="AQ18" s="26"/>
      <c r="AR18" s="26" t="s">
        <v>48</v>
      </c>
      <c r="AS18" s="26"/>
      <c r="AT18" s="26" t="s">
        <v>47</v>
      </c>
      <c r="AU18" s="13"/>
    </row>
    <row r="19" spans="1:47" ht="15" thickBot="1">
      <c r="A19" s="21">
        <f t="shared" si="0"/>
        <v>0.23</v>
      </c>
      <c r="B19" s="22">
        <f t="shared" si="1"/>
        <v>14</v>
      </c>
      <c r="C19" s="22">
        <f t="shared" si="2"/>
        <v>0</v>
      </c>
      <c r="D19" s="22">
        <f t="shared" si="3"/>
        <v>494</v>
      </c>
      <c r="E19" s="22">
        <f t="shared" si="4"/>
        <v>494</v>
      </c>
      <c r="F19" s="22">
        <f t="shared" si="5"/>
        <v>0</v>
      </c>
      <c r="G19" s="22">
        <f t="shared" si="6"/>
        <v>482</v>
      </c>
      <c r="H19" s="22">
        <f t="shared" si="7"/>
        <v>494</v>
      </c>
      <c r="I19" s="22">
        <f t="shared" si="8"/>
        <v>1094</v>
      </c>
      <c r="J19" s="22">
        <f t="shared" si="9"/>
        <v>0</v>
      </c>
      <c r="K19" s="23" t="str">
        <f t="shared" si="10"/>
        <v>08:02</v>
      </c>
      <c r="L19" s="23" t="str">
        <f t="shared" si="11"/>
        <v>18:14</v>
      </c>
      <c r="M19" s="26" t="s">
        <v>282</v>
      </c>
      <c r="N19" s="26" t="s">
        <v>301</v>
      </c>
      <c r="O19" s="26" t="s">
        <v>43</v>
      </c>
      <c r="P19" s="27" t="s">
        <v>51</v>
      </c>
      <c r="Q19" s="27" t="s">
        <v>51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 t="s">
        <v>44</v>
      </c>
      <c r="AN19" s="26"/>
      <c r="AO19" s="26" t="s">
        <v>52</v>
      </c>
      <c r="AP19" s="27" t="s">
        <v>145</v>
      </c>
      <c r="AQ19" s="26"/>
      <c r="AR19" s="26" t="s">
        <v>48</v>
      </c>
      <c r="AS19" s="26"/>
      <c r="AT19" s="26" t="s">
        <v>47</v>
      </c>
      <c r="AU19" s="13"/>
    </row>
    <row r="20" spans="1:47" ht="15" thickBot="1">
      <c r="A20" s="21">
        <f t="shared" si="0"/>
        <v>4.3</v>
      </c>
      <c r="B20" s="22">
        <f t="shared" si="1"/>
        <v>0</v>
      </c>
      <c r="C20" s="22">
        <f t="shared" si="2"/>
        <v>258</v>
      </c>
      <c r="D20" s="22">
        <f t="shared" si="3"/>
        <v>258</v>
      </c>
      <c r="E20" s="22">
        <f t="shared" si="4"/>
        <v>258</v>
      </c>
      <c r="F20" s="22">
        <f t="shared" si="5"/>
        <v>236</v>
      </c>
      <c r="G20" s="22">
        <f t="shared" si="6"/>
        <v>776</v>
      </c>
      <c r="H20" s="22">
        <f t="shared" si="7"/>
        <v>494</v>
      </c>
      <c r="I20" s="22">
        <f t="shared" si="8"/>
        <v>1094</v>
      </c>
      <c r="J20" s="22">
        <f t="shared" si="9"/>
        <v>1</v>
      </c>
      <c r="K20" s="23" t="str">
        <f t="shared" si="10"/>
        <v>12:56</v>
      </c>
      <c r="L20" s="23" t="str">
        <f t="shared" si="11"/>
        <v>18:14</v>
      </c>
      <c r="M20" s="26" t="s">
        <v>283</v>
      </c>
      <c r="N20" s="26" t="s">
        <v>319</v>
      </c>
      <c r="O20" s="26" t="s">
        <v>43</v>
      </c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 t="s">
        <v>44</v>
      </c>
      <c r="AN20" s="26"/>
      <c r="AO20" s="26" t="s">
        <v>45</v>
      </c>
      <c r="AP20" s="27" t="s">
        <v>46</v>
      </c>
      <c r="AQ20" s="26"/>
      <c r="AR20" s="26" t="s">
        <v>48</v>
      </c>
      <c r="AS20" s="26"/>
      <c r="AT20" s="26" t="s">
        <v>47</v>
      </c>
      <c r="AU20" s="13"/>
    </row>
    <row r="21" spans="1:47" ht="15" thickBot="1">
      <c r="A21" s="21">
        <f t="shared" si="0"/>
        <v>0</v>
      </c>
      <c r="B21" s="22">
        <f t="shared" si="1"/>
        <v>0</v>
      </c>
      <c r="C21" s="22">
        <f t="shared" si="2"/>
        <v>0</v>
      </c>
      <c r="D21" s="22">
        <f t="shared" si="3"/>
        <v>0</v>
      </c>
      <c r="E21" s="22">
        <f t="shared" si="4"/>
        <v>0</v>
      </c>
      <c r="F21" s="22">
        <f t="shared" si="5"/>
        <v>0</v>
      </c>
      <c r="G21" s="22">
        <f t="shared" si="6"/>
        <v>0</v>
      </c>
      <c r="H21" s="22">
        <f t="shared" si="7"/>
        <v>0</v>
      </c>
      <c r="I21" s="22">
        <f t="shared" si="8"/>
        <v>0</v>
      </c>
      <c r="J21" s="22">
        <f t="shared" si="9"/>
        <v>1</v>
      </c>
      <c r="K21" s="23">
        <f t="shared" si="10"/>
        <v>0</v>
      </c>
      <c r="L21" s="23">
        <f t="shared" si="11"/>
        <v>0</v>
      </c>
      <c r="M21" s="26" t="s">
        <v>284</v>
      </c>
      <c r="N21" s="26" t="s">
        <v>48</v>
      </c>
      <c r="O21" s="26" t="s">
        <v>43</v>
      </c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 t="s">
        <v>44</v>
      </c>
      <c r="AN21" s="26"/>
      <c r="AO21" s="26" t="s">
        <v>45</v>
      </c>
      <c r="AP21" s="26"/>
      <c r="AQ21" s="26"/>
      <c r="AR21" s="26" t="s">
        <v>48</v>
      </c>
      <c r="AS21" s="26"/>
      <c r="AT21" s="26" t="s">
        <v>47</v>
      </c>
      <c r="AU21" s="13"/>
    </row>
    <row r="22" spans="1:47" ht="15" thickBot="1">
      <c r="A22" s="21">
        <f t="shared" si="0"/>
        <v>2.67</v>
      </c>
      <c r="B22" s="22">
        <f t="shared" si="1"/>
        <v>160</v>
      </c>
      <c r="C22" s="22">
        <f t="shared" si="2"/>
        <v>0</v>
      </c>
      <c r="D22" s="22">
        <f t="shared" si="3"/>
        <v>640</v>
      </c>
      <c r="E22" s="22">
        <f t="shared" si="4"/>
        <v>640</v>
      </c>
      <c r="F22" s="22">
        <f t="shared" si="5"/>
        <v>0</v>
      </c>
      <c r="G22" s="22">
        <f t="shared" si="6"/>
        <v>469</v>
      </c>
      <c r="H22" s="22">
        <f t="shared" si="7"/>
        <v>640</v>
      </c>
      <c r="I22" s="22">
        <f t="shared" si="8"/>
        <v>1240</v>
      </c>
      <c r="J22" s="22">
        <f t="shared" si="9"/>
        <v>0</v>
      </c>
      <c r="K22" s="23" t="str">
        <f t="shared" si="10"/>
        <v>07:49</v>
      </c>
      <c r="L22" s="23" t="str">
        <f t="shared" si="11"/>
        <v>20:40</v>
      </c>
      <c r="M22" s="26" t="s">
        <v>285</v>
      </c>
      <c r="N22" s="26" t="s">
        <v>302</v>
      </c>
      <c r="O22" s="26" t="s">
        <v>43</v>
      </c>
      <c r="P22" s="27" t="s">
        <v>51</v>
      </c>
      <c r="Q22" s="27" t="s">
        <v>51</v>
      </c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 t="s">
        <v>44</v>
      </c>
      <c r="AN22" s="26"/>
      <c r="AO22" s="26" t="s">
        <v>52</v>
      </c>
      <c r="AP22" s="27" t="s">
        <v>145</v>
      </c>
      <c r="AQ22" s="26"/>
      <c r="AR22" s="26" t="s">
        <v>48</v>
      </c>
      <c r="AS22" s="26"/>
      <c r="AT22" s="26" t="s">
        <v>47</v>
      </c>
      <c r="AU22" s="13"/>
    </row>
    <row r="23" spans="1:47" ht="15" thickBot="1">
      <c r="A23" s="21">
        <f t="shared" si="0"/>
        <v>3.9</v>
      </c>
      <c r="B23" s="22">
        <f t="shared" si="1"/>
        <v>234</v>
      </c>
      <c r="C23" s="22">
        <f t="shared" si="2"/>
        <v>0</v>
      </c>
      <c r="D23" s="22">
        <f t="shared" si="3"/>
        <v>714</v>
      </c>
      <c r="E23" s="22">
        <f t="shared" si="4"/>
        <v>714</v>
      </c>
      <c r="F23" s="22">
        <f t="shared" si="5"/>
        <v>0</v>
      </c>
      <c r="G23" s="22">
        <f t="shared" si="6"/>
        <v>471</v>
      </c>
      <c r="H23" s="22">
        <f t="shared" si="7"/>
        <v>714</v>
      </c>
      <c r="I23" s="22">
        <f t="shared" si="8"/>
        <v>1314</v>
      </c>
      <c r="J23" s="22">
        <f t="shared" si="9"/>
        <v>0</v>
      </c>
      <c r="K23" s="23" t="str">
        <f t="shared" si="10"/>
        <v>07:51</v>
      </c>
      <c r="L23" s="23" t="str">
        <f t="shared" si="11"/>
        <v>21:54</v>
      </c>
      <c r="M23" s="26" t="s">
        <v>320</v>
      </c>
      <c r="N23" s="26" t="s">
        <v>303</v>
      </c>
      <c r="O23" s="26" t="s">
        <v>43</v>
      </c>
      <c r="P23" s="27" t="s">
        <v>51</v>
      </c>
      <c r="Q23" s="27" t="s">
        <v>51</v>
      </c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 t="s">
        <v>44</v>
      </c>
      <c r="AN23" s="26"/>
      <c r="AO23" s="26" t="s">
        <v>52</v>
      </c>
      <c r="AP23" s="27" t="s">
        <v>145</v>
      </c>
      <c r="AQ23" s="26"/>
      <c r="AR23" s="26" t="s">
        <v>48</v>
      </c>
      <c r="AS23" s="26"/>
      <c r="AT23" s="26" t="s">
        <v>47</v>
      </c>
      <c r="AU23" s="13"/>
    </row>
    <row r="24" spans="1:47" ht="15" thickBot="1">
      <c r="A24" s="21">
        <f t="shared" si="0"/>
        <v>4.1500000000000004</v>
      </c>
      <c r="B24" s="22">
        <f t="shared" si="1"/>
        <v>249</v>
      </c>
      <c r="C24" s="22">
        <f t="shared" si="2"/>
        <v>0</v>
      </c>
      <c r="D24" s="22">
        <f t="shared" si="3"/>
        <v>729</v>
      </c>
      <c r="E24" s="22">
        <f t="shared" si="4"/>
        <v>729</v>
      </c>
      <c r="F24" s="22">
        <f t="shared" si="5"/>
        <v>0</v>
      </c>
      <c r="G24" s="22">
        <f t="shared" si="6"/>
        <v>472</v>
      </c>
      <c r="H24" s="22">
        <f t="shared" si="7"/>
        <v>729</v>
      </c>
      <c r="I24" s="22">
        <f t="shared" si="8"/>
        <v>1329</v>
      </c>
      <c r="J24" s="22">
        <f t="shared" si="9"/>
        <v>0</v>
      </c>
      <c r="K24" s="23" t="str">
        <f t="shared" si="10"/>
        <v>07:52</v>
      </c>
      <c r="L24" s="23" t="str">
        <f t="shared" si="11"/>
        <v>22:09</v>
      </c>
      <c r="M24" s="26" t="s">
        <v>321</v>
      </c>
      <c r="N24" s="26" t="s">
        <v>305</v>
      </c>
      <c r="O24" s="26" t="s">
        <v>43</v>
      </c>
      <c r="P24" s="27" t="s">
        <v>51</v>
      </c>
      <c r="Q24" s="27" t="s">
        <v>51</v>
      </c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 t="s">
        <v>44</v>
      </c>
      <c r="AN24" s="26"/>
      <c r="AO24" s="26" t="s">
        <v>52</v>
      </c>
      <c r="AP24" s="27" t="s">
        <v>145</v>
      </c>
      <c r="AQ24" s="26"/>
      <c r="AR24" s="26" t="s">
        <v>48</v>
      </c>
      <c r="AS24" s="26"/>
      <c r="AT24" s="26" t="s">
        <v>47</v>
      </c>
      <c r="AU24" s="13"/>
    </row>
    <row r="25" spans="1:47" ht="15" thickBot="1">
      <c r="A25" s="21">
        <f t="shared" si="0"/>
        <v>3.62</v>
      </c>
      <c r="B25" s="22">
        <f t="shared" si="1"/>
        <v>217</v>
      </c>
      <c r="C25" s="22">
        <f t="shared" si="2"/>
        <v>0</v>
      </c>
      <c r="D25" s="22">
        <f t="shared" si="3"/>
        <v>697</v>
      </c>
      <c r="E25" s="22">
        <f t="shared" si="4"/>
        <v>697</v>
      </c>
      <c r="F25" s="22">
        <f t="shared" si="5"/>
        <v>0</v>
      </c>
      <c r="G25" s="22">
        <f t="shared" si="6"/>
        <v>478</v>
      </c>
      <c r="H25" s="22">
        <f t="shared" si="7"/>
        <v>697</v>
      </c>
      <c r="I25" s="22">
        <f t="shared" si="8"/>
        <v>1297</v>
      </c>
      <c r="J25" s="22">
        <f t="shared" si="9"/>
        <v>0</v>
      </c>
      <c r="K25" s="23" t="str">
        <f t="shared" si="10"/>
        <v>07:58</v>
      </c>
      <c r="L25" s="23" t="str">
        <f t="shared" si="11"/>
        <v>21:37</v>
      </c>
      <c r="M25" s="26" t="s">
        <v>322</v>
      </c>
      <c r="N25" s="26" t="s">
        <v>304</v>
      </c>
      <c r="O25" s="26" t="s">
        <v>43</v>
      </c>
      <c r="P25" s="27" t="s">
        <v>51</v>
      </c>
      <c r="Q25" s="27" t="s">
        <v>51</v>
      </c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 t="s">
        <v>44</v>
      </c>
      <c r="AN25" s="26"/>
      <c r="AO25" s="26" t="s">
        <v>52</v>
      </c>
      <c r="AP25" s="27" t="s">
        <v>145</v>
      </c>
      <c r="AQ25" s="26"/>
      <c r="AR25" s="26" t="s">
        <v>48</v>
      </c>
      <c r="AS25" s="26"/>
      <c r="AT25" s="26" t="s">
        <v>47</v>
      </c>
      <c r="AU25" s="13"/>
    </row>
    <row r="26" spans="1:47" ht="15" thickBot="1">
      <c r="A26" s="21">
        <f t="shared" si="0"/>
        <v>1.1299999999999999</v>
      </c>
      <c r="B26" s="22">
        <f t="shared" si="1"/>
        <v>68</v>
      </c>
      <c r="C26" s="22">
        <f t="shared" si="2"/>
        <v>0</v>
      </c>
      <c r="D26" s="22">
        <f t="shared" si="3"/>
        <v>548</v>
      </c>
      <c r="E26" s="22">
        <f t="shared" si="4"/>
        <v>548</v>
      </c>
      <c r="F26" s="22">
        <f t="shared" si="5"/>
        <v>0</v>
      </c>
      <c r="G26" s="22">
        <f t="shared" si="6"/>
        <v>471</v>
      </c>
      <c r="H26" s="22">
        <f t="shared" si="7"/>
        <v>548</v>
      </c>
      <c r="I26" s="22">
        <f t="shared" si="8"/>
        <v>1148</v>
      </c>
      <c r="J26" s="22">
        <f t="shared" si="9"/>
        <v>0</v>
      </c>
      <c r="K26" s="23" t="str">
        <f t="shared" si="10"/>
        <v>07:51</v>
      </c>
      <c r="L26" s="23" t="str">
        <f t="shared" si="11"/>
        <v>19:08</v>
      </c>
      <c r="M26" s="26" t="s">
        <v>307</v>
      </c>
      <c r="N26" s="26" t="s">
        <v>306</v>
      </c>
      <c r="O26" s="26" t="s">
        <v>43</v>
      </c>
      <c r="P26" s="27" t="s">
        <v>51</v>
      </c>
      <c r="Q26" s="27" t="s">
        <v>51</v>
      </c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 t="s">
        <v>44</v>
      </c>
      <c r="AN26" s="26"/>
      <c r="AO26" s="26" t="s">
        <v>52</v>
      </c>
      <c r="AP26" s="27" t="s">
        <v>145</v>
      </c>
      <c r="AQ26" s="26"/>
      <c r="AR26" s="26" t="s">
        <v>48</v>
      </c>
      <c r="AS26" s="26"/>
      <c r="AT26" s="26" t="s">
        <v>47</v>
      </c>
      <c r="AU26" s="13"/>
    </row>
    <row r="27" spans="1:47" ht="15" thickBot="1">
      <c r="A27" s="21">
        <f t="shared" si="0"/>
        <v>4.83</v>
      </c>
      <c r="B27" s="22">
        <f t="shared" si="1"/>
        <v>0</v>
      </c>
      <c r="C27" s="22">
        <f t="shared" si="2"/>
        <v>290</v>
      </c>
      <c r="D27" s="22">
        <f t="shared" si="3"/>
        <v>290</v>
      </c>
      <c r="E27" s="22">
        <f t="shared" si="4"/>
        <v>290</v>
      </c>
      <c r="F27" s="22">
        <f t="shared" si="5"/>
        <v>230</v>
      </c>
      <c r="G27" s="22">
        <f t="shared" si="6"/>
        <v>770</v>
      </c>
      <c r="H27" s="22">
        <f t="shared" si="7"/>
        <v>520</v>
      </c>
      <c r="I27" s="22">
        <f t="shared" si="8"/>
        <v>1120</v>
      </c>
      <c r="J27" s="22">
        <f t="shared" si="9"/>
        <v>1</v>
      </c>
      <c r="K27" s="23" t="str">
        <f t="shared" si="10"/>
        <v>12:50</v>
      </c>
      <c r="L27" s="23" t="str">
        <f t="shared" si="11"/>
        <v>18:40</v>
      </c>
      <c r="M27" s="26" t="s">
        <v>286</v>
      </c>
      <c r="N27" s="26" t="s">
        <v>308</v>
      </c>
      <c r="O27" s="26" t="s">
        <v>43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 t="s">
        <v>44</v>
      </c>
      <c r="AN27" s="26"/>
      <c r="AO27" s="26" t="s">
        <v>45</v>
      </c>
      <c r="AP27" s="27" t="s">
        <v>46</v>
      </c>
      <c r="AQ27" s="26"/>
      <c r="AR27" s="26" t="s">
        <v>48</v>
      </c>
      <c r="AS27" s="26"/>
      <c r="AT27" s="26" t="s">
        <v>47</v>
      </c>
      <c r="AU27" s="13"/>
    </row>
    <row r="28" spans="1:47" ht="15" thickBot="1">
      <c r="A28" s="21">
        <f t="shared" si="0"/>
        <v>0</v>
      </c>
      <c r="B28" s="22">
        <f t="shared" si="1"/>
        <v>0</v>
      </c>
      <c r="C28" s="22">
        <f t="shared" si="2"/>
        <v>0</v>
      </c>
      <c r="D28" s="22">
        <f t="shared" si="3"/>
        <v>0</v>
      </c>
      <c r="E28" s="22">
        <f t="shared" si="4"/>
        <v>0</v>
      </c>
      <c r="F28" s="22">
        <f t="shared" si="5"/>
        <v>0</v>
      </c>
      <c r="G28" s="22">
        <f t="shared" si="6"/>
        <v>0</v>
      </c>
      <c r="H28" s="22">
        <f t="shared" si="7"/>
        <v>0</v>
      </c>
      <c r="I28" s="22">
        <f t="shared" si="8"/>
        <v>0</v>
      </c>
      <c r="J28" s="22">
        <f t="shared" si="9"/>
        <v>1</v>
      </c>
      <c r="K28" s="23">
        <f t="shared" si="10"/>
        <v>0</v>
      </c>
      <c r="L28" s="23">
        <f t="shared" si="11"/>
        <v>0</v>
      </c>
      <c r="M28" s="26" t="s">
        <v>287</v>
      </c>
      <c r="N28" s="26" t="s">
        <v>48</v>
      </c>
      <c r="O28" s="26" t="s">
        <v>43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 t="s">
        <v>44</v>
      </c>
      <c r="AN28" s="26"/>
      <c r="AO28" s="26" t="s">
        <v>45</v>
      </c>
      <c r="AP28" s="26"/>
      <c r="AQ28" s="26"/>
      <c r="AR28" s="26" t="s">
        <v>48</v>
      </c>
      <c r="AS28" s="26"/>
      <c r="AT28" s="26" t="s">
        <v>47</v>
      </c>
      <c r="AU28" s="13"/>
    </row>
    <row r="29" spans="1:47" ht="15" thickBot="1">
      <c r="A29" s="21">
        <f t="shared" si="0"/>
        <v>3.48</v>
      </c>
      <c r="B29" s="22">
        <f t="shared" si="1"/>
        <v>209</v>
      </c>
      <c r="C29" s="22">
        <f t="shared" si="2"/>
        <v>0</v>
      </c>
      <c r="D29" s="22">
        <f t="shared" si="3"/>
        <v>689</v>
      </c>
      <c r="E29" s="22">
        <f t="shared" si="4"/>
        <v>689</v>
      </c>
      <c r="F29" s="22">
        <f t="shared" si="5"/>
        <v>0</v>
      </c>
      <c r="G29" s="22">
        <f t="shared" si="6"/>
        <v>486</v>
      </c>
      <c r="H29" s="22">
        <f t="shared" si="7"/>
        <v>689</v>
      </c>
      <c r="I29" s="22">
        <f t="shared" si="8"/>
        <v>1289</v>
      </c>
      <c r="J29" s="22">
        <f t="shared" si="9"/>
        <v>0</v>
      </c>
      <c r="K29" s="23" t="str">
        <f t="shared" si="10"/>
        <v>08:06</v>
      </c>
      <c r="L29" s="23" t="str">
        <f t="shared" si="11"/>
        <v>21:29</v>
      </c>
      <c r="M29" s="26" t="s">
        <v>288</v>
      </c>
      <c r="N29" s="26" t="s">
        <v>323</v>
      </c>
      <c r="O29" s="26" t="s">
        <v>43</v>
      </c>
      <c r="P29" s="27" t="s">
        <v>51</v>
      </c>
      <c r="Q29" s="27" t="s">
        <v>51</v>
      </c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 t="s">
        <v>44</v>
      </c>
      <c r="AN29" s="26"/>
      <c r="AO29" s="26" t="s">
        <v>52</v>
      </c>
      <c r="AP29" s="27" t="s">
        <v>145</v>
      </c>
      <c r="AQ29" s="26"/>
      <c r="AR29" s="26" t="s">
        <v>48</v>
      </c>
      <c r="AS29" s="26"/>
      <c r="AT29" s="26" t="s">
        <v>47</v>
      </c>
      <c r="AU29" s="13"/>
    </row>
    <row r="30" spans="1:47" ht="15" thickBot="1">
      <c r="A30" s="21">
        <f t="shared" si="0"/>
        <v>3.28</v>
      </c>
      <c r="B30" s="22">
        <f t="shared" si="1"/>
        <v>197</v>
      </c>
      <c r="C30" s="22">
        <f t="shared" si="2"/>
        <v>0</v>
      </c>
      <c r="D30" s="22">
        <f t="shared" si="3"/>
        <v>677</v>
      </c>
      <c r="E30" s="22">
        <f t="shared" si="4"/>
        <v>677</v>
      </c>
      <c r="F30" s="22">
        <f t="shared" si="5"/>
        <v>0</v>
      </c>
      <c r="G30" s="22">
        <f t="shared" si="6"/>
        <v>475</v>
      </c>
      <c r="H30" s="22">
        <f t="shared" si="7"/>
        <v>677</v>
      </c>
      <c r="I30" s="22">
        <f t="shared" si="8"/>
        <v>1277</v>
      </c>
      <c r="J30" s="22">
        <f t="shared" si="9"/>
        <v>0</v>
      </c>
      <c r="K30" s="23" t="str">
        <f t="shared" si="10"/>
        <v>07:55</v>
      </c>
      <c r="L30" s="23" t="str">
        <f t="shared" si="11"/>
        <v>21:17</v>
      </c>
      <c r="M30" s="26" t="s">
        <v>289</v>
      </c>
      <c r="N30" s="26" t="s">
        <v>325</v>
      </c>
      <c r="O30" s="26" t="s">
        <v>43</v>
      </c>
      <c r="P30" s="27" t="s">
        <v>51</v>
      </c>
      <c r="Q30" s="27" t="s">
        <v>51</v>
      </c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 t="s">
        <v>44</v>
      </c>
      <c r="AN30" s="26"/>
      <c r="AO30" s="26" t="s">
        <v>52</v>
      </c>
      <c r="AP30" s="27" t="s">
        <v>145</v>
      </c>
      <c r="AQ30" s="26"/>
      <c r="AR30" s="26" t="s">
        <v>48</v>
      </c>
      <c r="AS30" s="26"/>
      <c r="AT30" s="26" t="s">
        <v>47</v>
      </c>
      <c r="AU30" s="13"/>
    </row>
    <row r="31" spans="1:47" ht="15" thickBot="1">
      <c r="A31" s="21">
        <f t="shared" si="0"/>
        <v>3.08</v>
      </c>
      <c r="B31" s="22">
        <f t="shared" si="1"/>
        <v>185</v>
      </c>
      <c r="C31" s="22">
        <f t="shared" si="2"/>
        <v>0</v>
      </c>
      <c r="D31" s="22">
        <f t="shared" si="3"/>
        <v>665</v>
      </c>
      <c r="E31" s="22">
        <f t="shared" si="4"/>
        <v>665</v>
      </c>
      <c r="F31" s="22">
        <f t="shared" si="5"/>
        <v>0</v>
      </c>
      <c r="G31" s="22">
        <f t="shared" si="6"/>
        <v>475</v>
      </c>
      <c r="H31" s="22">
        <f t="shared" si="7"/>
        <v>665</v>
      </c>
      <c r="I31" s="22">
        <f t="shared" si="8"/>
        <v>1265</v>
      </c>
      <c r="J31" s="22">
        <f t="shared" si="9"/>
        <v>0</v>
      </c>
      <c r="K31" s="23" t="str">
        <f t="shared" si="10"/>
        <v>07:55</v>
      </c>
      <c r="L31" s="23" t="str">
        <f t="shared" si="11"/>
        <v>21:05</v>
      </c>
      <c r="M31" s="26" t="s">
        <v>290</v>
      </c>
      <c r="N31" s="26" t="s">
        <v>324</v>
      </c>
      <c r="O31" s="26" t="s">
        <v>43</v>
      </c>
      <c r="P31" s="27" t="s">
        <v>51</v>
      </c>
      <c r="Q31" s="27" t="s">
        <v>51</v>
      </c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 t="s">
        <v>44</v>
      </c>
      <c r="AN31" s="26"/>
      <c r="AO31" s="26" t="s">
        <v>52</v>
      </c>
      <c r="AP31" s="27" t="s">
        <v>145</v>
      </c>
      <c r="AQ31" s="26"/>
      <c r="AR31" s="26" t="s">
        <v>48</v>
      </c>
      <c r="AS31" s="26"/>
      <c r="AT31" s="26" t="s">
        <v>47</v>
      </c>
      <c r="AU31" s="13"/>
    </row>
    <row r="32" spans="1:47" ht="15" thickBot="1">
      <c r="A32" s="21">
        <f t="shared" si="0"/>
        <v>3.25</v>
      </c>
      <c r="B32" s="22">
        <f t="shared" si="1"/>
        <v>195</v>
      </c>
      <c r="C32" s="22">
        <f t="shared" si="2"/>
        <v>0</v>
      </c>
      <c r="D32" s="22">
        <f t="shared" si="3"/>
        <v>675</v>
      </c>
      <c r="E32" s="22">
        <f t="shared" si="4"/>
        <v>675</v>
      </c>
      <c r="F32" s="22">
        <f t="shared" si="5"/>
        <v>0</v>
      </c>
      <c r="G32" s="22">
        <f t="shared" si="6"/>
        <v>476</v>
      </c>
      <c r="H32" s="22">
        <f t="shared" si="7"/>
        <v>675</v>
      </c>
      <c r="I32" s="22">
        <f t="shared" si="8"/>
        <v>1275</v>
      </c>
      <c r="J32" s="22">
        <f t="shared" si="9"/>
        <v>0</v>
      </c>
      <c r="K32" s="23" t="str">
        <f t="shared" si="10"/>
        <v>07:56</v>
      </c>
      <c r="L32" s="23" t="str">
        <f t="shared" si="11"/>
        <v>21:15</v>
      </c>
      <c r="M32" s="26" t="s">
        <v>291</v>
      </c>
      <c r="N32" s="26" t="s">
        <v>333</v>
      </c>
      <c r="O32" s="26" t="s">
        <v>43</v>
      </c>
      <c r="P32" s="27" t="s">
        <v>51</v>
      </c>
      <c r="Q32" s="27" t="s">
        <v>51</v>
      </c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 t="s">
        <v>44</v>
      </c>
      <c r="AN32" s="26"/>
      <c r="AO32" s="26" t="s">
        <v>52</v>
      </c>
      <c r="AP32" s="27" t="s">
        <v>145</v>
      </c>
      <c r="AQ32" s="26"/>
      <c r="AR32" s="26" t="s">
        <v>48</v>
      </c>
      <c r="AS32" s="26"/>
      <c r="AT32" s="26" t="s">
        <v>47</v>
      </c>
      <c r="AU32" s="13"/>
    </row>
    <row r="33" spans="1:47" ht="15" thickBot="1">
      <c r="A33" s="21">
        <f t="shared" si="0"/>
        <v>0.56999999999999995</v>
      </c>
      <c r="B33" s="22">
        <f t="shared" si="1"/>
        <v>34</v>
      </c>
      <c r="C33" s="22">
        <f t="shared" si="2"/>
        <v>0</v>
      </c>
      <c r="D33" s="22">
        <f t="shared" si="3"/>
        <v>514</v>
      </c>
      <c r="E33" s="22">
        <f t="shared" si="4"/>
        <v>514</v>
      </c>
      <c r="F33" s="22">
        <f t="shared" si="5"/>
        <v>0</v>
      </c>
      <c r="G33" s="22">
        <f t="shared" si="6"/>
        <v>460</v>
      </c>
      <c r="H33" s="22">
        <f t="shared" si="7"/>
        <v>514</v>
      </c>
      <c r="I33" s="22">
        <f t="shared" si="8"/>
        <v>1114</v>
      </c>
      <c r="J33" s="22">
        <f t="shared" si="9"/>
        <v>0</v>
      </c>
      <c r="K33" s="23" t="str">
        <f t="shared" si="10"/>
        <v>07:40</v>
      </c>
      <c r="L33" s="23" t="str">
        <f t="shared" si="11"/>
        <v>18:34</v>
      </c>
      <c r="M33" s="26" t="s">
        <v>292</v>
      </c>
      <c r="N33" s="26" t="s">
        <v>334</v>
      </c>
      <c r="O33" s="26" t="s">
        <v>43</v>
      </c>
      <c r="P33" s="27" t="s">
        <v>51</v>
      </c>
      <c r="Q33" s="27" t="s">
        <v>51</v>
      </c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 t="s">
        <v>44</v>
      </c>
      <c r="AN33" s="26"/>
      <c r="AO33" s="26" t="s">
        <v>52</v>
      </c>
      <c r="AP33" s="27" t="s">
        <v>145</v>
      </c>
      <c r="AQ33" s="26"/>
      <c r="AR33" s="26" t="s">
        <v>48</v>
      </c>
      <c r="AS33" s="26"/>
      <c r="AT33" s="26" t="s">
        <v>47</v>
      </c>
      <c r="AU33" s="13"/>
    </row>
    <row r="34" spans="1:47" ht="14.25" thickBot="1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0</v>
      </c>
      <c r="G34" s="22">
        <f t="shared" si="6"/>
        <v>0</v>
      </c>
      <c r="H34" s="22">
        <f t="shared" si="7"/>
        <v>0</v>
      </c>
      <c r="I34" s="22">
        <f t="shared" si="8"/>
        <v>0</v>
      </c>
      <c r="J34" s="22">
        <f t="shared" si="9"/>
        <v>1</v>
      </c>
      <c r="K34" s="23">
        <f t="shared" si="10"/>
        <v>0</v>
      </c>
      <c r="L34" s="23">
        <f t="shared" si="11"/>
        <v>0</v>
      </c>
      <c r="M34" s="28"/>
      <c r="AU34" s="13"/>
    </row>
    <row r="35" spans="1:47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0</v>
      </c>
      <c r="G35" s="22">
        <f t="shared" si="6"/>
        <v>0</v>
      </c>
      <c r="H35" s="22">
        <f t="shared" si="7"/>
        <v>0</v>
      </c>
      <c r="I35" s="22">
        <f t="shared" si="8"/>
        <v>0</v>
      </c>
      <c r="J35" s="22">
        <f t="shared" si="9"/>
        <v>1</v>
      </c>
      <c r="K35" s="23">
        <f t="shared" si="10"/>
        <v>0</v>
      </c>
      <c r="L35" s="23">
        <f t="shared" si="11"/>
        <v>0</v>
      </c>
      <c r="M35" s="4"/>
      <c r="N35" s="4"/>
      <c r="O35" s="4"/>
      <c r="P35" s="6"/>
      <c r="Q35" s="6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6"/>
      <c r="AQ35" s="6"/>
      <c r="AR35" s="4"/>
      <c r="AS35" s="4"/>
      <c r="AT35" s="4"/>
      <c r="AU35" s="13"/>
    </row>
    <row r="36" spans="1:47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0</v>
      </c>
      <c r="G36" s="22">
        <f t="shared" si="6"/>
        <v>0</v>
      </c>
      <c r="H36" s="22">
        <f t="shared" si="7"/>
        <v>0</v>
      </c>
      <c r="I36" s="22">
        <f t="shared" si="8"/>
        <v>0</v>
      </c>
      <c r="J36" s="22">
        <f t="shared" si="9"/>
        <v>1</v>
      </c>
      <c r="K36" s="23">
        <f t="shared" si="10"/>
        <v>0</v>
      </c>
      <c r="L36" s="23">
        <f t="shared" si="11"/>
        <v>0</v>
      </c>
      <c r="M36" s="4"/>
      <c r="N36" s="4"/>
      <c r="O36" s="4"/>
      <c r="P36" s="6"/>
      <c r="Q36" s="6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6"/>
      <c r="AQ36" s="6"/>
      <c r="AR36" s="4"/>
      <c r="AS36" s="4"/>
      <c r="AT36" s="4"/>
      <c r="AU36" s="13"/>
    </row>
    <row r="37" spans="1:47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0</v>
      </c>
      <c r="G37" s="22">
        <f t="shared" si="6"/>
        <v>0</v>
      </c>
      <c r="H37" s="22">
        <f t="shared" si="7"/>
        <v>0</v>
      </c>
      <c r="I37" s="22">
        <f t="shared" si="8"/>
        <v>0</v>
      </c>
      <c r="J37" s="22">
        <f t="shared" si="9"/>
        <v>1</v>
      </c>
      <c r="K37" s="23">
        <f t="shared" si="10"/>
        <v>0</v>
      </c>
      <c r="L37" s="23">
        <f t="shared" si="11"/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13"/>
    </row>
    <row r="38" spans="1:47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0</v>
      </c>
      <c r="G38" s="22">
        <f t="shared" si="6"/>
        <v>0</v>
      </c>
      <c r="H38" s="22">
        <f t="shared" si="7"/>
        <v>0</v>
      </c>
      <c r="I38" s="22">
        <f t="shared" si="8"/>
        <v>0</v>
      </c>
      <c r="J38" s="22">
        <f t="shared" si="9"/>
        <v>1</v>
      </c>
      <c r="K38" s="23">
        <f t="shared" si="10"/>
        <v>0</v>
      </c>
      <c r="L38" s="23">
        <f t="shared" si="11"/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13"/>
    </row>
    <row r="39" spans="1:47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0</v>
      </c>
      <c r="G39" s="22">
        <f t="shared" si="6"/>
        <v>0</v>
      </c>
      <c r="H39" s="22">
        <f t="shared" si="7"/>
        <v>0</v>
      </c>
      <c r="I39" s="22">
        <f t="shared" si="8"/>
        <v>0</v>
      </c>
      <c r="J39" s="22">
        <f t="shared" si="9"/>
        <v>1</v>
      </c>
      <c r="K39" s="23">
        <f t="shared" si="10"/>
        <v>0</v>
      </c>
      <c r="L39" s="23">
        <f t="shared" si="11"/>
        <v>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3"/>
    </row>
    <row r="40" spans="1:47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0</v>
      </c>
      <c r="G40" s="22">
        <f t="shared" si="6"/>
        <v>0</v>
      </c>
      <c r="H40" s="22">
        <f t="shared" si="7"/>
        <v>0</v>
      </c>
      <c r="I40" s="22">
        <f t="shared" si="8"/>
        <v>0</v>
      </c>
      <c r="J40" s="22">
        <f t="shared" si="9"/>
        <v>1</v>
      </c>
      <c r="K40" s="23">
        <f t="shared" si="10"/>
        <v>0</v>
      </c>
      <c r="L40" s="23">
        <f t="shared" si="11"/>
        <v>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3"/>
    </row>
    <row r="41" spans="1:47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0</v>
      </c>
      <c r="G41" s="22">
        <f t="shared" si="6"/>
        <v>0</v>
      </c>
      <c r="H41" s="22">
        <f t="shared" si="7"/>
        <v>0</v>
      </c>
      <c r="I41" s="22">
        <f t="shared" si="8"/>
        <v>0</v>
      </c>
      <c r="J41" s="22">
        <f t="shared" si="9"/>
        <v>1</v>
      </c>
      <c r="K41" s="23">
        <f t="shared" si="10"/>
        <v>0</v>
      </c>
      <c r="L41" s="23">
        <f t="shared" si="11"/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3"/>
    </row>
    <row r="42" spans="1:47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0</v>
      </c>
      <c r="G42" s="22">
        <f t="shared" si="6"/>
        <v>0</v>
      </c>
      <c r="H42" s="22">
        <f t="shared" si="7"/>
        <v>0</v>
      </c>
      <c r="I42" s="22">
        <f t="shared" si="8"/>
        <v>0</v>
      </c>
      <c r="J42" s="22">
        <f t="shared" si="9"/>
        <v>1</v>
      </c>
      <c r="K42" s="23">
        <f t="shared" si="10"/>
        <v>0</v>
      </c>
      <c r="L42" s="23">
        <f t="shared" si="11"/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3"/>
    </row>
    <row r="43" spans="1:47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0</v>
      </c>
      <c r="G43" s="22">
        <f t="shared" si="6"/>
        <v>0</v>
      </c>
      <c r="H43" s="22">
        <f t="shared" si="7"/>
        <v>0</v>
      </c>
      <c r="I43" s="22">
        <f t="shared" si="8"/>
        <v>0</v>
      </c>
      <c r="J43" s="22">
        <f t="shared" si="9"/>
        <v>1</v>
      </c>
      <c r="K43" s="23">
        <f t="shared" si="10"/>
        <v>0</v>
      </c>
      <c r="L43" s="23">
        <f t="shared" si="11"/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3"/>
    </row>
    <row r="44" spans="1:47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0</v>
      </c>
      <c r="G44" s="22">
        <f t="shared" si="6"/>
        <v>0</v>
      </c>
      <c r="H44" s="22">
        <f t="shared" si="7"/>
        <v>0</v>
      </c>
      <c r="I44" s="22">
        <f t="shared" si="8"/>
        <v>0</v>
      </c>
      <c r="J44" s="22">
        <f t="shared" si="9"/>
        <v>1</v>
      </c>
      <c r="K44" s="23">
        <f t="shared" si="10"/>
        <v>0</v>
      </c>
      <c r="L44" s="23">
        <f t="shared" si="11"/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3"/>
    </row>
    <row r="45" spans="1:47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0</v>
      </c>
      <c r="G45" s="22">
        <f t="shared" si="6"/>
        <v>0</v>
      </c>
      <c r="H45" s="22">
        <f t="shared" si="7"/>
        <v>0</v>
      </c>
      <c r="I45" s="22">
        <f t="shared" si="8"/>
        <v>0</v>
      </c>
      <c r="J45" s="22">
        <f t="shared" si="9"/>
        <v>1</v>
      </c>
      <c r="K45" s="23">
        <f t="shared" si="10"/>
        <v>0</v>
      </c>
      <c r="L45" s="23">
        <f t="shared" si="11"/>
        <v>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3"/>
    </row>
    <row r="46" spans="1:47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0</v>
      </c>
      <c r="G46" s="22">
        <f t="shared" si="6"/>
        <v>0</v>
      </c>
      <c r="H46" s="22">
        <f t="shared" si="7"/>
        <v>0</v>
      </c>
      <c r="I46" s="22">
        <f t="shared" si="8"/>
        <v>0</v>
      </c>
      <c r="J46" s="22">
        <f t="shared" si="9"/>
        <v>1</v>
      </c>
      <c r="K46" s="23">
        <f t="shared" si="10"/>
        <v>0</v>
      </c>
      <c r="L46" s="23">
        <f t="shared" si="11"/>
        <v>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3"/>
    </row>
    <row r="47" spans="1:47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0</v>
      </c>
      <c r="G47" s="22">
        <f t="shared" si="6"/>
        <v>0</v>
      </c>
      <c r="H47" s="22">
        <f t="shared" si="7"/>
        <v>0</v>
      </c>
      <c r="I47" s="22">
        <f t="shared" si="8"/>
        <v>0</v>
      </c>
      <c r="J47" s="22">
        <f t="shared" si="9"/>
        <v>1</v>
      </c>
      <c r="K47" s="23">
        <f t="shared" si="10"/>
        <v>0</v>
      </c>
      <c r="L47" s="23">
        <f t="shared" si="11"/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13"/>
    </row>
    <row r="48" spans="1:47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0</v>
      </c>
      <c r="G48" s="22">
        <f t="shared" si="6"/>
        <v>0</v>
      </c>
      <c r="H48" s="22">
        <f t="shared" si="7"/>
        <v>0</v>
      </c>
      <c r="I48" s="22">
        <f t="shared" si="8"/>
        <v>0</v>
      </c>
      <c r="J48" s="22">
        <f t="shared" si="9"/>
        <v>1</v>
      </c>
      <c r="K48" s="23">
        <f t="shared" si="10"/>
        <v>0</v>
      </c>
      <c r="L48" s="23">
        <f t="shared" si="11"/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13"/>
    </row>
    <row r="49" spans="1:47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</sheetData>
  <sheetProtection password="C506" sheet="1" objects="1" scenarios="1" formatCells="0" formatColumns="0" formatRows="0" insertColumns="0" insertRows="0" insertHyperlinks="0" deleteColumns="0" deleteRows="0" sort="0" autoFilter="0" pivotTables="0"/>
  <protectedRanges>
    <protectedRange sqref="M3:AT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U42"/>
  <sheetViews>
    <sheetView zoomScale="89" zoomScaleNormal="89" workbookViewId="0">
      <selection activeCell="Q12" sqref="Q12"/>
    </sheetView>
  </sheetViews>
  <sheetFormatPr defaultRowHeight="13.5"/>
  <cols>
    <col min="2" max="3" width="12.125" customWidth="1"/>
  </cols>
  <sheetData>
    <row r="1" spans="1:21">
      <c r="A1" s="31" t="s">
        <v>248</v>
      </c>
      <c r="B1" s="31" t="s">
        <v>236</v>
      </c>
      <c r="C1" s="32" t="s">
        <v>237</v>
      </c>
      <c r="D1" s="32" t="s">
        <v>238</v>
      </c>
      <c r="E1" s="32" t="s">
        <v>239</v>
      </c>
      <c r="F1" s="32" t="s">
        <v>240</v>
      </c>
      <c r="G1" s="32" t="s">
        <v>241</v>
      </c>
      <c r="H1" s="32" t="s">
        <v>242</v>
      </c>
      <c r="I1" s="32" t="s">
        <v>243</v>
      </c>
      <c r="J1" s="32" t="s">
        <v>244</v>
      </c>
      <c r="K1" s="32" t="s">
        <v>245</v>
      </c>
      <c r="L1" s="32" t="s">
        <v>246</v>
      </c>
      <c r="M1" s="32" t="s">
        <v>247</v>
      </c>
      <c r="N1" s="32" t="s">
        <v>249</v>
      </c>
      <c r="O1" s="32" t="s">
        <v>250</v>
      </c>
      <c r="P1" s="32" t="s">
        <v>251</v>
      </c>
      <c r="Q1" s="32" t="s">
        <v>252</v>
      </c>
      <c r="R1" s="32" t="s">
        <v>253</v>
      </c>
      <c r="S1" s="32" t="s">
        <v>256</v>
      </c>
      <c r="T1" s="32" t="s">
        <v>254</v>
      </c>
      <c r="U1" s="32" t="s">
        <v>255</v>
      </c>
    </row>
    <row r="2" spans="1:21">
      <c r="A2" s="33">
        <v>43435</v>
      </c>
      <c r="B2" s="31">
        <v>9480</v>
      </c>
      <c r="C2" s="31">
        <v>0</v>
      </c>
      <c r="D2" s="31">
        <v>9480</v>
      </c>
      <c r="E2" s="32">
        <v>6320</v>
      </c>
      <c r="F2" s="32">
        <v>0</v>
      </c>
      <c r="G2" s="32">
        <v>0</v>
      </c>
      <c r="H2" s="32">
        <v>0</v>
      </c>
      <c r="I2" s="32">
        <v>0</v>
      </c>
      <c r="J2" s="32">
        <v>1200</v>
      </c>
      <c r="K2" s="32">
        <v>330</v>
      </c>
      <c r="L2" s="32">
        <v>0</v>
      </c>
      <c r="M2" s="32">
        <v>17330</v>
      </c>
      <c r="N2" s="32">
        <v>758.4</v>
      </c>
      <c r="O2" s="32">
        <v>16.7</v>
      </c>
      <c r="P2" s="32">
        <v>6.6</v>
      </c>
      <c r="Q2" s="32">
        <v>850</v>
      </c>
      <c r="R2" s="32">
        <v>0</v>
      </c>
      <c r="S2" s="32">
        <v>0</v>
      </c>
      <c r="T2" s="32">
        <v>320.95</v>
      </c>
      <c r="U2" s="32">
        <v>15377.35</v>
      </c>
    </row>
    <row r="3" spans="1:21">
      <c r="A3" s="33">
        <v>43466</v>
      </c>
      <c r="B3" s="31">
        <v>9480</v>
      </c>
      <c r="C3" s="31">
        <v>0</v>
      </c>
      <c r="D3" s="31">
        <v>9480</v>
      </c>
      <c r="E3" s="32">
        <v>6320</v>
      </c>
      <c r="F3" s="32">
        <v>0</v>
      </c>
      <c r="G3" s="32">
        <v>0</v>
      </c>
      <c r="H3" s="32">
        <v>1634.48</v>
      </c>
      <c r="I3" s="32">
        <v>0</v>
      </c>
      <c r="J3" s="32">
        <v>1200</v>
      </c>
      <c r="K3" s="32">
        <v>285</v>
      </c>
      <c r="L3" s="32">
        <v>0</v>
      </c>
      <c r="M3" s="32">
        <v>18919.48</v>
      </c>
      <c r="N3" s="32">
        <v>758.4</v>
      </c>
      <c r="O3" s="32">
        <v>16.7</v>
      </c>
      <c r="P3" s="32">
        <v>6.6</v>
      </c>
      <c r="Q3" s="32">
        <v>850</v>
      </c>
      <c r="R3" s="32">
        <v>0</v>
      </c>
      <c r="S3" s="32">
        <v>0</v>
      </c>
      <c r="T3" s="32">
        <v>368.63</v>
      </c>
      <c r="U3" s="32">
        <v>16919.150000000001</v>
      </c>
    </row>
    <row r="4" spans="1:21">
      <c r="A4" s="33">
        <v>43497</v>
      </c>
      <c r="B4" s="31">
        <v>9480</v>
      </c>
      <c r="C4" s="31">
        <v>0</v>
      </c>
      <c r="D4" s="31">
        <v>9480</v>
      </c>
      <c r="E4" s="32">
        <v>6320</v>
      </c>
      <c r="F4" s="32">
        <v>0</v>
      </c>
      <c r="G4" s="32">
        <v>0</v>
      </c>
      <c r="H4" s="32">
        <v>0</v>
      </c>
      <c r="I4" s="32">
        <v>0</v>
      </c>
      <c r="J4" s="32">
        <v>1200</v>
      </c>
      <c r="K4" s="32">
        <v>255</v>
      </c>
      <c r="L4" s="32">
        <v>0</v>
      </c>
      <c r="M4" s="32">
        <v>17255</v>
      </c>
      <c r="N4" s="32">
        <v>758.4</v>
      </c>
      <c r="O4" s="32">
        <v>16.7</v>
      </c>
      <c r="P4" s="32">
        <v>6.6</v>
      </c>
      <c r="Q4" s="32">
        <v>850</v>
      </c>
      <c r="R4" s="32">
        <v>0</v>
      </c>
      <c r="S4" s="32">
        <v>0</v>
      </c>
      <c r="T4" s="32">
        <v>318.7</v>
      </c>
      <c r="U4" s="32">
        <v>15304.61</v>
      </c>
    </row>
    <row r="5" spans="1:21">
      <c r="A5" s="33">
        <v>43525</v>
      </c>
      <c r="B5" s="31">
        <v>9480</v>
      </c>
      <c r="C5" s="31">
        <v>0</v>
      </c>
      <c r="D5" s="31">
        <v>9480</v>
      </c>
      <c r="E5" s="32">
        <v>6320</v>
      </c>
      <c r="F5" s="32">
        <v>0</v>
      </c>
      <c r="G5" s="32">
        <v>0</v>
      </c>
      <c r="H5" s="32">
        <v>0</v>
      </c>
      <c r="I5" s="32">
        <v>0</v>
      </c>
      <c r="J5" s="32">
        <v>1200</v>
      </c>
      <c r="K5" s="32">
        <v>382.5</v>
      </c>
      <c r="L5" s="32">
        <v>0</v>
      </c>
      <c r="M5" s="32">
        <v>17382.5</v>
      </c>
      <c r="N5" s="32">
        <v>758.4</v>
      </c>
      <c r="O5" s="32">
        <v>16.7</v>
      </c>
      <c r="P5" s="32">
        <v>6.6</v>
      </c>
      <c r="Q5" s="32">
        <v>850</v>
      </c>
      <c r="R5" s="32">
        <v>0</v>
      </c>
      <c r="S5" s="32">
        <v>0</v>
      </c>
      <c r="T5" s="32">
        <v>907.4</v>
      </c>
      <c r="U5" s="32">
        <v>14843.06</v>
      </c>
    </row>
    <row r="6" spans="1:21">
      <c r="A6" s="33">
        <v>43556</v>
      </c>
      <c r="B6" s="31">
        <v>9480</v>
      </c>
      <c r="C6" s="31">
        <v>0</v>
      </c>
      <c r="D6" s="31">
        <v>9480</v>
      </c>
      <c r="E6" s="32">
        <v>6320</v>
      </c>
      <c r="F6" s="32">
        <v>0</v>
      </c>
      <c r="G6" s="32">
        <v>0</v>
      </c>
      <c r="H6" s="32">
        <v>1634.48</v>
      </c>
      <c r="I6" s="32">
        <v>0</v>
      </c>
      <c r="J6" s="32">
        <v>1200</v>
      </c>
      <c r="K6" s="32">
        <v>400</v>
      </c>
      <c r="L6" s="32">
        <v>0</v>
      </c>
      <c r="M6" s="32">
        <v>19034.48</v>
      </c>
      <c r="N6" s="32">
        <v>758.4</v>
      </c>
      <c r="O6" s="32">
        <v>16.7</v>
      </c>
      <c r="P6" s="32">
        <v>6.6</v>
      </c>
      <c r="Q6" s="32">
        <v>850</v>
      </c>
      <c r="R6" s="32">
        <v>0</v>
      </c>
      <c r="S6" s="32">
        <v>0</v>
      </c>
      <c r="T6" s="32">
        <v>1240.28</v>
      </c>
      <c r="U6" s="32">
        <v>16162.5</v>
      </c>
    </row>
    <row r="7" spans="1:21">
      <c r="A7" s="33">
        <v>43586</v>
      </c>
      <c r="B7" s="31"/>
      <c r="C7" s="31"/>
      <c r="D7" s="31"/>
    </row>
    <row r="8" spans="1:21">
      <c r="A8" s="33">
        <v>43617</v>
      </c>
      <c r="B8" s="31"/>
      <c r="C8" s="31"/>
      <c r="D8" s="31"/>
    </row>
    <row r="9" spans="1:21">
      <c r="A9" s="33">
        <v>43647</v>
      </c>
      <c r="B9" s="31"/>
      <c r="C9" s="31"/>
      <c r="D9" s="31"/>
    </row>
    <row r="10" spans="1:21">
      <c r="A10" s="33">
        <v>43678</v>
      </c>
      <c r="B10" s="31"/>
      <c r="C10" s="31"/>
      <c r="D10" s="31"/>
    </row>
    <row r="11" spans="1:21">
      <c r="A11" s="33">
        <v>43709</v>
      </c>
      <c r="B11" s="31"/>
      <c r="C11" s="31"/>
      <c r="D11" s="31"/>
    </row>
    <row r="12" spans="1:21">
      <c r="A12" s="33">
        <v>43739</v>
      </c>
      <c r="B12" s="31"/>
      <c r="C12" s="31"/>
      <c r="D12" s="31"/>
    </row>
    <row r="13" spans="1:21">
      <c r="A13" s="33">
        <v>43770</v>
      </c>
      <c r="B13" s="31"/>
      <c r="C13" s="31"/>
      <c r="D13" s="31"/>
    </row>
    <row r="14" spans="1:21">
      <c r="A14" s="33">
        <v>43800</v>
      </c>
      <c r="B14" s="31"/>
      <c r="C14" s="31"/>
      <c r="D14" s="31"/>
    </row>
    <row r="15" spans="1:21">
      <c r="A15" s="33">
        <v>43831</v>
      </c>
      <c r="B15" s="31"/>
      <c r="C15" s="31"/>
      <c r="D15" s="31"/>
    </row>
    <row r="16" spans="1:21">
      <c r="A16" s="33">
        <v>43862</v>
      </c>
      <c r="B16" s="31"/>
      <c r="C16" s="31"/>
      <c r="D16" s="31"/>
    </row>
    <row r="17" spans="1:4">
      <c r="A17" s="33">
        <v>43891</v>
      </c>
      <c r="B17" s="31"/>
      <c r="C17" s="31"/>
      <c r="D17" s="31"/>
    </row>
    <row r="18" spans="1:4">
      <c r="A18" s="33">
        <v>43922</v>
      </c>
      <c r="B18" s="31"/>
      <c r="C18" s="31"/>
      <c r="D18" s="31"/>
    </row>
    <row r="19" spans="1:4">
      <c r="A19" s="33">
        <v>43952</v>
      </c>
      <c r="B19" s="31"/>
      <c r="C19" s="31"/>
      <c r="D19" s="31"/>
    </row>
    <row r="20" spans="1:4">
      <c r="A20" s="33">
        <v>43983</v>
      </c>
      <c r="B20" s="31"/>
      <c r="C20" s="31"/>
      <c r="D20" s="31"/>
    </row>
    <row r="21" spans="1:4">
      <c r="A21" s="33">
        <v>44013</v>
      </c>
      <c r="B21" s="31"/>
      <c r="C21" s="31"/>
      <c r="D21" s="31"/>
    </row>
    <row r="22" spans="1:4">
      <c r="A22" s="33">
        <v>44044</v>
      </c>
      <c r="B22" s="31"/>
      <c r="C22" s="31"/>
      <c r="D22" s="31"/>
    </row>
    <row r="23" spans="1:4">
      <c r="A23" s="33">
        <v>44075</v>
      </c>
      <c r="B23" s="31"/>
      <c r="C23" s="31"/>
      <c r="D23" s="31"/>
    </row>
    <row r="24" spans="1:4">
      <c r="A24" s="33">
        <v>44105</v>
      </c>
      <c r="B24" s="31"/>
      <c r="C24" s="31"/>
      <c r="D24" s="31"/>
    </row>
    <row r="25" spans="1:4">
      <c r="A25" s="33">
        <v>44136</v>
      </c>
      <c r="B25" s="31"/>
      <c r="C25" s="31"/>
      <c r="D25" s="31"/>
    </row>
    <row r="26" spans="1:4">
      <c r="A26" s="33">
        <v>44166</v>
      </c>
      <c r="B26" s="31"/>
      <c r="C26" s="31"/>
      <c r="D26" s="31"/>
    </row>
    <row r="27" spans="1:4">
      <c r="A27" s="33">
        <v>44197</v>
      </c>
      <c r="B27" s="31"/>
      <c r="C27" s="31"/>
      <c r="D27" s="31"/>
    </row>
    <row r="28" spans="1:4">
      <c r="A28" s="33">
        <v>44228</v>
      </c>
      <c r="B28" s="31"/>
      <c r="C28" s="31"/>
      <c r="D28" s="31"/>
    </row>
    <row r="29" spans="1:4">
      <c r="A29" s="33">
        <v>44256</v>
      </c>
      <c r="B29" s="31"/>
      <c r="C29" s="31"/>
      <c r="D29" s="31"/>
    </row>
    <row r="30" spans="1:4">
      <c r="A30" s="33">
        <v>44287</v>
      </c>
      <c r="B30" s="31"/>
      <c r="C30" s="31"/>
      <c r="D30" s="31"/>
    </row>
    <row r="31" spans="1:4">
      <c r="A31" s="33">
        <v>44317</v>
      </c>
      <c r="B31" s="31"/>
      <c r="C31" s="31"/>
      <c r="D31" s="31"/>
    </row>
    <row r="32" spans="1:4">
      <c r="A32" s="33">
        <v>44348</v>
      </c>
      <c r="B32" s="31"/>
      <c r="C32" s="31"/>
      <c r="D32" s="31"/>
    </row>
    <row r="33" spans="1:4">
      <c r="A33" s="33">
        <v>44378</v>
      </c>
      <c r="B33" s="31"/>
      <c r="C33" s="31"/>
      <c r="D33" s="31"/>
    </row>
    <row r="34" spans="1:4">
      <c r="A34" s="33">
        <v>44409</v>
      </c>
      <c r="B34" s="31"/>
      <c r="C34" s="31"/>
      <c r="D34" s="31"/>
    </row>
    <row r="35" spans="1:4">
      <c r="A35" s="33">
        <v>44440</v>
      </c>
      <c r="B35" s="31"/>
      <c r="C35" s="31"/>
      <c r="D35" s="31"/>
    </row>
    <row r="36" spans="1:4">
      <c r="A36" s="33">
        <v>44470</v>
      </c>
      <c r="B36" s="31"/>
      <c r="C36" s="31"/>
      <c r="D36" s="31"/>
    </row>
    <row r="37" spans="1:4">
      <c r="A37" s="31"/>
      <c r="B37" s="31"/>
      <c r="C37" s="31"/>
      <c r="D37" s="31"/>
    </row>
    <row r="38" spans="1:4">
      <c r="A38" s="31"/>
      <c r="B38" s="31"/>
      <c r="C38" s="31"/>
      <c r="D38" s="31"/>
    </row>
    <row r="39" spans="1:4">
      <c r="A39" s="31"/>
      <c r="B39" s="31"/>
      <c r="C39" s="31"/>
      <c r="D39" s="31"/>
    </row>
    <row r="40" spans="1:4">
      <c r="A40" s="31"/>
      <c r="B40" s="31"/>
      <c r="C40" s="31"/>
      <c r="D40" s="31"/>
    </row>
    <row r="41" spans="1:4">
      <c r="A41" s="31"/>
      <c r="B41" s="31"/>
      <c r="C41" s="31"/>
      <c r="D41" s="31"/>
    </row>
    <row r="42" spans="1:4">
      <c r="A42" s="31"/>
      <c r="B42" s="31"/>
      <c r="C42" s="31"/>
      <c r="D42" s="3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U49"/>
  <sheetViews>
    <sheetView workbookViewId="0">
      <pane xSplit="12" ySplit="2" topLeftCell="M3" activePane="bottomRight" state="frozen"/>
      <selection pane="topRight" activeCell="H1" sqref="H1"/>
      <selection pane="bottomLeft" activeCell="A3" sqref="A3"/>
      <selection pane="bottomRight" activeCell="N9" sqref="N9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4" width="14.125" customWidth="1"/>
    <col min="15" max="15" width="10.25" customWidth="1"/>
    <col min="24" max="24" width="11.625" customWidth="1"/>
    <col min="25" max="25" width="12.125" customWidth="1"/>
    <col min="32" max="32" width="11.375" customWidth="1"/>
    <col min="33" max="33" width="13.25" customWidth="1"/>
    <col min="34" max="34" width="15" customWidth="1"/>
    <col min="35" max="35" width="14.375" customWidth="1"/>
    <col min="36" max="36" width="13.125" customWidth="1"/>
    <col min="38" max="38" width="10" customWidth="1"/>
    <col min="39" max="39" width="13.875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spans="1:47" ht="15.75" thickBot="1">
      <c r="A1" s="15" t="s">
        <v>35</v>
      </c>
      <c r="B1" s="16">
        <f>ROUND(L1/60,2)</f>
        <v>3.65</v>
      </c>
      <c r="C1" s="17" t="s">
        <v>36</v>
      </c>
      <c r="D1" s="16"/>
      <c r="E1" s="16"/>
      <c r="F1" s="16"/>
      <c r="G1" s="16"/>
      <c r="H1" s="16"/>
      <c r="I1" s="16"/>
      <c r="J1" s="16"/>
      <c r="K1" s="35"/>
      <c r="L1" s="18">
        <f>SUM(B3:B37)+SUM(C3:C37)</f>
        <v>219</v>
      </c>
      <c r="M1" s="24"/>
      <c r="N1" s="25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3"/>
    </row>
    <row r="2" spans="1:47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331</v>
      </c>
      <c r="F2" s="20" t="s">
        <v>330</v>
      </c>
      <c r="G2" s="20" t="s">
        <v>327</v>
      </c>
      <c r="H2" s="20" t="s">
        <v>329</v>
      </c>
      <c r="I2" s="20" t="s">
        <v>38</v>
      </c>
      <c r="J2" s="20" t="s">
        <v>37</v>
      </c>
      <c r="K2" s="20" t="s">
        <v>328</v>
      </c>
      <c r="L2" s="20" t="s">
        <v>33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13</v>
      </c>
      <c r="AA2" s="1" t="s">
        <v>14</v>
      </c>
      <c r="AB2" s="1" t="s">
        <v>15</v>
      </c>
      <c r="AC2" s="1" t="s">
        <v>16</v>
      </c>
      <c r="AD2" s="1" t="s">
        <v>17</v>
      </c>
      <c r="AE2" s="1" t="s">
        <v>18</v>
      </c>
      <c r="AF2" s="1" t="s">
        <v>19</v>
      </c>
      <c r="AG2" s="1" t="s">
        <v>20</v>
      </c>
      <c r="AH2" s="1" t="s">
        <v>21</v>
      </c>
      <c r="AI2" s="1" t="s">
        <v>22</v>
      </c>
      <c r="AJ2" s="1" t="s">
        <v>23</v>
      </c>
      <c r="AK2" s="1" t="s">
        <v>24</v>
      </c>
      <c r="AL2" s="1" t="s">
        <v>25</v>
      </c>
      <c r="AM2" s="1" t="s">
        <v>26</v>
      </c>
      <c r="AN2" s="1" t="s">
        <v>27</v>
      </c>
      <c r="AO2" s="1" t="s">
        <v>28</v>
      </c>
      <c r="AP2" s="1" t="s">
        <v>29</v>
      </c>
      <c r="AQ2" s="1" t="s">
        <v>30</v>
      </c>
      <c r="AR2" s="1" t="s">
        <v>326</v>
      </c>
      <c r="AS2" s="1" t="s">
        <v>31</v>
      </c>
      <c r="AT2" s="2" t="s">
        <v>32</v>
      </c>
      <c r="AU2" s="13"/>
    </row>
    <row r="3" spans="1:47" ht="15" thickBot="1">
      <c r="A3" s="21">
        <f>ROUND(B3/60,2)+ROUND(C3/60,2)</f>
        <v>0</v>
      </c>
      <c r="B3" s="22">
        <f>IF(AND(D3&gt;(8*60),J3=0),D3-(8*60),0)</f>
        <v>0</v>
      </c>
      <c r="C3" s="22">
        <f>IF(AND(J3=1,D3&gt;0),D3,0)</f>
        <v>0</v>
      </c>
      <c r="D3" s="22">
        <f>IF(E3&gt;0,E3,0)</f>
        <v>0</v>
      </c>
      <c r="E3" s="22">
        <f>H3-F3</f>
        <v>0</v>
      </c>
      <c r="F3" s="22">
        <f>IF(G3&lt;(8*60+30),0,IF(G3&lt;(11*60+30),G3-(8*60+30),IF(G3&lt;(12*60+30),3*60+30,IF(G3&lt;(17*60+30),G3-(12*60+30)+3*60+30,IF(G3&lt;(18*60),8*60,G3-(18*60)+8*60)))))</f>
        <v>0</v>
      </c>
      <c r="G3" s="22">
        <f>IF(K3&gt;0,MID(K3,1,2)*60+MID(K3,4,2),0)</f>
        <v>0</v>
      </c>
      <c r="H3" s="22">
        <f>IF(I3=0,0,IF(I3&lt;(11*60+30),(I3-(8*60+30)),IF(I3&lt;(17*60+30),I3-(12*60+30)+3*60,I3-(18*60)+8*60)))</f>
        <v>0</v>
      </c>
      <c r="I3" s="22">
        <f>IF(L3&gt;0,MID(L3,1,2)*60+MID(L3,4,2),0)</f>
        <v>0</v>
      </c>
      <c r="J3" s="22">
        <f>IF(MID(AO3,2,3)="工作日",0,1)</f>
        <v>1</v>
      </c>
      <c r="K3" s="23">
        <f>IF(LEN(CLEAN(N3))=13,MID(N3,2,5),IF(LEN(CLEAN(N3))=19,MID(N3,8,5),0))</f>
        <v>0</v>
      </c>
      <c r="L3" s="23">
        <f>IF(LEN(CLEAN(N3))=13,MID(N3,8,5),IF(LEN(CLEAN(N3))=19,MID(N3,14,5),0))</f>
        <v>0</v>
      </c>
      <c r="M3" s="26" t="s">
        <v>335</v>
      </c>
      <c r="N3" s="26" t="s">
        <v>48</v>
      </c>
      <c r="O3" s="26" t="s">
        <v>43</v>
      </c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 t="s">
        <v>44</v>
      </c>
      <c r="AN3" s="26"/>
      <c r="AO3" s="26" t="s">
        <v>45</v>
      </c>
      <c r="AP3" s="26"/>
      <c r="AQ3" s="26"/>
      <c r="AR3" s="26" t="s">
        <v>48</v>
      </c>
      <c r="AS3" s="26"/>
      <c r="AT3" s="26" t="s">
        <v>47</v>
      </c>
      <c r="AU3" s="13"/>
    </row>
    <row r="4" spans="1:47" ht="15" thickBot="1">
      <c r="A4" s="21">
        <f t="shared" ref="A4:A48" si="0">ROUND(B4/60,2)+ROUND(C4/60,2)</f>
        <v>0</v>
      </c>
      <c r="B4" s="22">
        <f t="shared" ref="B4:B48" si="1">IF(AND(D4&gt;(8*60),J4=0),D4-(8*60),0)</f>
        <v>0</v>
      </c>
      <c r="C4" s="22">
        <f t="shared" ref="C4:C48" si="2">IF(AND(J4=1,D4&gt;0),D4,0)</f>
        <v>0</v>
      </c>
      <c r="D4" s="22">
        <f t="shared" ref="D4:D48" si="3">IF(E4&gt;0,E4,0)</f>
        <v>0</v>
      </c>
      <c r="E4" s="22">
        <f t="shared" ref="E4:E48" si="4">H4-F4</f>
        <v>0</v>
      </c>
      <c r="F4" s="22">
        <f t="shared" ref="F4:F48" si="5">IF(G4&lt;(8*60+30),0,IF(G4&lt;(11*60+30),G4-(8*60+30),IF(G4&lt;(12*60+30),3*60+30,IF(G4&lt;(17*60+30),G4-(12*60+30)+3*60+30,IF(G4&lt;(18*60),8*60,G4-(18*60)+8*60)))))</f>
        <v>0</v>
      </c>
      <c r="G4" s="22">
        <f t="shared" ref="G4:G48" si="6">IF(K4&gt;0,MID(K4,1,2)*60+MID(K4,4,2),0)</f>
        <v>0</v>
      </c>
      <c r="H4" s="22">
        <f t="shared" ref="H4:H48" si="7">IF(I4=0,0,IF(I4&lt;(11*60+30),(I4-(8*60+30)),IF(I4&lt;(17*60+30),I4-(12*60+30)+3*60,I4-(18*60)+8*60)))</f>
        <v>0</v>
      </c>
      <c r="I4" s="22">
        <f t="shared" ref="I4:I48" si="8">IF(L4&gt;0,MID(L4,1,2)*60+MID(L4,4,2),0)</f>
        <v>0</v>
      </c>
      <c r="J4" s="22">
        <f t="shared" ref="J4:J48" si="9">IF(MID(AO4,2,3)="工作日",0,1)</f>
        <v>1</v>
      </c>
      <c r="K4" s="23">
        <f t="shared" ref="K4:K48" si="10">IF(LEN(CLEAN(N4))=13,MID(N4,2,5),IF(LEN(CLEAN(N4))=19,MID(N4,8,5),0))</f>
        <v>0</v>
      </c>
      <c r="L4" s="23">
        <f t="shared" ref="L4:L48" si="11">IF(LEN(CLEAN(N4))=13,MID(N4,8,5),IF(LEN(CLEAN(N4))=19,MID(N4,14,5),0))</f>
        <v>0</v>
      </c>
      <c r="M4" s="26" t="s">
        <v>336</v>
      </c>
      <c r="N4" s="26" t="s">
        <v>48</v>
      </c>
      <c r="O4" s="26" t="s">
        <v>43</v>
      </c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 t="s">
        <v>44</v>
      </c>
      <c r="AN4" s="26"/>
      <c r="AO4" s="26" t="s">
        <v>45</v>
      </c>
      <c r="AP4" s="26"/>
      <c r="AQ4" s="26"/>
      <c r="AR4" s="26" t="s">
        <v>48</v>
      </c>
      <c r="AS4" s="26"/>
      <c r="AT4" s="26" t="s">
        <v>47</v>
      </c>
      <c r="AU4" s="13"/>
    </row>
    <row r="5" spans="1:47" ht="15" thickBot="1">
      <c r="A5" s="21">
        <f t="shared" si="0"/>
        <v>3.65</v>
      </c>
      <c r="B5" s="22">
        <f t="shared" si="1"/>
        <v>219</v>
      </c>
      <c r="C5" s="22">
        <f t="shared" si="2"/>
        <v>0</v>
      </c>
      <c r="D5" s="22">
        <f t="shared" si="3"/>
        <v>699</v>
      </c>
      <c r="E5" s="22">
        <f t="shared" si="4"/>
        <v>699</v>
      </c>
      <c r="F5" s="22">
        <f t="shared" si="5"/>
        <v>0</v>
      </c>
      <c r="G5" s="22">
        <f t="shared" si="6"/>
        <v>470</v>
      </c>
      <c r="H5" s="22">
        <f t="shared" si="7"/>
        <v>699</v>
      </c>
      <c r="I5" s="22">
        <f t="shared" si="8"/>
        <v>1299</v>
      </c>
      <c r="J5" s="22">
        <f t="shared" si="9"/>
        <v>0</v>
      </c>
      <c r="K5" s="23" t="str">
        <f t="shared" si="10"/>
        <v>07:50</v>
      </c>
      <c r="L5" s="23" t="str">
        <f t="shared" si="11"/>
        <v>21:39</v>
      </c>
      <c r="M5" s="26" t="s">
        <v>337</v>
      </c>
      <c r="N5" s="26" t="s">
        <v>338</v>
      </c>
      <c r="O5" s="26" t="s">
        <v>43</v>
      </c>
      <c r="P5" s="27" t="s">
        <v>51</v>
      </c>
      <c r="Q5" s="27" t="s">
        <v>51</v>
      </c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 t="s">
        <v>44</v>
      </c>
      <c r="AN5" s="26"/>
      <c r="AO5" s="26" t="s">
        <v>52</v>
      </c>
      <c r="AP5" s="27" t="s">
        <v>145</v>
      </c>
      <c r="AQ5" s="27" t="s">
        <v>51</v>
      </c>
      <c r="AR5" s="26" t="s">
        <v>48</v>
      </c>
      <c r="AS5" s="26"/>
      <c r="AT5" s="26" t="s">
        <v>47</v>
      </c>
      <c r="AU5" s="13"/>
    </row>
    <row r="6" spans="1:47" ht="15" thickBot="1">
      <c r="A6" s="21">
        <f t="shared" si="0"/>
        <v>0</v>
      </c>
      <c r="B6" s="22">
        <f t="shared" si="1"/>
        <v>0</v>
      </c>
      <c r="C6" s="22">
        <f t="shared" si="2"/>
        <v>0</v>
      </c>
      <c r="D6" s="22">
        <f t="shared" si="3"/>
        <v>0</v>
      </c>
      <c r="E6" s="22">
        <f t="shared" si="4"/>
        <v>0</v>
      </c>
      <c r="F6" s="22">
        <f t="shared" si="5"/>
        <v>0</v>
      </c>
      <c r="G6" s="22">
        <f t="shared" si="6"/>
        <v>0</v>
      </c>
      <c r="H6" s="22">
        <f t="shared" si="7"/>
        <v>0</v>
      </c>
      <c r="I6" s="22">
        <f t="shared" si="8"/>
        <v>0</v>
      </c>
      <c r="J6" s="22">
        <f t="shared" si="9"/>
        <v>0</v>
      </c>
      <c r="K6" s="23">
        <f t="shared" si="10"/>
        <v>0</v>
      </c>
      <c r="L6" s="23">
        <f t="shared" si="11"/>
        <v>0</v>
      </c>
      <c r="M6" s="26" t="s">
        <v>339</v>
      </c>
      <c r="N6" s="26" t="s">
        <v>48</v>
      </c>
      <c r="O6" s="26" t="s">
        <v>43</v>
      </c>
      <c r="P6" s="27" t="s">
        <v>51</v>
      </c>
      <c r="Q6" s="26"/>
      <c r="R6" s="26"/>
      <c r="S6" s="26"/>
      <c r="T6" s="27" t="s">
        <v>51</v>
      </c>
      <c r="U6" s="26"/>
      <c r="V6" s="26"/>
      <c r="W6" s="27" t="s">
        <v>51</v>
      </c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 t="s">
        <v>44</v>
      </c>
      <c r="AN6" s="26"/>
      <c r="AO6" s="26" t="s">
        <v>52</v>
      </c>
      <c r="AP6" s="26"/>
      <c r="AQ6" s="26"/>
      <c r="AR6" s="26" t="s">
        <v>48</v>
      </c>
      <c r="AS6" s="26"/>
      <c r="AT6" s="26" t="s">
        <v>47</v>
      </c>
      <c r="AU6" s="13"/>
    </row>
    <row r="7" spans="1:47" ht="15" thickBot="1">
      <c r="A7" s="21">
        <f t="shared" si="0"/>
        <v>0</v>
      </c>
      <c r="B7" s="22">
        <f t="shared" si="1"/>
        <v>0</v>
      </c>
      <c r="C7" s="22">
        <f t="shared" si="2"/>
        <v>0</v>
      </c>
      <c r="D7" s="22">
        <f t="shared" si="3"/>
        <v>0</v>
      </c>
      <c r="E7" s="22">
        <f t="shared" si="4"/>
        <v>0</v>
      </c>
      <c r="F7" s="22">
        <f t="shared" si="5"/>
        <v>0</v>
      </c>
      <c r="G7" s="22">
        <f t="shared" si="6"/>
        <v>0</v>
      </c>
      <c r="H7" s="22">
        <f t="shared" si="7"/>
        <v>0</v>
      </c>
      <c r="I7" s="22">
        <f t="shared" si="8"/>
        <v>0</v>
      </c>
      <c r="J7" s="22">
        <f t="shared" si="9"/>
        <v>0</v>
      </c>
      <c r="K7" s="23">
        <f t="shared" si="10"/>
        <v>0</v>
      </c>
      <c r="L7" s="23">
        <f t="shared" si="11"/>
        <v>0</v>
      </c>
      <c r="M7" s="26" t="s">
        <v>340</v>
      </c>
      <c r="N7" s="26" t="s">
        <v>48</v>
      </c>
      <c r="O7" s="26" t="s">
        <v>43</v>
      </c>
      <c r="P7" s="27" t="s">
        <v>51</v>
      </c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 t="s">
        <v>44</v>
      </c>
      <c r="AN7" s="26"/>
      <c r="AO7" s="26" t="s">
        <v>52</v>
      </c>
      <c r="AP7" s="26"/>
      <c r="AQ7" s="26"/>
      <c r="AR7" s="26" t="s">
        <v>48</v>
      </c>
      <c r="AS7" s="26"/>
      <c r="AT7" s="26" t="s">
        <v>47</v>
      </c>
      <c r="AU7" s="13"/>
    </row>
    <row r="8" spans="1:47" ht="15" thickBot="1">
      <c r="A8" s="21">
        <f t="shared" si="0"/>
        <v>0</v>
      </c>
      <c r="B8" s="22">
        <f t="shared" si="1"/>
        <v>0</v>
      </c>
      <c r="C8" s="22">
        <f t="shared" si="2"/>
        <v>0</v>
      </c>
      <c r="D8" s="22">
        <f t="shared" si="3"/>
        <v>0</v>
      </c>
      <c r="E8" s="22">
        <f t="shared" si="4"/>
        <v>0</v>
      </c>
      <c r="F8" s="22">
        <f t="shared" si="5"/>
        <v>0</v>
      </c>
      <c r="G8" s="22">
        <f t="shared" si="6"/>
        <v>0</v>
      </c>
      <c r="H8" s="22">
        <f t="shared" si="7"/>
        <v>0</v>
      </c>
      <c r="I8" s="22">
        <f t="shared" si="8"/>
        <v>0</v>
      </c>
      <c r="J8" s="22">
        <f t="shared" si="9"/>
        <v>0</v>
      </c>
      <c r="K8" s="23">
        <f t="shared" si="10"/>
        <v>0</v>
      </c>
      <c r="L8" s="23">
        <f t="shared" si="11"/>
        <v>0</v>
      </c>
      <c r="M8" s="26" t="s">
        <v>341</v>
      </c>
      <c r="N8" s="26" t="s">
        <v>48</v>
      </c>
      <c r="O8" s="26" t="s">
        <v>43</v>
      </c>
      <c r="P8" s="27" t="s">
        <v>51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 t="s">
        <v>44</v>
      </c>
      <c r="AN8" s="26"/>
      <c r="AO8" s="26" t="s">
        <v>52</v>
      </c>
      <c r="AP8" s="26"/>
      <c r="AQ8" s="26"/>
      <c r="AR8" s="26" t="s">
        <v>48</v>
      </c>
      <c r="AS8" s="26"/>
      <c r="AT8" s="26" t="s">
        <v>47</v>
      </c>
      <c r="AU8" s="13"/>
    </row>
    <row r="9" spans="1:47" ht="15" thickBot="1">
      <c r="A9" s="21">
        <f t="shared" si="0"/>
        <v>0</v>
      </c>
      <c r="B9" s="22">
        <f t="shared" si="1"/>
        <v>0</v>
      </c>
      <c r="C9" s="22">
        <f t="shared" si="2"/>
        <v>0</v>
      </c>
      <c r="D9" s="22">
        <f t="shared" si="3"/>
        <v>0</v>
      </c>
      <c r="E9" s="22">
        <f t="shared" si="4"/>
        <v>0</v>
      </c>
      <c r="F9" s="22">
        <f t="shared" si="5"/>
        <v>0</v>
      </c>
      <c r="G9" s="22">
        <f t="shared" si="6"/>
        <v>0</v>
      </c>
      <c r="H9" s="22">
        <f t="shared" si="7"/>
        <v>0</v>
      </c>
      <c r="I9" s="22">
        <f t="shared" si="8"/>
        <v>0</v>
      </c>
      <c r="J9" s="22">
        <f t="shared" si="9"/>
        <v>1</v>
      </c>
      <c r="K9" s="23">
        <f t="shared" si="10"/>
        <v>0</v>
      </c>
      <c r="L9" s="23">
        <f t="shared" si="11"/>
        <v>0</v>
      </c>
      <c r="M9" s="26" t="s">
        <v>342</v>
      </c>
      <c r="N9" s="26" t="s">
        <v>48</v>
      </c>
      <c r="O9" s="26" t="s">
        <v>43</v>
      </c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 t="s">
        <v>44</v>
      </c>
      <c r="AN9" s="26"/>
      <c r="AO9" s="26" t="s">
        <v>67</v>
      </c>
      <c r="AP9" s="26"/>
      <c r="AQ9" s="26"/>
      <c r="AR9" s="26" t="s">
        <v>48</v>
      </c>
      <c r="AS9" s="26"/>
      <c r="AT9" s="26" t="s">
        <v>47</v>
      </c>
      <c r="AU9" s="13"/>
    </row>
    <row r="10" spans="1:47" ht="15" thickBot="1">
      <c r="A10" s="21">
        <f t="shared" si="0"/>
        <v>0</v>
      </c>
      <c r="B10" s="22">
        <f t="shared" si="1"/>
        <v>0</v>
      </c>
      <c r="C10" s="22">
        <f t="shared" si="2"/>
        <v>0</v>
      </c>
      <c r="D10" s="22">
        <f t="shared" si="3"/>
        <v>0</v>
      </c>
      <c r="E10" s="22">
        <f t="shared" si="4"/>
        <v>0</v>
      </c>
      <c r="F10" s="22">
        <f t="shared" si="5"/>
        <v>0</v>
      </c>
      <c r="G10" s="22">
        <f t="shared" si="6"/>
        <v>0</v>
      </c>
      <c r="H10" s="22">
        <f t="shared" si="7"/>
        <v>0</v>
      </c>
      <c r="I10" s="22">
        <f t="shared" si="8"/>
        <v>0</v>
      </c>
      <c r="J10" s="22">
        <f t="shared" si="9"/>
        <v>1</v>
      </c>
      <c r="K10" s="23">
        <f t="shared" si="10"/>
        <v>0</v>
      </c>
      <c r="L10" s="23">
        <f t="shared" si="11"/>
        <v>0</v>
      </c>
      <c r="M10" s="26" t="s">
        <v>343</v>
      </c>
      <c r="N10" s="26" t="s">
        <v>48</v>
      </c>
      <c r="O10" s="26" t="s">
        <v>43</v>
      </c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 t="s">
        <v>44</v>
      </c>
      <c r="AN10" s="26"/>
      <c r="AO10" s="26" t="s">
        <v>45</v>
      </c>
      <c r="AP10" s="26"/>
      <c r="AQ10" s="26"/>
      <c r="AR10" s="26" t="s">
        <v>48</v>
      </c>
      <c r="AS10" s="26"/>
      <c r="AT10" s="26" t="s">
        <v>47</v>
      </c>
      <c r="AU10" s="13"/>
    </row>
    <row r="11" spans="1:47" ht="15" thickBot="1">
      <c r="A11" s="21">
        <f t="shared" si="0"/>
        <v>0</v>
      </c>
      <c r="B11" s="22">
        <f t="shared" si="1"/>
        <v>0</v>
      </c>
      <c r="C11" s="22">
        <f t="shared" si="2"/>
        <v>0</v>
      </c>
      <c r="D11" s="22">
        <f t="shared" si="3"/>
        <v>0</v>
      </c>
      <c r="E11" s="22">
        <f t="shared" si="4"/>
        <v>0</v>
      </c>
      <c r="F11" s="22">
        <f t="shared" si="5"/>
        <v>0</v>
      </c>
      <c r="G11" s="22">
        <f t="shared" si="6"/>
        <v>0</v>
      </c>
      <c r="H11" s="22">
        <f t="shared" si="7"/>
        <v>0</v>
      </c>
      <c r="I11" s="22">
        <f t="shared" si="8"/>
        <v>0</v>
      </c>
      <c r="J11" s="22">
        <f t="shared" si="9"/>
        <v>1</v>
      </c>
      <c r="K11" s="23">
        <f t="shared" si="10"/>
        <v>0</v>
      </c>
      <c r="L11" s="23">
        <f t="shared" si="11"/>
        <v>0</v>
      </c>
      <c r="M11" s="26" t="s">
        <v>344</v>
      </c>
      <c r="N11" s="26" t="s">
        <v>48</v>
      </c>
      <c r="O11" s="26" t="s">
        <v>43</v>
      </c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 t="s">
        <v>44</v>
      </c>
      <c r="AN11" s="26"/>
      <c r="AO11" s="26" t="s">
        <v>45</v>
      </c>
      <c r="AP11" s="26"/>
      <c r="AQ11" s="26"/>
      <c r="AR11" s="26" t="s">
        <v>48</v>
      </c>
      <c r="AS11" s="26"/>
      <c r="AT11" s="26" t="s">
        <v>47</v>
      </c>
      <c r="AU11" s="13"/>
    </row>
    <row r="12" spans="1:47" ht="15" thickBot="1">
      <c r="A12" s="21">
        <f t="shared" si="0"/>
        <v>0</v>
      </c>
      <c r="B12" s="22">
        <f t="shared" si="1"/>
        <v>0</v>
      </c>
      <c r="C12" s="22">
        <f t="shared" si="2"/>
        <v>0</v>
      </c>
      <c r="D12" s="22">
        <f t="shared" si="3"/>
        <v>0</v>
      </c>
      <c r="E12" s="22">
        <f t="shared" si="4"/>
        <v>0</v>
      </c>
      <c r="F12" s="22">
        <f t="shared" si="5"/>
        <v>0</v>
      </c>
      <c r="G12" s="22">
        <f t="shared" si="6"/>
        <v>0</v>
      </c>
      <c r="H12" s="22">
        <f t="shared" si="7"/>
        <v>0</v>
      </c>
      <c r="I12" s="22">
        <f t="shared" si="8"/>
        <v>0</v>
      </c>
      <c r="J12" s="22">
        <f t="shared" si="9"/>
        <v>0</v>
      </c>
      <c r="K12" s="23">
        <f t="shared" si="10"/>
        <v>0</v>
      </c>
      <c r="L12" s="23">
        <f t="shared" si="11"/>
        <v>0</v>
      </c>
      <c r="M12" s="26" t="s">
        <v>345</v>
      </c>
      <c r="N12" s="26" t="s">
        <v>48</v>
      </c>
      <c r="O12" s="26" t="s">
        <v>43</v>
      </c>
      <c r="P12" s="27" t="s">
        <v>51</v>
      </c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 t="s">
        <v>44</v>
      </c>
      <c r="AN12" s="26"/>
      <c r="AO12" s="26" t="s">
        <v>52</v>
      </c>
      <c r="AP12" s="26"/>
      <c r="AQ12" s="26"/>
      <c r="AR12" s="26" t="s">
        <v>48</v>
      </c>
      <c r="AS12" s="26"/>
      <c r="AT12" s="26" t="s">
        <v>47</v>
      </c>
      <c r="AU12" s="13"/>
    </row>
    <row r="13" spans="1:47" ht="15" thickBot="1">
      <c r="A13" s="21">
        <f t="shared" si="0"/>
        <v>0</v>
      </c>
      <c r="B13" s="22">
        <f t="shared" si="1"/>
        <v>0</v>
      </c>
      <c r="C13" s="22">
        <f t="shared" si="2"/>
        <v>0</v>
      </c>
      <c r="D13" s="22">
        <f t="shared" si="3"/>
        <v>0</v>
      </c>
      <c r="E13" s="22">
        <f t="shared" si="4"/>
        <v>0</v>
      </c>
      <c r="F13" s="22">
        <f t="shared" si="5"/>
        <v>0</v>
      </c>
      <c r="G13" s="22">
        <f t="shared" si="6"/>
        <v>0</v>
      </c>
      <c r="H13" s="22">
        <f t="shared" si="7"/>
        <v>0</v>
      </c>
      <c r="I13" s="22">
        <f t="shared" si="8"/>
        <v>0</v>
      </c>
      <c r="J13" s="22">
        <f t="shared" si="9"/>
        <v>0</v>
      </c>
      <c r="K13" s="23">
        <f t="shared" si="10"/>
        <v>0</v>
      </c>
      <c r="L13" s="23">
        <f t="shared" si="11"/>
        <v>0</v>
      </c>
      <c r="M13" s="26" t="s">
        <v>346</v>
      </c>
      <c r="N13" s="26" t="s">
        <v>48</v>
      </c>
      <c r="O13" s="26" t="s">
        <v>43</v>
      </c>
      <c r="P13" s="27" t="s">
        <v>51</v>
      </c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 t="s">
        <v>44</v>
      </c>
      <c r="AN13" s="26"/>
      <c r="AO13" s="26" t="s">
        <v>52</v>
      </c>
      <c r="AP13" s="26"/>
      <c r="AQ13" s="26"/>
      <c r="AR13" s="26" t="s">
        <v>48</v>
      </c>
      <c r="AS13" s="26"/>
      <c r="AT13" s="26" t="s">
        <v>47</v>
      </c>
      <c r="AU13" s="13"/>
    </row>
    <row r="14" spans="1:47" ht="15" thickBot="1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0</v>
      </c>
      <c r="E14" s="22">
        <f t="shared" si="4"/>
        <v>0</v>
      </c>
      <c r="F14" s="22">
        <f t="shared" si="5"/>
        <v>0</v>
      </c>
      <c r="G14" s="22">
        <f t="shared" si="6"/>
        <v>0</v>
      </c>
      <c r="H14" s="22">
        <f t="shared" si="7"/>
        <v>0</v>
      </c>
      <c r="I14" s="22">
        <f t="shared" si="8"/>
        <v>0</v>
      </c>
      <c r="J14" s="22">
        <f t="shared" si="9"/>
        <v>0</v>
      </c>
      <c r="K14" s="23">
        <f t="shared" si="10"/>
        <v>0</v>
      </c>
      <c r="L14" s="23">
        <f t="shared" si="11"/>
        <v>0</v>
      </c>
      <c r="M14" s="26" t="s">
        <v>347</v>
      </c>
      <c r="N14" s="26" t="s">
        <v>48</v>
      </c>
      <c r="O14" s="26" t="s">
        <v>43</v>
      </c>
      <c r="P14" s="27" t="s">
        <v>51</v>
      </c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 t="s">
        <v>44</v>
      </c>
      <c r="AN14" s="26"/>
      <c r="AO14" s="26" t="s">
        <v>52</v>
      </c>
      <c r="AP14" s="26"/>
      <c r="AQ14" s="26"/>
      <c r="AR14" s="26" t="s">
        <v>48</v>
      </c>
      <c r="AS14" s="26"/>
      <c r="AT14" s="26" t="s">
        <v>47</v>
      </c>
      <c r="AU14" s="13"/>
    </row>
    <row r="15" spans="1:47" ht="15" thickBot="1">
      <c r="A15" s="21">
        <f t="shared" si="0"/>
        <v>0</v>
      </c>
      <c r="B15" s="22">
        <f t="shared" si="1"/>
        <v>0</v>
      </c>
      <c r="C15" s="22">
        <f t="shared" si="2"/>
        <v>0</v>
      </c>
      <c r="D15" s="22">
        <f t="shared" si="3"/>
        <v>0</v>
      </c>
      <c r="E15" s="22">
        <f t="shared" si="4"/>
        <v>0</v>
      </c>
      <c r="F15" s="22">
        <f t="shared" si="5"/>
        <v>0</v>
      </c>
      <c r="G15" s="22">
        <f t="shared" si="6"/>
        <v>0</v>
      </c>
      <c r="H15" s="22">
        <f t="shared" si="7"/>
        <v>0</v>
      </c>
      <c r="I15" s="22">
        <f t="shared" si="8"/>
        <v>0</v>
      </c>
      <c r="J15" s="22">
        <f t="shared" si="9"/>
        <v>0</v>
      </c>
      <c r="K15" s="23">
        <f t="shared" si="10"/>
        <v>0</v>
      </c>
      <c r="L15" s="23">
        <f t="shared" si="11"/>
        <v>0</v>
      </c>
      <c r="M15" s="26" t="s">
        <v>348</v>
      </c>
      <c r="N15" s="26" t="s">
        <v>48</v>
      </c>
      <c r="O15" s="26" t="s">
        <v>43</v>
      </c>
      <c r="P15" s="27" t="s">
        <v>51</v>
      </c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 t="s">
        <v>44</v>
      </c>
      <c r="AN15" s="26"/>
      <c r="AO15" s="26" t="s">
        <v>52</v>
      </c>
      <c r="AP15" s="26"/>
      <c r="AQ15" s="26"/>
      <c r="AR15" s="26" t="s">
        <v>48</v>
      </c>
      <c r="AS15" s="26"/>
      <c r="AT15" s="26" t="s">
        <v>47</v>
      </c>
      <c r="AU15" s="13"/>
    </row>
    <row r="16" spans="1:47" ht="15" thickBot="1">
      <c r="A16" s="21">
        <f t="shared" si="0"/>
        <v>0</v>
      </c>
      <c r="B16" s="22">
        <f t="shared" si="1"/>
        <v>0</v>
      </c>
      <c r="C16" s="22">
        <f t="shared" si="2"/>
        <v>0</v>
      </c>
      <c r="D16" s="22">
        <f t="shared" si="3"/>
        <v>0</v>
      </c>
      <c r="E16" s="22">
        <f t="shared" si="4"/>
        <v>0</v>
      </c>
      <c r="F16" s="22">
        <f t="shared" si="5"/>
        <v>0</v>
      </c>
      <c r="G16" s="22">
        <f t="shared" si="6"/>
        <v>0</v>
      </c>
      <c r="H16" s="22">
        <f t="shared" si="7"/>
        <v>0</v>
      </c>
      <c r="I16" s="22">
        <f t="shared" si="8"/>
        <v>0</v>
      </c>
      <c r="J16" s="22">
        <f t="shared" si="9"/>
        <v>0</v>
      </c>
      <c r="K16" s="23">
        <f t="shared" si="10"/>
        <v>0</v>
      </c>
      <c r="L16" s="23">
        <f t="shared" si="11"/>
        <v>0</v>
      </c>
      <c r="M16" s="26" t="s">
        <v>349</v>
      </c>
      <c r="N16" s="26" t="s">
        <v>48</v>
      </c>
      <c r="O16" s="26" t="s">
        <v>43</v>
      </c>
      <c r="P16" s="27" t="s">
        <v>51</v>
      </c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 t="s">
        <v>44</v>
      </c>
      <c r="AN16" s="26"/>
      <c r="AO16" s="26" t="s">
        <v>52</v>
      </c>
      <c r="AP16" s="26"/>
      <c r="AQ16" s="26"/>
      <c r="AR16" s="26" t="s">
        <v>48</v>
      </c>
      <c r="AS16" s="26"/>
      <c r="AT16" s="26" t="s">
        <v>47</v>
      </c>
      <c r="AU16" s="13"/>
    </row>
    <row r="17" spans="1:47" ht="15" thickBot="1">
      <c r="A17" s="21">
        <f t="shared" si="0"/>
        <v>0</v>
      </c>
      <c r="B17" s="22">
        <f t="shared" si="1"/>
        <v>0</v>
      </c>
      <c r="C17" s="22">
        <f t="shared" si="2"/>
        <v>0</v>
      </c>
      <c r="D17" s="22">
        <f t="shared" si="3"/>
        <v>0</v>
      </c>
      <c r="E17" s="22">
        <f t="shared" si="4"/>
        <v>0</v>
      </c>
      <c r="F17" s="22">
        <f t="shared" si="5"/>
        <v>0</v>
      </c>
      <c r="G17" s="22">
        <f t="shared" si="6"/>
        <v>0</v>
      </c>
      <c r="H17" s="22">
        <f t="shared" si="7"/>
        <v>0</v>
      </c>
      <c r="I17" s="22">
        <f t="shared" si="8"/>
        <v>0</v>
      </c>
      <c r="J17" s="22">
        <f t="shared" si="9"/>
        <v>1</v>
      </c>
      <c r="K17" s="23">
        <f t="shared" si="10"/>
        <v>0</v>
      </c>
      <c r="L17" s="23">
        <f t="shared" si="11"/>
        <v>0</v>
      </c>
      <c r="M17" s="26" t="s">
        <v>350</v>
      </c>
      <c r="N17" s="26" t="s">
        <v>48</v>
      </c>
      <c r="O17" s="26" t="s">
        <v>43</v>
      </c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 t="s">
        <v>44</v>
      </c>
      <c r="AN17" s="26"/>
      <c r="AO17" s="26" t="s">
        <v>45</v>
      </c>
      <c r="AP17" s="26"/>
      <c r="AQ17" s="26"/>
      <c r="AR17" s="26" t="s">
        <v>48</v>
      </c>
      <c r="AS17" s="26"/>
      <c r="AT17" s="26" t="s">
        <v>47</v>
      </c>
      <c r="AU17" s="13"/>
    </row>
    <row r="18" spans="1:47" ht="15" thickBot="1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0</v>
      </c>
      <c r="E18" s="22">
        <f t="shared" si="4"/>
        <v>0</v>
      </c>
      <c r="F18" s="22">
        <f t="shared" si="5"/>
        <v>0</v>
      </c>
      <c r="G18" s="22">
        <f t="shared" si="6"/>
        <v>0</v>
      </c>
      <c r="H18" s="22">
        <f t="shared" si="7"/>
        <v>0</v>
      </c>
      <c r="I18" s="22">
        <f t="shared" si="8"/>
        <v>0</v>
      </c>
      <c r="J18" s="22">
        <f t="shared" si="9"/>
        <v>1</v>
      </c>
      <c r="K18" s="23">
        <f t="shared" si="10"/>
        <v>0</v>
      </c>
      <c r="L18" s="23">
        <f t="shared" si="11"/>
        <v>0</v>
      </c>
      <c r="M18" s="26" t="s">
        <v>351</v>
      </c>
      <c r="N18" s="26" t="s">
        <v>48</v>
      </c>
      <c r="O18" s="26" t="s">
        <v>43</v>
      </c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 t="s">
        <v>44</v>
      </c>
      <c r="AN18" s="26"/>
      <c r="AO18" s="26" t="s">
        <v>45</v>
      </c>
      <c r="AP18" s="26"/>
      <c r="AQ18" s="26"/>
      <c r="AR18" s="26" t="s">
        <v>48</v>
      </c>
      <c r="AS18" s="26"/>
      <c r="AT18" s="26" t="s">
        <v>47</v>
      </c>
      <c r="AU18" s="13"/>
    </row>
    <row r="19" spans="1:47" ht="15" thickBot="1">
      <c r="A19" s="21">
        <f t="shared" si="0"/>
        <v>0</v>
      </c>
      <c r="B19" s="22">
        <f t="shared" si="1"/>
        <v>0</v>
      </c>
      <c r="C19" s="22">
        <f t="shared" si="2"/>
        <v>0</v>
      </c>
      <c r="D19" s="22">
        <f t="shared" si="3"/>
        <v>0</v>
      </c>
      <c r="E19" s="22">
        <f t="shared" si="4"/>
        <v>0</v>
      </c>
      <c r="F19" s="22">
        <f t="shared" si="5"/>
        <v>0</v>
      </c>
      <c r="G19" s="22">
        <f t="shared" si="6"/>
        <v>0</v>
      </c>
      <c r="H19" s="22">
        <f t="shared" si="7"/>
        <v>0</v>
      </c>
      <c r="I19" s="22">
        <f t="shared" si="8"/>
        <v>0</v>
      </c>
      <c r="J19" s="22">
        <f t="shared" si="9"/>
        <v>0</v>
      </c>
      <c r="K19" s="23">
        <f t="shared" si="10"/>
        <v>0</v>
      </c>
      <c r="L19" s="23">
        <f t="shared" si="11"/>
        <v>0</v>
      </c>
      <c r="M19" s="26" t="s">
        <v>352</v>
      </c>
      <c r="N19" s="26" t="s">
        <v>48</v>
      </c>
      <c r="O19" s="26" t="s">
        <v>43</v>
      </c>
      <c r="P19" s="27" t="s">
        <v>51</v>
      </c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 t="s">
        <v>44</v>
      </c>
      <c r="AN19" s="26"/>
      <c r="AO19" s="26" t="s">
        <v>52</v>
      </c>
      <c r="AP19" s="26"/>
      <c r="AQ19" s="26"/>
      <c r="AR19" s="26" t="s">
        <v>48</v>
      </c>
      <c r="AS19" s="26"/>
      <c r="AT19" s="26" t="s">
        <v>47</v>
      </c>
      <c r="AU19" s="13"/>
    </row>
    <row r="20" spans="1:47" ht="15" thickBot="1">
      <c r="A20" s="21">
        <f t="shared" si="0"/>
        <v>0</v>
      </c>
      <c r="B20" s="22">
        <f t="shared" si="1"/>
        <v>0</v>
      </c>
      <c r="C20" s="22">
        <f t="shared" si="2"/>
        <v>0</v>
      </c>
      <c r="D20" s="22">
        <f t="shared" si="3"/>
        <v>0</v>
      </c>
      <c r="E20" s="22">
        <f t="shared" si="4"/>
        <v>0</v>
      </c>
      <c r="F20" s="22">
        <f t="shared" si="5"/>
        <v>0</v>
      </c>
      <c r="G20" s="22">
        <f t="shared" si="6"/>
        <v>0</v>
      </c>
      <c r="H20" s="22">
        <f t="shared" si="7"/>
        <v>0</v>
      </c>
      <c r="I20" s="22">
        <f t="shared" si="8"/>
        <v>0</v>
      </c>
      <c r="J20" s="22">
        <f t="shared" si="9"/>
        <v>0</v>
      </c>
      <c r="K20" s="23">
        <f t="shared" si="10"/>
        <v>0</v>
      </c>
      <c r="L20" s="23">
        <f t="shared" si="11"/>
        <v>0</v>
      </c>
      <c r="M20" s="26" t="s">
        <v>353</v>
      </c>
      <c r="N20" s="26" t="s">
        <v>48</v>
      </c>
      <c r="O20" s="26" t="s">
        <v>43</v>
      </c>
      <c r="P20" s="27" t="s">
        <v>51</v>
      </c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 t="s">
        <v>44</v>
      </c>
      <c r="AN20" s="26"/>
      <c r="AO20" s="26" t="s">
        <v>52</v>
      </c>
      <c r="AP20" s="26"/>
      <c r="AQ20" s="26"/>
      <c r="AR20" s="26" t="s">
        <v>48</v>
      </c>
      <c r="AS20" s="26"/>
      <c r="AT20" s="26" t="s">
        <v>47</v>
      </c>
      <c r="AU20" s="13"/>
    </row>
    <row r="21" spans="1:47" ht="15" thickBot="1">
      <c r="A21" s="21">
        <f t="shared" si="0"/>
        <v>0</v>
      </c>
      <c r="B21" s="22">
        <f t="shared" si="1"/>
        <v>0</v>
      </c>
      <c r="C21" s="22">
        <f t="shared" si="2"/>
        <v>0</v>
      </c>
      <c r="D21" s="22">
        <f t="shared" si="3"/>
        <v>0</v>
      </c>
      <c r="E21" s="22">
        <f t="shared" si="4"/>
        <v>0</v>
      </c>
      <c r="F21" s="22">
        <f t="shared" si="5"/>
        <v>0</v>
      </c>
      <c r="G21" s="22">
        <f t="shared" si="6"/>
        <v>0</v>
      </c>
      <c r="H21" s="22">
        <f t="shared" si="7"/>
        <v>0</v>
      </c>
      <c r="I21" s="22">
        <f t="shared" si="8"/>
        <v>0</v>
      </c>
      <c r="J21" s="22">
        <f t="shared" si="9"/>
        <v>0</v>
      </c>
      <c r="K21" s="23">
        <f t="shared" si="10"/>
        <v>0</v>
      </c>
      <c r="L21" s="23">
        <f t="shared" si="11"/>
        <v>0</v>
      </c>
      <c r="M21" s="26" t="s">
        <v>354</v>
      </c>
      <c r="N21" s="26" t="s">
        <v>48</v>
      </c>
      <c r="O21" s="26" t="s">
        <v>43</v>
      </c>
      <c r="P21" s="27" t="s">
        <v>51</v>
      </c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 t="s">
        <v>44</v>
      </c>
      <c r="AN21" s="26"/>
      <c r="AO21" s="26" t="s">
        <v>52</v>
      </c>
      <c r="AP21" s="26"/>
      <c r="AQ21" s="26"/>
      <c r="AR21" s="26" t="s">
        <v>48</v>
      </c>
      <c r="AS21" s="26"/>
      <c r="AT21" s="26" t="s">
        <v>47</v>
      </c>
      <c r="AU21" s="13"/>
    </row>
    <row r="22" spans="1:47" ht="15" thickBot="1">
      <c r="A22" s="21">
        <f t="shared" si="0"/>
        <v>0</v>
      </c>
      <c r="B22" s="22">
        <f t="shared" si="1"/>
        <v>0</v>
      </c>
      <c r="C22" s="22">
        <f t="shared" si="2"/>
        <v>0</v>
      </c>
      <c r="D22" s="22">
        <f t="shared" si="3"/>
        <v>0</v>
      </c>
      <c r="E22" s="22">
        <f t="shared" si="4"/>
        <v>0</v>
      </c>
      <c r="F22" s="22">
        <f t="shared" si="5"/>
        <v>0</v>
      </c>
      <c r="G22" s="22">
        <f t="shared" si="6"/>
        <v>0</v>
      </c>
      <c r="H22" s="22">
        <f t="shared" si="7"/>
        <v>0</v>
      </c>
      <c r="I22" s="22">
        <f t="shared" si="8"/>
        <v>0</v>
      </c>
      <c r="J22" s="22">
        <f t="shared" si="9"/>
        <v>0</v>
      </c>
      <c r="K22" s="23">
        <f t="shared" si="10"/>
        <v>0</v>
      </c>
      <c r="L22" s="23">
        <f t="shared" si="11"/>
        <v>0</v>
      </c>
      <c r="M22" s="26" t="s">
        <v>355</v>
      </c>
      <c r="N22" s="26" t="s">
        <v>48</v>
      </c>
      <c r="O22" s="26" t="s">
        <v>43</v>
      </c>
      <c r="P22" s="27" t="s">
        <v>51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 t="s">
        <v>44</v>
      </c>
      <c r="AN22" s="26"/>
      <c r="AO22" s="26" t="s">
        <v>52</v>
      </c>
      <c r="AP22" s="26"/>
      <c r="AQ22" s="26"/>
      <c r="AR22" s="26" t="s">
        <v>48</v>
      </c>
      <c r="AS22" s="26"/>
      <c r="AT22" s="26" t="s">
        <v>47</v>
      </c>
      <c r="AU22" s="13"/>
    </row>
    <row r="23" spans="1:47" ht="15" thickBot="1">
      <c r="A23" s="21">
        <f t="shared" si="0"/>
        <v>0</v>
      </c>
      <c r="B23" s="22">
        <f t="shared" si="1"/>
        <v>0</v>
      </c>
      <c r="C23" s="22">
        <f t="shared" si="2"/>
        <v>0</v>
      </c>
      <c r="D23" s="22">
        <f t="shared" si="3"/>
        <v>0</v>
      </c>
      <c r="E23" s="22">
        <f t="shared" si="4"/>
        <v>0</v>
      </c>
      <c r="F23" s="22">
        <f t="shared" si="5"/>
        <v>0</v>
      </c>
      <c r="G23" s="22">
        <f t="shared" si="6"/>
        <v>0</v>
      </c>
      <c r="H23" s="22">
        <f t="shared" si="7"/>
        <v>0</v>
      </c>
      <c r="I23" s="22">
        <f t="shared" si="8"/>
        <v>0</v>
      </c>
      <c r="J23" s="22">
        <f t="shared" si="9"/>
        <v>0</v>
      </c>
      <c r="K23" s="23">
        <f t="shared" si="10"/>
        <v>0</v>
      </c>
      <c r="L23" s="23">
        <f t="shared" si="11"/>
        <v>0</v>
      </c>
      <c r="M23" s="26" t="s">
        <v>356</v>
      </c>
      <c r="N23" s="26" t="s">
        <v>48</v>
      </c>
      <c r="O23" s="26" t="s">
        <v>43</v>
      </c>
      <c r="P23" s="27" t="s">
        <v>51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 t="s">
        <v>44</v>
      </c>
      <c r="AN23" s="26"/>
      <c r="AO23" s="26" t="s">
        <v>52</v>
      </c>
      <c r="AP23" s="26"/>
      <c r="AQ23" s="26"/>
      <c r="AR23" s="26" t="s">
        <v>48</v>
      </c>
      <c r="AS23" s="26"/>
      <c r="AT23" s="26" t="s">
        <v>47</v>
      </c>
      <c r="AU23" s="13"/>
    </row>
    <row r="24" spans="1:47" ht="15" thickBot="1">
      <c r="A24" s="21">
        <f t="shared" si="0"/>
        <v>0</v>
      </c>
      <c r="B24" s="22">
        <f t="shared" si="1"/>
        <v>0</v>
      </c>
      <c r="C24" s="22">
        <f t="shared" si="2"/>
        <v>0</v>
      </c>
      <c r="D24" s="22">
        <f t="shared" si="3"/>
        <v>0</v>
      </c>
      <c r="E24" s="22">
        <f t="shared" si="4"/>
        <v>0</v>
      </c>
      <c r="F24" s="22">
        <f t="shared" si="5"/>
        <v>0</v>
      </c>
      <c r="G24" s="22">
        <f t="shared" si="6"/>
        <v>0</v>
      </c>
      <c r="H24" s="22">
        <f t="shared" si="7"/>
        <v>0</v>
      </c>
      <c r="I24" s="22">
        <f t="shared" si="8"/>
        <v>0</v>
      </c>
      <c r="J24" s="22">
        <f t="shared" si="9"/>
        <v>1</v>
      </c>
      <c r="K24" s="23">
        <f t="shared" si="10"/>
        <v>0</v>
      </c>
      <c r="L24" s="23">
        <f t="shared" si="11"/>
        <v>0</v>
      </c>
      <c r="M24" s="26" t="s">
        <v>357</v>
      </c>
      <c r="N24" s="26" t="s">
        <v>48</v>
      </c>
      <c r="O24" s="26" t="s">
        <v>43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 t="s">
        <v>44</v>
      </c>
      <c r="AN24" s="26"/>
      <c r="AO24" s="26" t="s">
        <v>45</v>
      </c>
      <c r="AP24" s="26"/>
      <c r="AQ24" s="26"/>
      <c r="AR24" s="26" t="s">
        <v>48</v>
      </c>
      <c r="AS24" s="26"/>
      <c r="AT24" s="26" t="s">
        <v>47</v>
      </c>
      <c r="AU24" s="13"/>
    </row>
    <row r="25" spans="1:47" ht="15" thickBot="1">
      <c r="A25" s="21">
        <f t="shared" si="0"/>
        <v>0</v>
      </c>
      <c r="B25" s="22">
        <f t="shared" si="1"/>
        <v>0</v>
      </c>
      <c r="C25" s="22">
        <f t="shared" si="2"/>
        <v>0</v>
      </c>
      <c r="D25" s="22">
        <f t="shared" si="3"/>
        <v>0</v>
      </c>
      <c r="E25" s="22">
        <f t="shared" si="4"/>
        <v>0</v>
      </c>
      <c r="F25" s="22">
        <f t="shared" si="5"/>
        <v>0</v>
      </c>
      <c r="G25" s="22">
        <f t="shared" si="6"/>
        <v>0</v>
      </c>
      <c r="H25" s="22">
        <f t="shared" si="7"/>
        <v>0</v>
      </c>
      <c r="I25" s="22">
        <f t="shared" si="8"/>
        <v>0</v>
      </c>
      <c r="J25" s="22">
        <f t="shared" si="9"/>
        <v>1</v>
      </c>
      <c r="K25" s="23">
        <f t="shared" si="10"/>
        <v>0</v>
      </c>
      <c r="L25" s="23">
        <f t="shared" si="11"/>
        <v>0</v>
      </c>
      <c r="M25" s="26" t="s">
        <v>358</v>
      </c>
      <c r="N25" s="26" t="s">
        <v>48</v>
      </c>
      <c r="O25" s="26" t="s">
        <v>43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 t="s">
        <v>44</v>
      </c>
      <c r="AN25" s="26"/>
      <c r="AO25" s="26" t="s">
        <v>45</v>
      </c>
      <c r="AP25" s="26"/>
      <c r="AQ25" s="26"/>
      <c r="AR25" s="26" t="s">
        <v>48</v>
      </c>
      <c r="AS25" s="26"/>
      <c r="AT25" s="26" t="s">
        <v>47</v>
      </c>
      <c r="AU25" s="13"/>
    </row>
    <row r="26" spans="1:47" ht="15" thickBot="1">
      <c r="A26" s="21">
        <f t="shared" si="0"/>
        <v>0</v>
      </c>
      <c r="B26" s="22">
        <f t="shared" si="1"/>
        <v>0</v>
      </c>
      <c r="C26" s="22">
        <f t="shared" si="2"/>
        <v>0</v>
      </c>
      <c r="D26" s="22">
        <f t="shared" si="3"/>
        <v>0</v>
      </c>
      <c r="E26" s="22">
        <f t="shared" si="4"/>
        <v>0</v>
      </c>
      <c r="F26" s="22">
        <f t="shared" si="5"/>
        <v>0</v>
      </c>
      <c r="G26" s="22">
        <f t="shared" si="6"/>
        <v>0</v>
      </c>
      <c r="H26" s="22">
        <f t="shared" si="7"/>
        <v>0</v>
      </c>
      <c r="I26" s="22">
        <f t="shared" si="8"/>
        <v>0</v>
      </c>
      <c r="J26" s="22">
        <f t="shared" si="9"/>
        <v>0</v>
      </c>
      <c r="K26" s="23">
        <f t="shared" si="10"/>
        <v>0</v>
      </c>
      <c r="L26" s="23">
        <f t="shared" si="11"/>
        <v>0</v>
      </c>
      <c r="M26" s="26" t="s">
        <v>359</v>
      </c>
      <c r="N26" s="26" t="s">
        <v>48</v>
      </c>
      <c r="O26" s="26" t="s">
        <v>43</v>
      </c>
      <c r="P26" s="27" t="s">
        <v>51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 t="s">
        <v>44</v>
      </c>
      <c r="AN26" s="26"/>
      <c r="AO26" s="26" t="s">
        <v>52</v>
      </c>
      <c r="AP26" s="26"/>
      <c r="AQ26" s="26"/>
      <c r="AR26" s="26" t="s">
        <v>48</v>
      </c>
      <c r="AS26" s="26"/>
      <c r="AT26" s="26" t="s">
        <v>47</v>
      </c>
      <c r="AU26" s="13"/>
    </row>
    <row r="27" spans="1:47" ht="15" thickBot="1">
      <c r="A27" s="21">
        <f t="shared" si="0"/>
        <v>0</v>
      </c>
      <c r="B27" s="22">
        <f t="shared" si="1"/>
        <v>0</v>
      </c>
      <c r="C27" s="22">
        <f t="shared" si="2"/>
        <v>0</v>
      </c>
      <c r="D27" s="22">
        <f t="shared" si="3"/>
        <v>0</v>
      </c>
      <c r="E27" s="22">
        <f t="shared" si="4"/>
        <v>0</v>
      </c>
      <c r="F27" s="22">
        <f t="shared" si="5"/>
        <v>0</v>
      </c>
      <c r="G27" s="22">
        <f t="shared" si="6"/>
        <v>0</v>
      </c>
      <c r="H27" s="22">
        <f t="shared" si="7"/>
        <v>0</v>
      </c>
      <c r="I27" s="22">
        <f t="shared" si="8"/>
        <v>0</v>
      </c>
      <c r="J27" s="22">
        <f t="shared" si="9"/>
        <v>0</v>
      </c>
      <c r="K27" s="23">
        <f t="shared" si="10"/>
        <v>0</v>
      </c>
      <c r="L27" s="23">
        <f t="shared" si="11"/>
        <v>0</v>
      </c>
      <c r="M27" s="26" t="s">
        <v>360</v>
      </c>
      <c r="N27" s="26" t="s">
        <v>48</v>
      </c>
      <c r="O27" s="26" t="s">
        <v>43</v>
      </c>
      <c r="P27" s="27" t="s">
        <v>51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 t="s">
        <v>44</v>
      </c>
      <c r="AN27" s="26"/>
      <c r="AO27" s="26" t="s">
        <v>52</v>
      </c>
      <c r="AP27" s="26"/>
      <c r="AQ27" s="26"/>
      <c r="AR27" s="26" t="s">
        <v>48</v>
      </c>
      <c r="AS27" s="26"/>
      <c r="AT27" s="26" t="s">
        <v>47</v>
      </c>
      <c r="AU27" s="13"/>
    </row>
    <row r="28" spans="1:47" ht="15" thickBot="1">
      <c r="A28" s="21">
        <f t="shared" si="0"/>
        <v>0</v>
      </c>
      <c r="B28" s="22">
        <f t="shared" si="1"/>
        <v>0</v>
      </c>
      <c r="C28" s="22">
        <f t="shared" si="2"/>
        <v>0</v>
      </c>
      <c r="D28" s="22">
        <f t="shared" si="3"/>
        <v>0</v>
      </c>
      <c r="E28" s="22">
        <f t="shared" si="4"/>
        <v>0</v>
      </c>
      <c r="F28" s="22">
        <f t="shared" si="5"/>
        <v>0</v>
      </c>
      <c r="G28" s="22">
        <f t="shared" si="6"/>
        <v>0</v>
      </c>
      <c r="H28" s="22">
        <f t="shared" si="7"/>
        <v>0</v>
      </c>
      <c r="I28" s="22">
        <f t="shared" si="8"/>
        <v>0</v>
      </c>
      <c r="J28" s="22">
        <f t="shared" si="9"/>
        <v>0</v>
      </c>
      <c r="K28" s="23">
        <f t="shared" si="10"/>
        <v>0</v>
      </c>
      <c r="L28" s="23">
        <f t="shared" si="11"/>
        <v>0</v>
      </c>
      <c r="M28" s="26" t="s">
        <v>361</v>
      </c>
      <c r="N28" s="26" t="s">
        <v>48</v>
      </c>
      <c r="O28" s="26" t="s">
        <v>43</v>
      </c>
      <c r="P28" s="27" t="s">
        <v>51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 t="s">
        <v>44</v>
      </c>
      <c r="AN28" s="26"/>
      <c r="AO28" s="26" t="s">
        <v>52</v>
      </c>
      <c r="AP28" s="26"/>
      <c r="AQ28" s="26"/>
      <c r="AR28" s="26" t="s">
        <v>48</v>
      </c>
      <c r="AS28" s="26"/>
      <c r="AT28" s="26" t="s">
        <v>47</v>
      </c>
      <c r="AU28" s="13"/>
    </row>
    <row r="29" spans="1:47" ht="15" thickBot="1">
      <c r="A29" s="21">
        <f t="shared" si="0"/>
        <v>0</v>
      </c>
      <c r="B29" s="22">
        <f t="shared" si="1"/>
        <v>0</v>
      </c>
      <c r="C29" s="22">
        <f t="shared" si="2"/>
        <v>0</v>
      </c>
      <c r="D29" s="22">
        <f t="shared" si="3"/>
        <v>0</v>
      </c>
      <c r="E29" s="22">
        <f t="shared" si="4"/>
        <v>0</v>
      </c>
      <c r="F29" s="22">
        <f t="shared" si="5"/>
        <v>0</v>
      </c>
      <c r="G29" s="22">
        <f t="shared" si="6"/>
        <v>0</v>
      </c>
      <c r="H29" s="22">
        <f t="shared" si="7"/>
        <v>0</v>
      </c>
      <c r="I29" s="22">
        <f t="shared" si="8"/>
        <v>0</v>
      </c>
      <c r="J29" s="22">
        <f t="shared" si="9"/>
        <v>0</v>
      </c>
      <c r="K29" s="23">
        <f t="shared" si="10"/>
        <v>0</v>
      </c>
      <c r="L29" s="23">
        <f t="shared" si="11"/>
        <v>0</v>
      </c>
      <c r="M29" s="26" t="s">
        <v>362</v>
      </c>
      <c r="N29" s="26" t="s">
        <v>48</v>
      </c>
      <c r="O29" s="26" t="s">
        <v>43</v>
      </c>
      <c r="P29" s="27" t="s">
        <v>51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 t="s">
        <v>44</v>
      </c>
      <c r="AN29" s="26"/>
      <c r="AO29" s="26" t="s">
        <v>52</v>
      </c>
      <c r="AP29" s="26"/>
      <c r="AQ29" s="26"/>
      <c r="AR29" s="26" t="s">
        <v>48</v>
      </c>
      <c r="AS29" s="26"/>
      <c r="AT29" s="26" t="s">
        <v>47</v>
      </c>
      <c r="AU29" s="13"/>
    </row>
    <row r="30" spans="1:47" ht="15" thickBot="1">
      <c r="A30" s="21">
        <f t="shared" si="0"/>
        <v>0</v>
      </c>
      <c r="B30" s="22">
        <f t="shared" si="1"/>
        <v>0</v>
      </c>
      <c r="C30" s="22">
        <f t="shared" si="2"/>
        <v>0</v>
      </c>
      <c r="D30" s="22">
        <f t="shared" si="3"/>
        <v>0</v>
      </c>
      <c r="E30" s="22">
        <f t="shared" si="4"/>
        <v>0</v>
      </c>
      <c r="F30" s="22">
        <f t="shared" si="5"/>
        <v>0</v>
      </c>
      <c r="G30" s="22">
        <f t="shared" si="6"/>
        <v>0</v>
      </c>
      <c r="H30" s="22">
        <f t="shared" si="7"/>
        <v>0</v>
      </c>
      <c r="I30" s="22">
        <f t="shared" si="8"/>
        <v>0</v>
      </c>
      <c r="J30" s="22">
        <f t="shared" si="9"/>
        <v>0</v>
      </c>
      <c r="K30" s="23">
        <f t="shared" si="10"/>
        <v>0</v>
      </c>
      <c r="L30" s="23">
        <f t="shared" si="11"/>
        <v>0</v>
      </c>
      <c r="M30" s="26" t="s">
        <v>363</v>
      </c>
      <c r="N30" s="26" t="s">
        <v>48</v>
      </c>
      <c r="O30" s="26" t="s">
        <v>43</v>
      </c>
      <c r="P30" s="27" t="s">
        <v>51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 t="s">
        <v>44</v>
      </c>
      <c r="AN30" s="26"/>
      <c r="AO30" s="26" t="s">
        <v>52</v>
      </c>
      <c r="AP30" s="26"/>
      <c r="AQ30" s="26"/>
      <c r="AR30" s="26" t="s">
        <v>48</v>
      </c>
      <c r="AS30" s="26"/>
      <c r="AT30" s="26" t="s">
        <v>47</v>
      </c>
      <c r="AU30" s="13"/>
    </row>
    <row r="31" spans="1:47" ht="15" thickBot="1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0</v>
      </c>
      <c r="E31" s="22">
        <f t="shared" si="4"/>
        <v>0</v>
      </c>
      <c r="F31" s="22">
        <f t="shared" si="5"/>
        <v>0</v>
      </c>
      <c r="G31" s="22">
        <f t="shared" si="6"/>
        <v>0</v>
      </c>
      <c r="H31" s="22">
        <f t="shared" si="7"/>
        <v>0</v>
      </c>
      <c r="I31" s="22">
        <f t="shared" si="8"/>
        <v>0</v>
      </c>
      <c r="J31" s="22">
        <f t="shared" si="9"/>
        <v>1</v>
      </c>
      <c r="K31" s="23">
        <f t="shared" si="10"/>
        <v>0</v>
      </c>
      <c r="L31" s="23">
        <f t="shared" si="11"/>
        <v>0</v>
      </c>
      <c r="M31" s="26" t="s">
        <v>364</v>
      </c>
      <c r="N31" s="26" t="s">
        <v>48</v>
      </c>
      <c r="O31" s="26" t="s">
        <v>43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 t="s">
        <v>44</v>
      </c>
      <c r="AN31" s="26"/>
      <c r="AO31" s="26" t="s">
        <v>45</v>
      </c>
      <c r="AP31" s="26"/>
      <c r="AQ31" s="26"/>
      <c r="AR31" s="26" t="s">
        <v>48</v>
      </c>
      <c r="AS31" s="26"/>
      <c r="AT31" s="26" t="s">
        <v>47</v>
      </c>
      <c r="AU31" s="13"/>
    </row>
    <row r="32" spans="1:47" ht="15" thickBot="1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0</v>
      </c>
      <c r="G32" s="22">
        <f t="shared" si="6"/>
        <v>0</v>
      </c>
      <c r="H32" s="22">
        <f t="shared" si="7"/>
        <v>0</v>
      </c>
      <c r="I32" s="22">
        <f t="shared" si="8"/>
        <v>0</v>
      </c>
      <c r="J32" s="22">
        <f t="shared" si="9"/>
        <v>1</v>
      </c>
      <c r="K32" s="23">
        <f t="shared" si="10"/>
        <v>0</v>
      </c>
      <c r="L32" s="23">
        <f t="shared" si="11"/>
        <v>0</v>
      </c>
      <c r="M32" s="26" t="s">
        <v>365</v>
      </c>
      <c r="N32" s="26" t="s">
        <v>48</v>
      </c>
      <c r="O32" s="26" t="s">
        <v>43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 t="s">
        <v>44</v>
      </c>
      <c r="AN32" s="26"/>
      <c r="AO32" s="26" t="s">
        <v>45</v>
      </c>
      <c r="AP32" s="26"/>
      <c r="AQ32" s="26"/>
      <c r="AR32" s="26" t="s">
        <v>48</v>
      </c>
      <c r="AS32" s="26"/>
      <c r="AT32" s="26" t="s">
        <v>47</v>
      </c>
      <c r="AU32" s="13"/>
    </row>
    <row r="33" spans="1:47" ht="14.25" thickBot="1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0</v>
      </c>
      <c r="G33" s="22">
        <f t="shared" si="6"/>
        <v>0</v>
      </c>
      <c r="H33" s="22">
        <f t="shared" si="7"/>
        <v>0</v>
      </c>
      <c r="I33" s="22">
        <f t="shared" si="8"/>
        <v>0</v>
      </c>
      <c r="J33" s="22">
        <f t="shared" si="9"/>
        <v>1</v>
      </c>
      <c r="K33" s="23">
        <f t="shared" si="10"/>
        <v>0</v>
      </c>
      <c r="L33" s="23">
        <f t="shared" si="11"/>
        <v>0</v>
      </c>
      <c r="M33" s="28"/>
      <c r="AU33" s="13"/>
    </row>
    <row r="34" spans="1:47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0</v>
      </c>
      <c r="G34" s="22">
        <f t="shared" si="6"/>
        <v>0</v>
      </c>
      <c r="H34" s="22">
        <f t="shared" si="7"/>
        <v>0</v>
      </c>
      <c r="I34" s="22">
        <f t="shared" si="8"/>
        <v>0</v>
      </c>
      <c r="J34" s="22">
        <f t="shared" si="9"/>
        <v>1</v>
      </c>
      <c r="K34" s="23">
        <f t="shared" si="10"/>
        <v>0</v>
      </c>
      <c r="L34" s="23">
        <f t="shared" si="11"/>
        <v>0</v>
      </c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13"/>
    </row>
    <row r="35" spans="1:47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0</v>
      </c>
      <c r="G35" s="22">
        <f t="shared" si="6"/>
        <v>0</v>
      </c>
      <c r="H35" s="22">
        <f t="shared" si="7"/>
        <v>0</v>
      </c>
      <c r="I35" s="22">
        <f t="shared" si="8"/>
        <v>0</v>
      </c>
      <c r="J35" s="22">
        <f t="shared" si="9"/>
        <v>1</v>
      </c>
      <c r="K35" s="23">
        <f t="shared" si="10"/>
        <v>0</v>
      </c>
      <c r="L35" s="23">
        <f t="shared" si="11"/>
        <v>0</v>
      </c>
      <c r="M35" s="4"/>
      <c r="N35" s="4"/>
      <c r="O35" s="4"/>
      <c r="P35" s="6"/>
      <c r="Q35" s="6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6"/>
      <c r="AQ35" s="6"/>
      <c r="AR35" s="4"/>
      <c r="AS35" s="4"/>
      <c r="AT35" s="4"/>
      <c r="AU35" s="13"/>
    </row>
    <row r="36" spans="1:47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0</v>
      </c>
      <c r="G36" s="22">
        <f t="shared" si="6"/>
        <v>0</v>
      </c>
      <c r="H36" s="22">
        <f t="shared" si="7"/>
        <v>0</v>
      </c>
      <c r="I36" s="22">
        <f t="shared" si="8"/>
        <v>0</v>
      </c>
      <c r="J36" s="22">
        <f t="shared" si="9"/>
        <v>1</v>
      </c>
      <c r="K36" s="23">
        <f t="shared" si="10"/>
        <v>0</v>
      </c>
      <c r="L36" s="23">
        <f t="shared" si="11"/>
        <v>0</v>
      </c>
      <c r="M36" s="4"/>
      <c r="N36" s="4"/>
      <c r="O36" s="4"/>
      <c r="P36" s="6"/>
      <c r="Q36" s="6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6"/>
      <c r="AQ36" s="6"/>
      <c r="AR36" s="4"/>
      <c r="AS36" s="4"/>
      <c r="AT36" s="4"/>
      <c r="AU36" s="13"/>
    </row>
    <row r="37" spans="1:47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0</v>
      </c>
      <c r="G37" s="22">
        <f t="shared" si="6"/>
        <v>0</v>
      </c>
      <c r="H37" s="22">
        <f t="shared" si="7"/>
        <v>0</v>
      </c>
      <c r="I37" s="22">
        <f t="shared" si="8"/>
        <v>0</v>
      </c>
      <c r="J37" s="22">
        <f t="shared" si="9"/>
        <v>1</v>
      </c>
      <c r="K37" s="23">
        <f t="shared" si="10"/>
        <v>0</v>
      </c>
      <c r="L37" s="23">
        <f t="shared" si="11"/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13"/>
    </row>
    <row r="38" spans="1:47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0</v>
      </c>
      <c r="G38" s="22">
        <f t="shared" si="6"/>
        <v>0</v>
      </c>
      <c r="H38" s="22">
        <f t="shared" si="7"/>
        <v>0</v>
      </c>
      <c r="I38" s="22">
        <f t="shared" si="8"/>
        <v>0</v>
      </c>
      <c r="J38" s="22">
        <f t="shared" si="9"/>
        <v>1</v>
      </c>
      <c r="K38" s="23">
        <f t="shared" si="10"/>
        <v>0</v>
      </c>
      <c r="L38" s="23">
        <f t="shared" si="11"/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13"/>
    </row>
    <row r="39" spans="1:47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0</v>
      </c>
      <c r="G39" s="22">
        <f t="shared" si="6"/>
        <v>0</v>
      </c>
      <c r="H39" s="22">
        <f t="shared" si="7"/>
        <v>0</v>
      </c>
      <c r="I39" s="22">
        <f t="shared" si="8"/>
        <v>0</v>
      </c>
      <c r="J39" s="22">
        <f t="shared" si="9"/>
        <v>1</v>
      </c>
      <c r="K39" s="23">
        <f t="shared" si="10"/>
        <v>0</v>
      </c>
      <c r="L39" s="23">
        <f t="shared" si="11"/>
        <v>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3"/>
    </row>
    <row r="40" spans="1:47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0</v>
      </c>
      <c r="G40" s="22">
        <f t="shared" si="6"/>
        <v>0</v>
      </c>
      <c r="H40" s="22">
        <f t="shared" si="7"/>
        <v>0</v>
      </c>
      <c r="I40" s="22">
        <f t="shared" si="8"/>
        <v>0</v>
      </c>
      <c r="J40" s="22">
        <f t="shared" si="9"/>
        <v>1</v>
      </c>
      <c r="K40" s="23">
        <f t="shared" si="10"/>
        <v>0</v>
      </c>
      <c r="L40" s="23">
        <f t="shared" si="11"/>
        <v>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3"/>
    </row>
    <row r="41" spans="1:47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0</v>
      </c>
      <c r="G41" s="22">
        <f t="shared" si="6"/>
        <v>0</v>
      </c>
      <c r="H41" s="22">
        <f t="shared" si="7"/>
        <v>0</v>
      </c>
      <c r="I41" s="22">
        <f t="shared" si="8"/>
        <v>0</v>
      </c>
      <c r="J41" s="22">
        <f t="shared" si="9"/>
        <v>1</v>
      </c>
      <c r="K41" s="23">
        <f t="shared" si="10"/>
        <v>0</v>
      </c>
      <c r="L41" s="23">
        <f t="shared" si="11"/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3"/>
    </row>
    <row r="42" spans="1:47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0</v>
      </c>
      <c r="G42" s="22">
        <f t="shared" si="6"/>
        <v>0</v>
      </c>
      <c r="H42" s="22">
        <f t="shared" si="7"/>
        <v>0</v>
      </c>
      <c r="I42" s="22">
        <f t="shared" si="8"/>
        <v>0</v>
      </c>
      <c r="J42" s="22">
        <f t="shared" si="9"/>
        <v>1</v>
      </c>
      <c r="K42" s="23">
        <f t="shared" si="10"/>
        <v>0</v>
      </c>
      <c r="L42" s="23">
        <f t="shared" si="11"/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3"/>
    </row>
    <row r="43" spans="1:47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0</v>
      </c>
      <c r="G43" s="22">
        <f t="shared" si="6"/>
        <v>0</v>
      </c>
      <c r="H43" s="22">
        <f t="shared" si="7"/>
        <v>0</v>
      </c>
      <c r="I43" s="22">
        <f t="shared" si="8"/>
        <v>0</v>
      </c>
      <c r="J43" s="22">
        <f t="shared" si="9"/>
        <v>1</v>
      </c>
      <c r="K43" s="23">
        <f t="shared" si="10"/>
        <v>0</v>
      </c>
      <c r="L43" s="23">
        <f t="shared" si="11"/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3"/>
    </row>
    <row r="44" spans="1:47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0</v>
      </c>
      <c r="G44" s="22">
        <f t="shared" si="6"/>
        <v>0</v>
      </c>
      <c r="H44" s="22">
        <f t="shared" si="7"/>
        <v>0</v>
      </c>
      <c r="I44" s="22">
        <f t="shared" si="8"/>
        <v>0</v>
      </c>
      <c r="J44" s="22">
        <f t="shared" si="9"/>
        <v>1</v>
      </c>
      <c r="K44" s="23">
        <f t="shared" si="10"/>
        <v>0</v>
      </c>
      <c r="L44" s="23">
        <f t="shared" si="11"/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3"/>
    </row>
    <row r="45" spans="1:47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0</v>
      </c>
      <c r="G45" s="22">
        <f t="shared" si="6"/>
        <v>0</v>
      </c>
      <c r="H45" s="22">
        <f t="shared" si="7"/>
        <v>0</v>
      </c>
      <c r="I45" s="22">
        <f t="shared" si="8"/>
        <v>0</v>
      </c>
      <c r="J45" s="22">
        <f t="shared" si="9"/>
        <v>1</v>
      </c>
      <c r="K45" s="23">
        <f t="shared" si="10"/>
        <v>0</v>
      </c>
      <c r="L45" s="23">
        <f t="shared" si="11"/>
        <v>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3"/>
    </row>
    <row r="46" spans="1:47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0</v>
      </c>
      <c r="G46" s="22">
        <f t="shared" si="6"/>
        <v>0</v>
      </c>
      <c r="H46" s="22">
        <f t="shared" si="7"/>
        <v>0</v>
      </c>
      <c r="I46" s="22">
        <f t="shared" si="8"/>
        <v>0</v>
      </c>
      <c r="J46" s="22">
        <f t="shared" si="9"/>
        <v>1</v>
      </c>
      <c r="K46" s="23">
        <f t="shared" si="10"/>
        <v>0</v>
      </c>
      <c r="L46" s="23">
        <f t="shared" si="11"/>
        <v>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3"/>
    </row>
    <row r="47" spans="1:47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0</v>
      </c>
      <c r="G47" s="22">
        <f t="shared" si="6"/>
        <v>0</v>
      </c>
      <c r="H47" s="22">
        <f t="shared" si="7"/>
        <v>0</v>
      </c>
      <c r="I47" s="22">
        <f t="shared" si="8"/>
        <v>0</v>
      </c>
      <c r="J47" s="22">
        <f t="shared" si="9"/>
        <v>1</v>
      </c>
      <c r="K47" s="23">
        <f t="shared" si="10"/>
        <v>0</v>
      </c>
      <c r="L47" s="23">
        <f t="shared" si="11"/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13"/>
    </row>
    <row r="48" spans="1:47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0</v>
      </c>
      <c r="G48" s="22">
        <f t="shared" si="6"/>
        <v>0</v>
      </c>
      <c r="H48" s="22">
        <f t="shared" si="7"/>
        <v>0</v>
      </c>
      <c r="I48" s="22">
        <f t="shared" si="8"/>
        <v>0</v>
      </c>
      <c r="J48" s="22">
        <f t="shared" si="9"/>
        <v>1</v>
      </c>
      <c r="K48" s="23">
        <f t="shared" si="10"/>
        <v>0</v>
      </c>
      <c r="L48" s="23">
        <f t="shared" si="11"/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13"/>
    </row>
    <row r="49" spans="1:47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</sheetData>
  <sheetProtection password="C506" sheet="1" objects="1" scenarios="1" formatCells="0" formatColumns="0" formatRows="0" insertColumns="0" insertRows="0" insertHyperlinks="0" deleteColumns="0" deleteRows="0" sort="0" autoFilter="0" pivotTables="0"/>
  <protectedRanges>
    <protectedRange sqref="M3:AT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U49"/>
  <sheetViews>
    <sheetView workbookViewId="0">
      <pane xSplit="12" ySplit="2" topLeftCell="M3" activePane="bottomRight" state="frozen"/>
      <selection pane="topRight" activeCell="H1" sqref="H1"/>
      <selection pane="bottomLeft" activeCell="A3" sqref="A3"/>
      <selection pane="bottomRight" activeCell="M4" sqref="M4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4" width="14.125" customWidth="1"/>
    <col min="15" max="15" width="10.25" customWidth="1"/>
    <col min="24" max="24" width="11.625" customWidth="1"/>
    <col min="25" max="25" width="12.125" customWidth="1"/>
    <col min="32" max="32" width="11.375" customWidth="1"/>
    <col min="33" max="33" width="13.25" customWidth="1"/>
    <col min="34" max="34" width="15" customWidth="1"/>
    <col min="35" max="35" width="14.375" customWidth="1"/>
    <col min="36" max="36" width="13.125" customWidth="1"/>
    <col min="38" max="38" width="10" customWidth="1"/>
    <col min="39" max="39" width="13.875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spans="1:47" ht="15.75" thickBot="1">
      <c r="A1" s="15" t="s">
        <v>35</v>
      </c>
      <c r="B1" s="16">
        <f>ROUND(L1/60,2)</f>
        <v>0</v>
      </c>
      <c r="C1" s="17" t="s">
        <v>36</v>
      </c>
      <c r="D1" s="16"/>
      <c r="E1" s="16"/>
      <c r="F1" s="16"/>
      <c r="G1" s="16"/>
      <c r="H1" s="16"/>
      <c r="I1" s="16"/>
      <c r="J1" s="16"/>
      <c r="K1" s="35"/>
      <c r="L1" s="18">
        <f>SUM(B3:B37)+SUM(C3:C37)</f>
        <v>0</v>
      </c>
      <c r="M1" s="24"/>
      <c r="N1" s="25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3"/>
    </row>
    <row r="2" spans="1:47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331</v>
      </c>
      <c r="F2" s="20" t="s">
        <v>330</v>
      </c>
      <c r="G2" s="20" t="s">
        <v>327</v>
      </c>
      <c r="H2" s="20" t="s">
        <v>329</v>
      </c>
      <c r="I2" s="20" t="s">
        <v>38</v>
      </c>
      <c r="J2" s="20" t="s">
        <v>37</v>
      </c>
      <c r="K2" s="20" t="s">
        <v>328</v>
      </c>
      <c r="L2" s="20" t="s">
        <v>33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13</v>
      </c>
      <c r="AA2" s="1" t="s">
        <v>14</v>
      </c>
      <c r="AB2" s="1" t="s">
        <v>15</v>
      </c>
      <c r="AC2" s="1" t="s">
        <v>16</v>
      </c>
      <c r="AD2" s="1" t="s">
        <v>17</v>
      </c>
      <c r="AE2" s="1" t="s">
        <v>18</v>
      </c>
      <c r="AF2" s="1" t="s">
        <v>19</v>
      </c>
      <c r="AG2" s="1" t="s">
        <v>20</v>
      </c>
      <c r="AH2" s="1" t="s">
        <v>21</v>
      </c>
      <c r="AI2" s="1" t="s">
        <v>22</v>
      </c>
      <c r="AJ2" s="1" t="s">
        <v>23</v>
      </c>
      <c r="AK2" s="1" t="s">
        <v>24</v>
      </c>
      <c r="AL2" s="1" t="s">
        <v>25</v>
      </c>
      <c r="AM2" s="1" t="s">
        <v>26</v>
      </c>
      <c r="AN2" s="1" t="s">
        <v>27</v>
      </c>
      <c r="AO2" s="1" t="s">
        <v>28</v>
      </c>
      <c r="AP2" s="1" t="s">
        <v>29</v>
      </c>
      <c r="AQ2" s="1" t="s">
        <v>30</v>
      </c>
      <c r="AR2" s="1" t="s">
        <v>326</v>
      </c>
      <c r="AS2" s="1" t="s">
        <v>31</v>
      </c>
      <c r="AT2" s="2" t="s">
        <v>32</v>
      </c>
      <c r="AU2" s="13"/>
    </row>
    <row r="3" spans="1:47" ht="15" thickBot="1">
      <c r="A3" s="21">
        <f>ROUND(B3/60,2)+ROUND(C3/60,2)</f>
        <v>0</v>
      </c>
      <c r="B3" s="22">
        <f>IF(AND(D3&gt;(8*60),J3=0),D3-(8*60),0)</f>
        <v>0</v>
      </c>
      <c r="C3" s="22">
        <f>IF(AND(J3=1,D3&gt;0),D3,0)</f>
        <v>0</v>
      </c>
      <c r="D3" s="22">
        <f>IF(E3&gt;0,E3,0)</f>
        <v>0</v>
      </c>
      <c r="E3" s="22">
        <f>H3-F3</f>
        <v>0</v>
      </c>
      <c r="F3" s="22">
        <f>IF(G3&lt;(8*60+30),0,IF(G3&lt;(11*60+30),G3-(8*60+30),IF(G3&lt;(12*60+30),3*60+30,IF(G3&lt;(17*60+30),G3-(12*60+30)+3*60+30,IF(G3&lt;(18*60),8*60,G3-(18*60)+8*60)))))</f>
        <v>0</v>
      </c>
      <c r="G3" s="22">
        <f>IF(K3&gt;0,MID(K3,1,2)*60+MID(K3,4,2),0)</f>
        <v>0</v>
      </c>
      <c r="H3" s="22">
        <f>IF(I3=0,0,IF(I3&lt;(11*60+30),(I3-(8*60+30)),IF(I3&lt;(17*60+30),I3-(12*60+30)+3*60,I3-(18*60)+8*60)))</f>
        <v>0</v>
      </c>
      <c r="I3" s="22">
        <f>IF(L3&gt;0,MID(L3,1,2)*60+MID(L3,4,2),0)</f>
        <v>0</v>
      </c>
      <c r="J3" s="22">
        <f>IF(MID(AO3,2,3)="工作日",0,1)</f>
        <v>1</v>
      </c>
      <c r="K3" s="23">
        <f>IF(LEN(CLEAN(N3))=13,MID(N3,2,5),IF(LEN(CLEAN(N3))=19,MID(N3,8,5),0))</f>
        <v>0</v>
      </c>
      <c r="L3" s="23">
        <f>IF(LEN(CLEAN(N3))=13,MID(N3,8,5),IF(LEN(CLEAN(N3))=19,MID(N3,14,5),0))</f>
        <v>0</v>
      </c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7"/>
      <c r="AQ3" s="26"/>
      <c r="AR3" s="26"/>
      <c r="AS3" s="26"/>
      <c r="AT3" s="26"/>
      <c r="AU3" s="13"/>
    </row>
    <row r="4" spans="1:47" ht="15" thickBot="1">
      <c r="A4" s="21">
        <f t="shared" ref="A4:A48" si="0">ROUND(B4/60,2)+ROUND(C4/60,2)</f>
        <v>0</v>
      </c>
      <c r="B4" s="22">
        <f t="shared" ref="B4:B48" si="1">IF(AND(D4&gt;(8*60),J4=0),D4-(8*60),0)</f>
        <v>0</v>
      </c>
      <c r="C4" s="22">
        <f t="shared" ref="C4:C48" si="2">IF(AND(J4=1,D4&gt;0),D4,0)</f>
        <v>0</v>
      </c>
      <c r="D4" s="22">
        <f t="shared" ref="D4:D48" si="3">IF(E4&gt;0,E4,0)</f>
        <v>0</v>
      </c>
      <c r="E4" s="22">
        <f t="shared" ref="E4:E48" si="4">H4-F4</f>
        <v>0</v>
      </c>
      <c r="F4" s="22">
        <f t="shared" ref="F4:F48" si="5">IF(G4&lt;(8*60+30),0,IF(G4&lt;(11*60+30),G4-(8*60+30),IF(G4&lt;(12*60+30),3*60+30,IF(G4&lt;(17*60+30),G4-(12*60+30)+3*60+30,IF(G4&lt;(18*60),8*60,G4-(18*60)+8*60)))))</f>
        <v>0</v>
      </c>
      <c r="G4" s="22">
        <f t="shared" ref="G4:G48" si="6">IF(K4&gt;0,MID(K4,1,2)*60+MID(K4,4,2),0)</f>
        <v>0</v>
      </c>
      <c r="H4" s="22">
        <f t="shared" ref="H4:H48" si="7">IF(I4=0,0,IF(I4&lt;(11*60+30),(I4-(8*60+30)),IF(I4&lt;(17*60+30),I4-(12*60+30)+3*60,I4-(18*60)+8*60)))</f>
        <v>0</v>
      </c>
      <c r="I4" s="22">
        <f t="shared" ref="I4:I48" si="8">IF(L4&gt;0,MID(L4,1,2)*60+MID(L4,4,2),0)</f>
        <v>0</v>
      </c>
      <c r="J4" s="22">
        <f t="shared" ref="J4:J48" si="9">IF(MID(AO4,2,3)="工作日",0,1)</f>
        <v>1</v>
      </c>
      <c r="K4" s="23">
        <f t="shared" ref="K4:K48" si="10">IF(LEN(CLEAN(N4))=13,MID(N4,2,5),IF(LEN(CLEAN(N4))=19,MID(N4,8,5),0))</f>
        <v>0</v>
      </c>
      <c r="L4" s="23">
        <f t="shared" ref="L4:L48" si="11">IF(LEN(CLEAN(N4))=13,MID(N4,8,5),IF(LEN(CLEAN(N4))=19,MID(N4,14,5),0))</f>
        <v>0</v>
      </c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13"/>
    </row>
    <row r="5" spans="1:47" ht="15" thickBot="1">
      <c r="A5" s="21">
        <f t="shared" si="0"/>
        <v>0</v>
      </c>
      <c r="B5" s="22">
        <f t="shared" si="1"/>
        <v>0</v>
      </c>
      <c r="C5" s="22">
        <f t="shared" si="2"/>
        <v>0</v>
      </c>
      <c r="D5" s="22">
        <f t="shared" si="3"/>
        <v>0</v>
      </c>
      <c r="E5" s="22">
        <f t="shared" si="4"/>
        <v>0</v>
      </c>
      <c r="F5" s="22">
        <f t="shared" si="5"/>
        <v>0</v>
      </c>
      <c r="G5" s="22">
        <f t="shared" si="6"/>
        <v>0</v>
      </c>
      <c r="H5" s="22">
        <f t="shared" si="7"/>
        <v>0</v>
      </c>
      <c r="I5" s="22">
        <f t="shared" si="8"/>
        <v>0</v>
      </c>
      <c r="J5" s="22">
        <f t="shared" si="9"/>
        <v>1</v>
      </c>
      <c r="K5" s="23">
        <f t="shared" si="10"/>
        <v>0</v>
      </c>
      <c r="L5" s="23">
        <f t="shared" si="11"/>
        <v>0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13"/>
    </row>
    <row r="6" spans="1:47" ht="15" thickBot="1">
      <c r="A6" s="21">
        <f t="shared" si="0"/>
        <v>0</v>
      </c>
      <c r="B6" s="22">
        <f t="shared" si="1"/>
        <v>0</v>
      </c>
      <c r="C6" s="22">
        <f t="shared" si="2"/>
        <v>0</v>
      </c>
      <c r="D6" s="22">
        <f t="shared" si="3"/>
        <v>0</v>
      </c>
      <c r="E6" s="22">
        <f t="shared" si="4"/>
        <v>0</v>
      </c>
      <c r="F6" s="22">
        <f t="shared" si="5"/>
        <v>0</v>
      </c>
      <c r="G6" s="22">
        <f t="shared" si="6"/>
        <v>0</v>
      </c>
      <c r="H6" s="22">
        <f t="shared" si="7"/>
        <v>0</v>
      </c>
      <c r="I6" s="22">
        <f t="shared" si="8"/>
        <v>0</v>
      </c>
      <c r="J6" s="22">
        <f t="shared" si="9"/>
        <v>1</v>
      </c>
      <c r="K6" s="23">
        <f t="shared" si="10"/>
        <v>0</v>
      </c>
      <c r="L6" s="23">
        <f t="shared" si="11"/>
        <v>0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13"/>
    </row>
    <row r="7" spans="1:47" ht="15" thickBot="1">
      <c r="A7" s="21">
        <f t="shared" si="0"/>
        <v>0</v>
      </c>
      <c r="B7" s="22">
        <f t="shared" si="1"/>
        <v>0</v>
      </c>
      <c r="C7" s="22">
        <f t="shared" si="2"/>
        <v>0</v>
      </c>
      <c r="D7" s="22">
        <f t="shared" si="3"/>
        <v>0</v>
      </c>
      <c r="E7" s="22">
        <f t="shared" si="4"/>
        <v>0</v>
      </c>
      <c r="F7" s="22">
        <f t="shared" si="5"/>
        <v>0</v>
      </c>
      <c r="G7" s="22">
        <f t="shared" si="6"/>
        <v>0</v>
      </c>
      <c r="H7" s="22">
        <f t="shared" si="7"/>
        <v>0</v>
      </c>
      <c r="I7" s="22">
        <f t="shared" si="8"/>
        <v>0</v>
      </c>
      <c r="J7" s="22">
        <f t="shared" si="9"/>
        <v>1</v>
      </c>
      <c r="K7" s="23">
        <f t="shared" si="10"/>
        <v>0</v>
      </c>
      <c r="L7" s="23">
        <f t="shared" si="11"/>
        <v>0</v>
      </c>
      <c r="M7" s="26"/>
      <c r="N7" s="26"/>
      <c r="O7" s="26"/>
      <c r="P7" s="27"/>
      <c r="Q7" s="27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7"/>
      <c r="AQ7" s="26"/>
      <c r="AR7" s="26"/>
      <c r="AS7" s="26"/>
      <c r="AT7" s="26"/>
      <c r="AU7" s="13"/>
    </row>
    <row r="8" spans="1:47" ht="15" thickBot="1">
      <c r="A8" s="21">
        <f t="shared" si="0"/>
        <v>0</v>
      </c>
      <c r="B8" s="22">
        <f t="shared" si="1"/>
        <v>0</v>
      </c>
      <c r="C8" s="22">
        <f t="shared" si="2"/>
        <v>0</v>
      </c>
      <c r="D8" s="22">
        <f t="shared" si="3"/>
        <v>0</v>
      </c>
      <c r="E8" s="22">
        <f t="shared" si="4"/>
        <v>0</v>
      </c>
      <c r="F8" s="22">
        <f t="shared" si="5"/>
        <v>0</v>
      </c>
      <c r="G8" s="22">
        <f t="shared" si="6"/>
        <v>0</v>
      </c>
      <c r="H8" s="22">
        <f t="shared" si="7"/>
        <v>0</v>
      </c>
      <c r="I8" s="22">
        <f t="shared" si="8"/>
        <v>0</v>
      </c>
      <c r="J8" s="22">
        <f t="shared" si="9"/>
        <v>1</v>
      </c>
      <c r="K8" s="23">
        <f t="shared" si="10"/>
        <v>0</v>
      </c>
      <c r="L8" s="23">
        <f t="shared" si="11"/>
        <v>0</v>
      </c>
      <c r="M8" s="26"/>
      <c r="N8" s="26"/>
      <c r="O8" s="26"/>
      <c r="P8" s="27"/>
      <c r="Q8" s="27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7"/>
      <c r="AQ8" s="26"/>
      <c r="AR8" s="26"/>
      <c r="AS8" s="26"/>
      <c r="AT8" s="26"/>
      <c r="AU8" s="13"/>
    </row>
    <row r="9" spans="1:47" ht="15" thickBot="1">
      <c r="A9" s="21">
        <f t="shared" si="0"/>
        <v>0</v>
      </c>
      <c r="B9" s="22">
        <f t="shared" si="1"/>
        <v>0</v>
      </c>
      <c r="C9" s="22">
        <f t="shared" si="2"/>
        <v>0</v>
      </c>
      <c r="D9" s="22">
        <f t="shared" si="3"/>
        <v>0</v>
      </c>
      <c r="E9" s="22">
        <f t="shared" si="4"/>
        <v>0</v>
      </c>
      <c r="F9" s="22">
        <f t="shared" si="5"/>
        <v>0</v>
      </c>
      <c r="G9" s="22">
        <f t="shared" si="6"/>
        <v>0</v>
      </c>
      <c r="H9" s="22">
        <f t="shared" si="7"/>
        <v>0</v>
      </c>
      <c r="I9" s="22">
        <f t="shared" si="8"/>
        <v>0</v>
      </c>
      <c r="J9" s="22">
        <f t="shared" si="9"/>
        <v>1</v>
      </c>
      <c r="K9" s="23">
        <f t="shared" si="10"/>
        <v>0</v>
      </c>
      <c r="L9" s="23">
        <f t="shared" si="11"/>
        <v>0</v>
      </c>
      <c r="M9" s="26"/>
      <c r="N9" s="26"/>
      <c r="O9" s="26"/>
      <c r="P9" s="27"/>
      <c r="Q9" s="27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7"/>
      <c r="AQ9" s="26"/>
      <c r="AR9" s="26"/>
      <c r="AS9" s="26"/>
      <c r="AT9" s="26"/>
      <c r="AU9" s="13"/>
    </row>
    <row r="10" spans="1:47" ht="15" thickBot="1">
      <c r="A10" s="21">
        <f t="shared" si="0"/>
        <v>0</v>
      </c>
      <c r="B10" s="22">
        <f t="shared" si="1"/>
        <v>0</v>
      </c>
      <c r="C10" s="22">
        <f t="shared" si="2"/>
        <v>0</v>
      </c>
      <c r="D10" s="22">
        <f t="shared" si="3"/>
        <v>0</v>
      </c>
      <c r="E10" s="22">
        <f t="shared" si="4"/>
        <v>0</v>
      </c>
      <c r="F10" s="22">
        <f t="shared" si="5"/>
        <v>0</v>
      </c>
      <c r="G10" s="22">
        <f t="shared" si="6"/>
        <v>0</v>
      </c>
      <c r="H10" s="22">
        <f t="shared" si="7"/>
        <v>0</v>
      </c>
      <c r="I10" s="22">
        <f t="shared" si="8"/>
        <v>0</v>
      </c>
      <c r="J10" s="22">
        <f t="shared" si="9"/>
        <v>1</v>
      </c>
      <c r="K10" s="23">
        <f t="shared" si="10"/>
        <v>0</v>
      </c>
      <c r="L10" s="23">
        <f t="shared" si="11"/>
        <v>0</v>
      </c>
      <c r="M10" s="26"/>
      <c r="N10" s="26"/>
      <c r="O10" s="26"/>
      <c r="P10" s="27"/>
      <c r="Q10" s="27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7"/>
      <c r="AQ10" s="26"/>
      <c r="AR10" s="26"/>
      <c r="AS10" s="26"/>
      <c r="AT10" s="26"/>
      <c r="AU10" s="13"/>
    </row>
    <row r="11" spans="1:47" ht="15" thickBot="1">
      <c r="A11" s="21">
        <f t="shared" si="0"/>
        <v>0</v>
      </c>
      <c r="B11" s="22">
        <f t="shared" si="1"/>
        <v>0</v>
      </c>
      <c r="C11" s="22">
        <f t="shared" si="2"/>
        <v>0</v>
      </c>
      <c r="D11" s="22">
        <f t="shared" si="3"/>
        <v>0</v>
      </c>
      <c r="E11" s="22">
        <f t="shared" si="4"/>
        <v>0</v>
      </c>
      <c r="F11" s="22">
        <f t="shared" si="5"/>
        <v>0</v>
      </c>
      <c r="G11" s="22">
        <f t="shared" si="6"/>
        <v>0</v>
      </c>
      <c r="H11" s="22">
        <f t="shared" si="7"/>
        <v>0</v>
      </c>
      <c r="I11" s="22">
        <f t="shared" si="8"/>
        <v>0</v>
      </c>
      <c r="J11" s="22">
        <f t="shared" si="9"/>
        <v>1</v>
      </c>
      <c r="K11" s="23">
        <f t="shared" si="10"/>
        <v>0</v>
      </c>
      <c r="L11" s="23">
        <f t="shared" si="11"/>
        <v>0</v>
      </c>
      <c r="M11" s="26"/>
      <c r="N11" s="26"/>
      <c r="O11" s="26"/>
      <c r="P11" s="27"/>
      <c r="Q11" s="27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7"/>
      <c r="AQ11" s="26"/>
      <c r="AR11" s="26"/>
      <c r="AS11" s="26"/>
      <c r="AT11" s="26"/>
      <c r="AU11" s="13"/>
    </row>
    <row r="12" spans="1:47" ht="15" thickBot="1">
      <c r="A12" s="21">
        <f t="shared" si="0"/>
        <v>0</v>
      </c>
      <c r="B12" s="22">
        <f t="shared" si="1"/>
        <v>0</v>
      </c>
      <c r="C12" s="22">
        <f t="shared" si="2"/>
        <v>0</v>
      </c>
      <c r="D12" s="22">
        <f t="shared" si="3"/>
        <v>0</v>
      </c>
      <c r="E12" s="22">
        <f t="shared" si="4"/>
        <v>0</v>
      </c>
      <c r="F12" s="22">
        <f t="shared" si="5"/>
        <v>0</v>
      </c>
      <c r="G12" s="22">
        <f t="shared" si="6"/>
        <v>0</v>
      </c>
      <c r="H12" s="22">
        <f t="shared" si="7"/>
        <v>0</v>
      </c>
      <c r="I12" s="22">
        <f t="shared" si="8"/>
        <v>0</v>
      </c>
      <c r="J12" s="22">
        <f t="shared" si="9"/>
        <v>1</v>
      </c>
      <c r="K12" s="23">
        <f t="shared" si="10"/>
        <v>0</v>
      </c>
      <c r="L12" s="23">
        <f t="shared" si="11"/>
        <v>0</v>
      </c>
      <c r="M12" s="26"/>
      <c r="N12" s="26"/>
      <c r="O12" s="26"/>
      <c r="P12" s="27"/>
      <c r="Q12" s="27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7"/>
      <c r="AQ12" s="26"/>
      <c r="AR12" s="26"/>
      <c r="AS12" s="26"/>
      <c r="AT12" s="26"/>
      <c r="AU12" s="13"/>
    </row>
    <row r="13" spans="1:47" ht="15" thickBot="1">
      <c r="A13" s="21">
        <f t="shared" si="0"/>
        <v>0</v>
      </c>
      <c r="B13" s="22">
        <f t="shared" si="1"/>
        <v>0</v>
      </c>
      <c r="C13" s="22">
        <f t="shared" si="2"/>
        <v>0</v>
      </c>
      <c r="D13" s="22">
        <f t="shared" si="3"/>
        <v>0</v>
      </c>
      <c r="E13" s="22">
        <f t="shared" si="4"/>
        <v>0</v>
      </c>
      <c r="F13" s="22">
        <f t="shared" si="5"/>
        <v>0</v>
      </c>
      <c r="G13" s="22">
        <f t="shared" si="6"/>
        <v>0</v>
      </c>
      <c r="H13" s="22">
        <f t="shared" si="7"/>
        <v>0</v>
      </c>
      <c r="I13" s="22">
        <f t="shared" si="8"/>
        <v>0</v>
      </c>
      <c r="J13" s="22">
        <f t="shared" si="9"/>
        <v>1</v>
      </c>
      <c r="K13" s="23">
        <f t="shared" si="10"/>
        <v>0</v>
      </c>
      <c r="L13" s="23">
        <f t="shared" si="11"/>
        <v>0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13"/>
    </row>
    <row r="14" spans="1:47" ht="15" thickBot="1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0</v>
      </c>
      <c r="E14" s="22">
        <f t="shared" si="4"/>
        <v>0</v>
      </c>
      <c r="F14" s="22">
        <f t="shared" si="5"/>
        <v>0</v>
      </c>
      <c r="G14" s="22">
        <f t="shared" si="6"/>
        <v>0</v>
      </c>
      <c r="H14" s="22">
        <f t="shared" si="7"/>
        <v>0</v>
      </c>
      <c r="I14" s="22">
        <f t="shared" si="8"/>
        <v>0</v>
      </c>
      <c r="J14" s="22">
        <f t="shared" si="9"/>
        <v>1</v>
      </c>
      <c r="K14" s="23">
        <f t="shared" si="10"/>
        <v>0</v>
      </c>
      <c r="L14" s="23">
        <f t="shared" si="11"/>
        <v>0</v>
      </c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13"/>
    </row>
    <row r="15" spans="1:47" ht="15" thickBot="1">
      <c r="A15" s="21">
        <f t="shared" si="0"/>
        <v>0</v>
      </c>
      <c r="B15" s="22">
        <f t="shared" si="1"/>
        <v>0</v>
      </c>
      <c r="C15" s="22">
        <f t="shared" si="2"/>
        <v>0</v>
      </c>
      <c r="D15" s="22">
        <f t="shared" si="3"/>
        <v>0</v>
      </c>
      <c r="E15" s="22">
        <f t="shared" si="4"/>
        <v>0</v>
      </c>
      <c r="F15" s="22">
        <f t="shared" si="5"/>
        <v>0</v>
      </c>
      <c r="G15" s="22">
        <f t="shared" si="6"/>
        <v>0</v>
      </c>
      <c r="H15" s="22">
        <f t="shared" si="7"/>
        <v>0</v>
      </c>
      <c r="I15" s="22">
        <f t="shared" si="8"/>
        <v>0</v>
      </c>
      <c r="J15" s="22">
        <f t="shared" si="9"/>
        <v>1</v>
      </c>
      <c r="K15" s="23">
        <f t="shared" si="10"/>
        <v>0</v>
      </c>
      <c r="L15" s="23">
        <f t="shared" si="11"/>
        <v>0</v>
      </c>
      <c r="M15" s="26"/>
      <c r="N15" s="26"/>
      <c r="O15" s="26"/>
      <c r="P15" s="27"/>
      <c r="Q15" s="27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7"/>
      <c r="AQ15" s="26"/>
      <c r="AR15" s="26"/>
      <c r="AS15" s="26"/>
      <c r="AT15" s="26"/>
      <c r="AU15" s="13"/>
    </row>
    <row r="16" spans="1:47" ht="15" thickBot="1">
      <c r="A16" s="21">
        <f t="shared" si="0"/>
        <v>0</v>
      </c>
      <c r="B16" s="22">
        <f t="shared" si="1"/>
        <v>0</v>
      </c>
      <c r="C16" s="22">
        <f t="shared" si="2"/>
        <v>0</v>
      </c>
      <c r="D16" s="22">
        <f t="shared" si="3"/>
        <v>0</v>
      </c>
      <c r="E16" s="22">
        <f t="shared" si="4"/>
        <v>0</v>
      </c>
      <c r="F16" s="22">
        <f t="shared" si="5"/>
        <v>0</v>
      </c>
      <c r="G16" s="22">
        <f t="shared" si="6"/>
        <v>0</v>
      </c>
      <c r="H16" s="22">
        <f t="shared" si="7"/>
        <v>0</v>
      </c>
      <c r="I16" s="22">
        <f t="shared" si="8"/>
        <v>0</v>
      </c>
      <c r="J16" s="22">
        <f t="shared" si="9"/>
        <v>1</v>
      </c>
      <c r="K16" s="23">
        <f t="shared" si="10"/>
        <v>0</v>
      </c>
      <c r="L16" s="23">
        <f t="shared" si="11"/>
        <v>0</v>
      </c>
      <c r="M16" s="26"/>
      <c r="N16" s="26"/>
      <c r="O16" s="26"/>
      <c r="P16" s="27"/>
      <c r="Q16" s="27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7"/>
      <c r="AQ16" s="26"/>
      <c r="AR16" s="26"/>
      <c r="AS16" s="26"/>
      <c r="AT16" s="26"/>
      <c r="AU16" s="13"/>
    </row>
    <row r="17" spans="1:47" ht="15" thickBot="1">
      <c r="A17" s="21">
        <f t="shared" si="0"/>
        <v>0</v>
      </c>
      <c r="B17" s="22">
        <f t="shared" si="1"/>
        <v>0</v>
      </c>
      <c r="C17" s="22">
        <f t="shared" si="2"/>
        <v>0</v>
      </c>
      <c r="D17" s="22">
        <f t="shared" si="3"/>
        <v>0</v>
      </c>
      <c r="E17" s="22">
        <f t="shared" si="4"/>
        <v>0</v>
      </c>
      <c r="F17" s="22">
        <f t="shared" si="5"/>
        <v>0</v>
      </c>
      <c r="G17" s="22">
        <f t="shared" si="6"/>
        <v>0</v>
      </c>
      <c r="H17" s="22">
        <f t="shared" si="7"/>
        <v>0</v>
      </c>
      <c r="I17" s="22">
        <f t="shared" si="8"/>
        <v>0</v>
      </c>
      <c r="J17" s="22">
        <f t="shared" si="9"/>
        <v>1</v>
      </c>
      <c r="K17" s="23">
        <f t="shared" si="10"/>
        <v>0</v>
      </c>
      <c r="L17" s="23">
        <f t="shared" si="11"/>
        <v>0</v>
      </c>
      <c r="M17" s="26"/>
      <c r="N17" s="26"/>
      <c r="O17" s="26"/>
      <c r="P17" s="27"/>
      <c r="Q17" s="27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7"/>
      <c r="AQ17" s="26"/>
      <c r="AR17" s="26"/>
      <c r="AS17" s="26"/>
      <c r="AT17" s="26"/>
      <c r="AU17" s="13"/>
    </row>
    <row r="18" spans="1:47" ht="15" thickBot="1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0</v>
      </c>
      <c r="E18" s="22">
        <f t="shared" si="4"/>
        <v>0</v>
      </c>
      <c r="F18" s="22">
        <f t="shared" si="5"/>
        <v>0</v>
      </c>
      <c r="G18" s="22">
        <f t="shared" si="6"/>
        <v>0</v>
      </c>
      <c r="H18" s="22">
        <f t="shared" si="7"/>
        <v>0</v>
      </c>
      <c r="I18" s="22">
        <f t="shared" si="8"/>
        <v>0</v>
      </c>
      <c r="J18" s="22">
        <f t="shared" si="9"/>
        <v>1</v>
      </c>
      <c r="K18" s="23">
        <f t="shared" si="10"/>
        <v>0</v>
      </c>
      <c r="L18" s="23">
        <f t="shared" si="11"/>
        <v>0</v>
      </c>
      <c r="M18" s="26"/>
      <c r="N18" s="26"/>
      <c r="O18" s="26"/>
      <c r="P18" s="27"/>
      <c r="Q18" s="27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7"/>
      <c r="AQ18" s="26"/>
      <c r="AR18" s="26"/>
      <c r="AS18" s="26"/>
      <c r="AT18" s="26"/>
      <c r="AU18" s="13"/>
    </row>
    <row r="19" spans="1:47" ht="15" thickBot="1">
      <c r="A19" s="21">
        <f t="shared" si="0"/>
        <v>0</v>
      </c>
      <c r="B19" s="22">
        <f t="shared" si="1"/>
        <v>0</v>
      </c>
      <c r="C19" s="22">
        <f t="shared" si="2"/>
        <v>0</v>
      </c>
      <c r="D19" s="22">
        <f t="shared" si="3"/>
        <v>0</v>
      </c>
      <c r="E19" s="22">
        <f t="shared" si="4"/>
        <v>0</v>
      </c>
      <c r="F19" s="22">
        <f t="shared" si="5"/>
        <v>0</v>
      </c>
      <c r="G19" s="22">
        <f t="shared" si="6"/>
        <v>0</v>
      </c>
      <c r="H19" s="22">
        <f t="shared" si="7"/>
        <v>0</v>
      </c>
      <c r="I19" s="22">
        <f t="shared" si="8"/>
        <v>0</v>
      </c>
      <c r="J19" s="22">
        <f t="shared" si="9"/>
        <v>1</v>
      </c>
      <c r="K19" s="23">
        <f t="shared" si="10"/>
        <v>0</v>
      </c>
      <c r="L19" s="23">
        <f t="shared" si="11"/>
        <v>0</v>
      </c>
      <c r="M19" s="26"/>
      <c r="N19" s="26"/>
      <c r="O19" s="26"/>
      <c r="P19" s="27"/>
      <c r="Q19" s="27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7"/>
      <c r="AQ19" s="26"/>
      <c r="AR19" s="26"/>
      <c r="AS19" s="26"/>
      <c r="AT19" s="26"/>
      <c r="AU19" s="13"/>
    </row>
    <row r="20" spans="1:47" ht="15" thickBot="1">
      <c r="A20" s="21">
        <f t="shared" si="0"/>
        <v>0</v>
      </c>
      <c r="B20" s="22">
        <f t="shared" si="1"/>
        <v>0</v>
      </c>
      <c r="C20" s="22">
        <f t="shared" si="2"/>
        <v>0</v>
      </c>
      <c r="D20" s="22">
        <f t="shared" si="3"/>
        <v>0</v>
      </c>
      <c r="E20" s="22">
        <f t="shared" si="4"/>
        <v>0</v>
      </c>
      <c r="F20" s="22">
        <f t="shared" si="5"/>
        <v>0</v>
      </c>
      <c r="G20" s="22">
        <f t="shared" si="6"/>
        <v>0</v>
      </c>
      <c r="H20" s="22">
        <f t="shared" si="7"/>
        <v>0</v>
      </c>
      <c r="I20" s="22">
        <f t="shared" si="8"/>
        <v>0</v>
      </c>
      <c r="J20" s="22">
        <f t="shared" si="9"/>
        <v>1</v>
      </c>
      <c r="K20" s="23">
        <f t="shared" si="10"/>
        <v>0</v>
      </c>
      <c r="L20" s="23">
        <f t="shared" si="11"/>
        <v>0</v>
      </c>
      <c r="M20" s="26"/>
      <c r="N20" s="34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7"/>
      <c r="AQ20" s="26"/>
      <c r="AR20" s="26"/>
      <c r="AS20" s="26"/>
      <c r="AT20" s="26"/>
      <c r="AU20" s="13"/>
    </row>
    <row r="21" spans="1:47" ht="14.25">
      <c r="A21" s="21">
        <f t="shared" si="0"/>
        <v>0</v>
      </c>
      <c r="B21" s="22">
        <f t="shared" si="1"/>
        <v>0</v>
      </c>
      <c r="C21" s="22">
        <f t="shared" si="2"/>
        <v>0</v>
      </c>
      <c r="D21" s="22">
        <f t="shared" si="3"/>
        <v>0</v>
      </c>
      <c r="E21" s="22">
        <f t="shared" si="4"/>
        <v>0</v>
      </c>
      <c r="F21" s="22">
        <f t="shared" si="5"/>
        <v>0</v>
      </c>
      <c r="G21" s="22">
        <f t="shared" si="6"/>
        <v>0</v>
      </c>
      <c r="H21" s="22">
        <f t="shared" si="7"/>
        <v>0</v>
      </c>
      <c r="I21" s="22">
        <f t="shared" si="8"/>
        <v>0</v>
      </c>
      <c r="J21" s="22">
        <f t="shared" si="9"/>
        <v>1</v>
      </c>
      <c r="K21" s="23">
        <f t="shared" si="10"/>
        <v>0</v>
      </c>
      <c r="L21" s="23">
        <f t="shared" si="11"/>
        <v>0</v>
      </c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13"/>
    </row>
    <row r="22" spans="1:47" ht="14.25">
      <c r="A22" s="21">
        <f t="shared" si="0"/>
        <v>0</v>
      </c>
      <c r="B22" s="22">
        <f t="shared" si="1"/>
        <v>0</v>
      </c>
      <c r="C22" s="22">
        <f t="shared" si="2"/>
        <v>0</v>
      </c>
      <c r="D22" s="22">
        <f t="shared" si="3"/>
        <v>0</v>
      </c>
      <c r="E22" s="22">
        <f t="shared" si="4"/>
        <v>0</v>
      </c>
      <c r="F22" s="22">
        <f t="shared" si="5"/>
        <v>0</v>
      </c>
      <c r="G22" s="22">
        <f t="shared" si="6"/>
        <v>0</v>
      </c>
      <c r="H22" s="22">
        <f t="shared" si="7"/>
        <v>0</v>
      </c>
      <c r="I22" s="22">
        <f t="shared" si="8"/>
        <v>0</v>
      </c>
      <c r="J22" s="22">
        <f t="shared" si="9"/>
        <v>1</v>
      </c>
      <c r="K22" s="23">
        <f t="shared" si="10"/>
        <v>0</v>
      </c>
      <c r="L22" s="23">
        <f t="shared" si="11"/>
        <v>0</v>
      </c>
      <c r="M22" s="37"/>
      <c r="N22" s="37"/>
      <c r="O22" s="37"/>
      <c r="P22" s="38"/>
      <c r="Q22" s="38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8"/>
      <c r="AQ22" s="37"/>
      <c r="AR22" s="37"/>
      <c r="AS22" s="37"/>
      <c r="AT22" s="37"/>
      <c r="AU22" s="13"/>
    </row>
    <row r="23" spans="1:47" ht="14.25">
      <c r="A23" s="21">
        <f t="shared" si="0"/>
        <v>0</v>
      </c>
      <c r="B23" s="22">
        <f t="shared" si="1"/>
        <v>0</v>
      </c>
      <c r="C23" s="22">
        <f t="shared" si="2"/>
        <v>0</v>
      </c>
      <c r="D23" s="22">
        <f t="shared" si="3"/>
        <v>0</v>
      </c>
      <c r="E23" s="22">
        <f t="shared" si="4"/>
        <v>0</v>
      </c>
      <c r="F23" s="22">
        <f t="shared" si="5"/>
        <v>0</v>
      </c>
      <c r="G23" s="22">
        <f t="shared" si="6"/>
        <v>0</v>
      </c>
      <c r="H23" s="22">
        <f t="shared" si="7"/>
        <v>0</v>
      </c>
      <c r="I23" s="22">
        <f t="shared" si="8"/>
        <v>0</v>
      </c>
      <c r="J23" s="22">
        <f t="shared" si="9"/>
        <v>1</v>
      </c>
      <c r="K23" s="23">
        <f t="shared" si="10"/>
        <v>0</v>
      </c>
      <c r="L23" s="23">
        <f t="shared" si="11"/>
        <v>0</v>
      </c>
      <c r="M23" s="37"/>
      <c r="N23" s="37"/>
      <c r="O23" s="37"/>
      <c r="P23" s="38"/>
      <c r="Q23" s="38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8"/>
      <c r="AQ23" s="37"/>
      <c r="AR23" s="37"/>
      <c r="AS23" s="37"/>
      <c r="AT23" s="37"/>
      <c r="AU23" s="13"/>
    </row>
    <row r="24" spans="1:47" ht="14.25">
      <c r="A24" s="21">
        <f t="shared" si="0"/>
        <v>0</v>
      </c>
      <c r="B24" s="22">
        <f t="shared" si="1"/>
        <v>0</v>
      </c>
      <c r="C24" s="22">
        <f t="shared" si="2"/>
        <v>0</v>
      </c>
      <c r="D24" s="22">
        <f t="shared" si="3"/>
        <v>0</v>
      </c>
      <c r="E24" s="22">
        <f t="shared" si="4"/>
        <v>0</v>
      </c>
      <c r="F24" s="22">
        <f t="shared" si="5"/>
        <v>0</v>
      </c>
      <c r="G24" s="22">
        <f t="shared" si="6"/>
        <v>0</v>
      </c>
      <c r="H24" s="22">
        <f t="shared" si="7"/>
        <v>0</v>
      </c>
      <c r="I24" s="22">
        <f t="shared" si="8"/>
        <v>0</v>
      </c>
      <c r="J24" s="22">
        <f t="shared" si="9"/>
        <v>1</v>
      </c>
      <c r="K24" s="23">
        <f t="shared" si="10"/>
        <v>0</v>
      </c>
      <c r="L24" s="23">
        <f t="shared" si="11"/>
        <v>0</v>
      </c>
      <c r="M24" s="37"/>
      <c r="N24" s="37"/>
      <c r="O24" s="37"/>
      <c r="P24" s="38"/>
      <c r="Q24" s="38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8"/>
      <c r="AQ24" s="37"/>
      <c r="AR24" s="37"/>
      <c r="AS24" s="37"/>
      <c r="AT24" s="37"/>
      <c r="AU24" s="13"/>
    </row>
    <row r="25" spans="1:47" ht="14.25">
      <c r="A25" s="21">
        <f t="shared" si="0"/>
        <v>0</v>
      </c>
      <c r="B25" s="22">
        <f t="shared" si="1"/>
        <v>0</v>
      </c>
      <c r="C25" s="22">
        <f t="shared" si="2"/>
        <v>0</v>
      </c>
      <c r="D25" s="22">
        <f t="shared" si="3"/>
        <v>0</v>
      </c>
      <c r="E25" s="22">
        <f t="shared" si="4"/>
        <v>0</v>
      </c>
      <c r="F25" s="22">
        <f t="shared" si="5"/>
        <v>0</v>
      </c>
      <c r="G25" s="22">
        <f t="shared" si="6"/>
        <v>0</v>
      </c>
      <c r="H25" s="22">
        <f t="shared" si="7"/>
        <v>0</v>
      </c>
      <c r="I25" s="22">
        <f t="shared" si="8"/>
        <v>0</v>
      </c>
      <c r="J25" s="22">
        <f t="shared" si="9"/>
        <v>1</v>
      </c>
      <c r="K25" s="23">
        <f t="shared" si="10"/>
        <v>0</v>
      </c>
      <c r="L25" s="23">
        <f t="shared" si="11"/>
        <v>0</v>
      </c>
      <c r="M25" s="37"/>
      <c r="N25" s="37"/>
      <c r="O25" s="37"/>
      <c r="P25" s="38"/>
      <c r="Q25" s="38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8"/>
      <c r="AQ25" s="37"/>
      <c r="AR25" s="37"/>
      <c r="AS25" s="37"/>
      <c r="AT25" s="37"/>
      <c r="AU25" s="13"/>
    </row>
    <row r="26" spans="1:47" ht="14.25">
      <c r="A26" s="21">
        <f t="shared" si="0"/>
        <v>0</v>
      </c>
      <c r="B26" s="22">
        <f t="shared" si="1"/>
        <v>0</v>
      </c>
      <c r="C26" s="22">
        <f t="shared" si="2"/>
        <v>0</v>
      </c>
      <c r="D26" s="22">
        <f t="shared" si="3"/>
        <v>0</v>
      </c>
      <c r="E26" s="22">
        <f t="shared" si="4"/>
        <v>0</v>
      </c>
      <c r="F26" s="22">
        <f t="shared" si="5"/>
        <v>0</v>
      </c>
      <c r="G26" s="22">
        <f t="shared" si="6"/>
        <v>0</v>
      </c>
      <c r="H26" s="22">
        <f t="shared" si="7"/>
        <v>0</v>
      </c>
      <c r="I26" s="22">
        <f t="shared" si="8"/>
        <v>0</v>
      </c>
      <c r="J26" s="22">
        <f t="shared" si="9"/>
        <v>1</v>
      </c>
      <c r="K26" s="23">
        <f t="shared" si="10"/>
        <v>0</v>
      </c>
      <c r="L26" s="23">
        <f t="shared" si="11"/>
        <v>0</v>
      </c>
      <c r="M26" s="37"/>
      <c r="N26" s="37"/>
      <c r="O26" s="37"/>
      <c r="P26" s="38"/>
      <c r="Q26" s="38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8"/>
      <c r="AQ26" s="37"/>
      <c r="AR26" s="37"/>
      <c r="AS26" s="37"/>
      <c r="AT26" s="37"/>
      <c r="AU26" s="13"/>
    </row>
    <row r="27" spans="1:47" ht="14.25">
      <c r="A27" s="21">
        <f t="shared" si="0"/>
        <v>0</v>
      </c>
      <c r="B27" s="22">
        <f t="shared" si="1"/>
        <v>0</v>
      </c>
      <c r="C27" s="22">
        <f t="shared" si="2"/>
        <v>0</v>
      </c>
      <c r="D27" s="22">
        <f t="shared" si="3"/>
        <v>0</v>
      </c>
      <c r="E27" s="22">
        <f t="shared" si="4"/>
        <v>0</v>
      </c>
      <c r="F27" s="22">
        <f t="shared" si="5"/>
        <v>0</v>
      </c>
      <c r="G27" s="22">
        <f t="shared" si="6"/>
        <v>0</v>
      </c>
      <c r="H27" s="22">
        <f t="shared" si="7"/>
        <v>0</v>
      </c>
      <c r="I27" s="22">
        <f t="shared" si="8"/>
        <v>0</v>
      </c>
      <c r="J27" s="22">
        <f t="shared" si="9"/>
        <v>1</v>
      </c>
      <c r="K27" s="23">
        <f t="shared" si="10"/>
        <v>0</v>
      </c>
      <c r="L27" s="23">
        <f t="shared" si="11"/>
        <v>0</v>
      </c>
      <c r="M27" s="37"/>
      <c r="N27" s="39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8"/>
      <c r="AQ27" s="37"/>
      <c r="AR27" s="37"/>
      <c r="AS27" s="37"/>
      <c r="AT27" s="37"/>
      <c r="AU27" s="13"/>
    </row>
    <row r="28" spans="1:47" ht="14.25">
      <c r="A28" s="21">
        <f t="shared" si="0"/>
        <v>0</v>
      </c>
      <c r="B28" s="22">
        <f t="shared" si="1"/>
        <v>0</v>
      </c>
      <c r="C28" s="22">
        <f t="shared" si="2"/>
        <v>0</v>
      </c>
      <c r="D28" s="22">
        <f t="shared" si="3"/>
        <v>0</v>
      </c>
      <c r="E28" s="22">
        <f t="shared" si="4"/>
        <v>0</v>
      </c>
      <c r="F28" s="22">
        <f t="shared" si="5"/>
        <v>0</v>
      </c>
      <c r="G28" s="22">
        <f t="shared" si="6"/>
        <v>0</v>
      </c>
      <c r="H28" s="22">
        <f t="shared" si="7"/>
        <v>0</v>
      </c>
      <c r="I28" s="22">
        <f t="shared" si="8"/>
        <v>0</v>
      </c>
      <c r="J28" s="22">
        <f t="shared" si="9"/>
        <v>1</v>
      </c>
      <c r="K28" s="23">
        <f t="shared" si="10"/>
        <v>0</v>
      </c>
      <c r="L28" s="23">
        <f t="shared" si="11"/>
        <v>0</v>
      </c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13"/>
    </row>
    <row r="29" spans="1:47" ht="14.25">
      <c r="A29" s="21">
        <f t="shared" si="0"/>
        <v>0</v>
      </c>
      <c r="B29" s="22">
        <f t="shared" si="1"/>
        <v>0</v>
      </c>
      <c r="C29" s="22">
        <f t="shared" si="2"/>
        <v>0</v>
      </c>
      <c r="D29" s="22">
        <f t="shared" si="3"/>
        <v>0</v>
      </c>
      <c r="E29" s="22">
        <f t="shared" si="4"/>
        <v>0</v>
      </c>
      <c r="F29" s="22">
        <f t="shared" si="5"/>
        <v>0</v>
      </c>
      <c r="G29" s="22">
        <f t="shared" si="6"/>
        <v>0</v>
      </c>
      <c r="H29" s="22">
        <f t="shared" si="7"/>
        <v>0</v>
      </c>
      <c r="I29" s="22">
        <f t="shared" si="8"/>
        <v>0</v>
      </c>
      <c r="J29" s="22">
        <f t="shared" si="9"/>
        <v>1</v>
      </c>
      <c r="K29" s="23">
        <f t="shared" si="10"/>
        <v>0</v>
      </c>
      <c r="L29" s="23">
        <f t="shared" si="11"/>
        <v>0</v>
      </c>
      <c r="M29" s="37"/>
      <c r="N29" s="37"/>
      <c r="O29" s="37"/>
      <c r="P29" s="38"/>
      <c r="Q29" s="38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8"/>
      <c r="AQ29" s="37"/>
      <c r="AR29" s="37"/>
      <c r="AS29" s="37"/>
      <c r="AT29" s="37"/>
      <c r="AU29" s="13"/>
    </row>
    <row r="30" spans="1:47" ht="14.25">
      <c r="A30" s="21">
        <f t="shared" si="0"/>
        <v>0</v>
      </c>
      <c r="B30" s="22">
        <f t="shared" si="1"/>
        <v>0</v>
      </c>
      <c r="C30" s="22">
        <f t="shared" si="2"/>
        <v>0</v>
      </c>
      <c r="D30" s="22">
        <f t="shared" si="3"/>
        <v>0</v>
      </c>
      <c r="E30" s="22">
        <f t="shared" si="4"/>
        <v>0</v>
      </c>
      <c r="F30" s="22">
        <f t="shared" si="5"/>
        <v>0</v>
      </c>
      <c r="G30" s="22">
        <f t="shared" si="6"/>
        <v>0</v>
      </c>
      <c r="H30" s="22">
        <f t="shared" si="7"/>
        <v>0</v>
      </c>
      <c r="I30" s="22">
        <f t="shared" si="8"/>
        <v>0</v>
      </c>
      <c r="J30" s="22">
        <f t="shared" si="9"/>
        <v>1</v>
      </c>
      <c r="K30" s="23">
        <f t="shared" si="10"/>
        <v>0</v>
      </c>
      <c r="L30" s="23">
        <f t="shared" si="11"/>
        <v>0</v>
      </c>
      <c r="M30" s="37"/>
      <c r="N30" s="37"/>
      <c r="O30" s="37"/>
      <c r="P30" s="38"/>
      <c r="Q30" s="38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8"/>
      <c r="AQ30" s="37"/>
      <c r="AR30" s="37"/>
      <c r="AS30" s="37"/>
      <c r="AT30" s="37"/>
      <c r="AU30" s="13"/>
    </row>
    <row r="31" spans="1:47" ht="14.25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0</v>
      </c>
      <c r="E31" s="22">
        <f t="shared" si="4"/>
        <v>0</v>
      </c>
      <c r="F31" s="22">
        <f t="shared" si="5"/>
        <v>0</v>
      </c>
      <c r="G31" s="22">
        <f t="shared" si="6"/>
        <v>0</v>
      </c>
      <c r="H31" s="22">
        <f t="shared" si="7"/>
        <v>0</v>
      </c>
      <c r="I31" s="22">
        <f t="shared" si="8"/>
        <v>0</v>
      </c>
      <c r="J31" s="22">
        <f t="shared" si="9"/>
        <v>1</v>
      </c>
      <c r="K31" s="23">
        <f t="shared" si="10"/>
        <v>0</v>
      </c>
      <c r="L31" s="23">
        <f t="shared" si="11"/>
        <v>0</v>
      </c>
      <c r="M31" s="37"/>
      <c r="N31" s="37"/>
      <c r="O31" s="37"/>
      <c r="P31" s="38"/>
      <c r="Q31" s="38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8"/>
      <c r="AQ31" s="37"/>
      <c r="AR31" s="37"/>
      <c r="AS31" s="37"/>
      <c r="AT31" s="37"/>
      <c r="AU31" s="13"/>
    </row>
    <row r="32" spans="1:47" ht="14.25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0</v>
      </c>
      <c r="G32" s="22">
        <f t="shared" si="6"/>
        <v>0</v>
      </c>
      <c r="H32" s="22">
        <f t="shared" si="7"/>
        <v>0</v>
      </c>
      <c r="I32" s="22">
        <f t="shared" si="8"/>
        <v>0</v>
      </c>
      <c r="J32" s="22">
        <f t="shared" si="9"/>
        <v>1</v>
      </c>
      <c r="K32" s="23">
        <f t="shared" si="10"/>
        <v>0</v>
      </c>
      <c r="L32" s="23">
        <f t="shared" si="11"/>
        <v>0</v>
      </c>
      <c r="M32" s="37"/>
      <c r="N32" s="37"/>
      <c r="O32" s="37"/>
      <c r="P32" s="38"/>
      <c r="Q32" s="37"/>
      <c r="R32" s="37"/>
      <c r="S32" s="37"/>
      <c r="T32" s="38"/>
      <c r="U32" s="37"/>
      <c r="V32" s="37"/>
      <c r="W32" s="38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13"/>
    </row>
    <row r="33" spans="1:47" ht="14.25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0</v>
      </c>
      <c r="G33" s="22">
        <f t="shared" si="6"/>
        <v>0</v>
      </c>
      <c r="H33" s="22">
        <f t="shared" si="7"/>
        <v>0</v>
      </c>
      <c r="I33" s="22">
        <f t="shared" si="8"/>
        <v>0</v>
      </c>
      <c r="J33" s="22">
        <f t="shared" si="9"/>
        <v>1</v>
      </c>
      <c r="K33" s="23">
        <f t="shared" si="10"/>
        <v>0</v>
      </c>
      <c r="L33" s="23">
        <f t="shared" si="11"/>
        <v>0</v>
      </c>
      <c r="M33" s="37"/>
      <c r="N33" s="37"/>
      <c r="O33" s="37"/>
      <c r="P33" s="38"/>
      <c r="Q33" s="38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8"/>
      <c r="AQ33" s="37"/>
      <c r="AR33" s="37"/>
      <c r="AS33" s="37"/>
      <c r="AT33" s="37"/>
      <c r="AU33" s="13"/>
    </row>
    <row r="34" spans="1:47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0</v>
      </c>
      <c r="G34" s="22">
        <f t="shared" si="6"/>
        <v>0</v>
      </c>
      <c r="H34" s="22">
        <f t="shared" si="7"/>
        <v>0</v>
      </c>
      <c r="I34" s="22">
        <f t="shared" si="8"/>
        <v>0</v>
      </c>
      <c r="J34" s="22">
        <f t="shared" si="9"/>
        <v>1</v>
      </c>
      <c r="K34" s="23">
        <f t="shared" si="10"/>
        <v>0</v>
      </c>
      <c r="L34" s="23">
        <f t="shared" si="11"/>
        <v>0</v>
      </c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13"/>
    </row>
    <row r="35" spans="1:47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0</v>
      </c>
      <c r="G35" s="22">
        <f t="shared" si="6"/>
        <v>0</v>
      </c>
      <c r="H35" s="22">
        <f t="shared" si="7"/>
        <v>0</v>
      </c>
      <c r="I35" s="22">
        <f t="shared" si="8"/>
        <v>0</v>
      </c>
      <c r="J35" s="22">
        <f t="shared" si="9"/>
        <v>1</v>
      </c>
      <c r="K35" s="23">
        <f t="shared" si="10"/>
        <v>0</v>
      </c>
      <c r="L35" s="23">
        <f t="shared" si="11"/>
        <v>0</v>
      </c>
      <c r="M35" s="4"/>
      <c r="N35" s="4"/>
      <c r="O35" s="4"/>
      <c r="P35" s="6"/>
      <c r="Q35" s="6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6"/>
      <c r="AQ35" s="6"/>
      <c r="AR35" s="4"/>
      <c r="AS35" s="4"/>
      <c r="AT35" s="4"/>
      <c r="AU35" s="13"/>
    </row>
    <row r="36" spans="1:47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0</v>
      </c>
      <c r="G36" s="22">
        <f t="shared" si="6"/>
        <v>0</v>
      </c>
      <c r="H36" s="22">
        <f t="shared" si="7"/>
        <v>0</v>
      </c>
      <c r="I36" s="22">
        <f t="shared" si="8"/>
        <v>0</v>
      </c>
      <c r="J36" s="22">
        <f t="shared" si="9"/>
        <v>1</v>
      </c>
      <c r="K36" s="23">
        <f t="shared" si="10"/>
        <v>0</v>
      </c>
      <c r="L36" s="23">
        <f t="shared" si="11"/>
        <v>0</v>
      </c>
      <c r="M36" s="4"/>
      <c r="N36" s="4"/>
      <c r="O36" s="4"/>
      <c r="P36" s="6"/>
      <c r="Q36" s="6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6"/>
      <c r="AQ36" s="6"/>
      <c r="AR36" s="4"/>
      <c r="AS36" s="4"/>
      <c r="AT36" s="4"/>
      <c r="AU36" s="13"/>
    </row>
    <row r="37" spans="1:47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0</v>
      </c>
      <c r="G37" s="22">
        <f t="shared" si="6"/>
        <v>0</v>
      </c>
      <c r="H37" s="22">
        <f t="shared" si="7"/>
        <v>0</v>
      </c>
      <c r="I37" s="22">
        <f t="shared" si="8"/>
        <v>0</v>
      </c>
      <c r="J37" s="22">
        <f t="shared" si="9"/>
        <v>1</v>
      </c>
      <c r="K37" s="23">
        <f t="shared" si="10"/>
        <v>0</v>
      </c>
      <c r="L37" s="23">
        <f t="shared" si="11"/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13"/>
    </row>
    <row r="38" spans="1:47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0</v>
      </c>
      <c r="G38" s="22">
        <f t="shared" si="6"/>
        <v>0</v>
      </c>
      <c r="H38" s="22">
        <f t="shared" si="7"/>
        <v>0</v>
      </c>
      <c r="I38" s="22">
        <f t="shared" si="8"/>
        <v>0</v>
      </c>
      <c r="J38" s="22">
        <f t="shared" si="9"/>
        <v>1</v>
      </c>
      <c r="K38" s="23">
        <f t="shared" si="10"/>
        <v>0</v>
      </c>
      <c r="L38" s="23">
        <f t="shared" si="11"/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13"/>
    </row>
    <row r="39" spans="1:47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0</v>
      </c>
      <c r="G39" s="22">
        <f t="shared" si="6"/>
        <v>0</v>
      </c>
      <c r="H39" s="22">
        <f t="shared" si="7"/>
        <v>0</v>
      </c>
      <c r="I39" s="22">
        <f t="shared" si="8"/>
        <v>0</v>
      </c>
      <c r="J39" s="22">
        <f t="shared" si="9"/>
        <v>1</v>
      </c>
      <c r="K39" s="23">
        <f t="shared" si="10"/>
        <v>0</v>
      </c>
      <c r="L39" s="23">
        <f t="shared" si="11"/>
        <v>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3"/>
    </row>
    <row r="40" spans="1:47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0</v>
      </c>
      <c r="G40" s="22">
        <f t="shared" si="6"/>
        <v>0</v>
      </c>
      <c r="H40" s="22">
        <f t="shared" si="7"/>
        <v>0</v>
      </c>
      <c r="I40" s="22">
        <f t="shared" si="8"/>
        <v>0</v>
      </c>
      <c r="J40" s="22">
        <f t="shared" si="9"/>
        <v>1</v>
      </c>
      <c r="K40" s="23">
        <f t="shared" si="10"/>
        <v>0</v>
      </c>
      <c r="L40" s="23">
        <f t="shared" si="11"/>
        <v>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3"/>
    </row>
    <row r="41" spans="1:47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0</v>
      </c>
      <c r="G41" s="22">
        <f t="shared" si="6"/>
        <v>0</v>
      </c>
      <c r="H41" s="22">
        <f t="shared" si="7"/>
        <v>0</v>
      </c>
      <c r="I41" s="22">
        <f t="shared" si="8"/>
        <v>0</v>
      </c>
      <c r="J41" s="22">
        <f t="shared" si="9"/>
        <v>1</v>
      </c>
      <c r="K41" s="23">
        <f t="shared" si="10"/>
        <v>0</v>
      </c>
      <c r="L41" s="23">
        <f t="shared" si="11"/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3"/>
    </row>
    <row r="42" spans="1:47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0</v>
      </c>
      <c r="G42" s="22">
        <f t="shared" si="6"/>
        <v>0</v>
      </c>
      <c r="H42" s="22">
        <f t="shared" si="7"/>
        <v>0</v>
      </c>
      <c r="I42" s="22">
        <f t="shared" si="8"/>
        <v>0</v>
      </c>
      <c r="J42" s="22">
        <f t="shared" si="9"/>
        <v>1</v>
      </c>
      <c r="K42" s="23">
        <f t="shared" si="10"/>
        <v>0</v>
      </c>
      <c r="L42" s="23">
        <f t="shared" si="11"/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3"/>
    </row>
    <row r="43" spans="1:47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0</v>
      </c>
      <c r="G43" s="22">
        <f t="shared" si="6"/>
        <v>0</v>
      </c>
      <c r="H43" s="22">
        <f t="shared" si="7"/>
        <v>0</v>
      </c>
      <c r="I43" s="22">
        <f t="shared" si="8"/>
        <v>0</v>
      </c>
      <c r="J43" s="22">
        <f t="shared" si="9"/>
        <v>1</v>
      </c>
      <c r="K43" s="23">
        <f t="shared" si="10"/>
        <v>0</v>
      </c>
      <c r="L43" s="23">
        <f t="shared" si="11"/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3"/>
    </row>
    <row r="44" spans="1:47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0</v>
      </c>
      <c r="G44" s="22">
        <f t="shared" si="6"/>
        <v>0</v>
      </c>
      <c r="H44" s="22">
        <f t="shared" si="7"/>
        <v>0</v>
      </c>
      <c r="I44" s="22">
        <f t="shared" si="8"/>
        <v>0</v>
      </c>
      <c r="J44" s="22">
        <f t="shared" si="9"/>
        <v>1</v>
      </c>
      <c r="K44" s="23">
        <f t="shared" si="10"/>
        <v>0</v>
      </c>
      <c r="L44" s="23">
        <f t="shared" si="11"/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3"/>
    </row>
    <row r="45" spans="1:47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0</v>
      </c>
      <c r="G45" s="22">
        <f t="shared" si="6"/>
        <v>0</v>
      </c>
      <c r="H45" s="22">
        <f t="shared" si="7"/>
        <v>0</v>
      </c>
      <c r="I45" s="22">
        <f t="shared" si="8"/>
        <v>0</v>
      </c>
      <c r="J45" s="22">
        <f t="shared" si="9"/>
        <v>1</v>
      </c>
      <c r="K45" s="23">
        <f t="shared" si="10"/>
        <v>0</v>
      </c>
      <c r="L45" s="23">
        <f t="shared" si="11"/>
        <v>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3"/>
    </row>
    <row r="46" spans="1:47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0</v>
      </c>
      <c r="G46" s="22">
        <f t="shared" si="6"/>
        <v>0</v>
      </c>
      <c r="H46" s="22">
        <f t="shared" si="7"/>
        <v>0</v>
      </c>
      <c r="I46" s="22">
        <f t="shared" si="8"/>
        <v>0</v>
      </c>
      <c r="J46" s="22">
        <f t="shared" si="9"/>
        <v>1</v>
      </c>
      <c r="K46" s="23">
        <f t="shared" si="10"/>
        <v>0</v>
      </c>
      <c r="L46" s="23">
        <f t="shared" si="11"/>
        <v>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3"/>
    </row>
    <row r="47" spans="1:47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0</v>
      </c>
      <c r="G47" s="22">
        <f t="shared" si="6"/>
        <v>0</v>
      </c>
      <c r="H47" s="22">
        <f t="shared" si="7"/>
        <v>0</v>
      </c>
      <c r="I47" s="22">
        <f t="shared" si="8"/>
        <v>0</v>
      </c>
      <c r="J47" s="22">
        <f t="shared" si="9"/>
        <v>1</v>
      </c>
      <c r="K47" s="23">
        <f t="shared" si="10"/>
        <v>0</v>
      </c>
      <c r="L47" s="23">
        <f t="shared" si="11"/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13"/>
    </row>
    <row r="48" spans="1:47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0</v>
      </c>
      <c r="G48" s="22">
        <f t="shared" si="6"/>
        <v>0</v>
      </c>
      <c r="H48" s="22">
        <f t="shared" si="7"/>
        <v>0</v>
      </c>
      <c r="I48" s="22">
        <f t="shared" si="8"/>
        <v>0</v>
      </c>
      <c r="J48" s="22">
        <f t="shared" si="9"/>
        <v>1</v>
      </c>
      <c r="K48" s="23">
        <f t="shared" si="10"/>
        <v>0</v>
      </c>
      <c r="L48" s="23">
        <f t="shared" si="11"/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13"/>
    </row>
    <row r="49" spans="1:47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</sheetData>
  <sheetProtection password="C506" sheet="1" objects="1" scenarios="1" formatCells="0" formatColumns="0" formatRows="0" insertColumns="0" insertRows="0" insertHyperlinks="0" deleteColumns="0" deleteRows="0" sort="0" autoFilter="0" pivotTables="0"/>
  <protectedRanges>
    <protectedRange sqref="M3:AT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U49"/>
  <sheetViews>
    <sheetView workbookViewId="0">
      <pane xSplit="12" ySplit="2" topLeftCell="AJ3" activePane="bottomRight" state="frozen"/>
      <selection pane="topRight" activeCell="H1" sqref="H1"/>
      <selection pane="bottomLeft" activeCell="A3" sqref="A3"/>
      <selection pane="bottomRight" activeCell="AN19" sqref="AN19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4" width="14.125" customWidth="1"/>
    <col min="15" max="15" width="10.25" customWidth="1"/>
    <col min="24" max="24" width="11.625" customWidth="1"/>
    <col min="25" max="25" width="12.125" customWidth="1"/>
    <col min="32" max="32" width="11.375" customWidth="1"/>
    <col min="33" max="33" width="13.25" customWidth="1"/>
    <col min="34" max="34" width="15" customWidth="1"/>
    <col min="35" max="35" width="14.375" customWidth="1"/>
    <col min="36" max="36" width="13.125" customWidth="1"/>
    <col min="38" max="38" width="10" customWidth="1"/>
    <col min="39" max="39" width="13.875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spans="1:47" ht="15.75" thickBot="1">
      <c r="A1" s="15" t="s">
        <v>35</v>
      </c>
      <c r="B1" s="16">
        <f>ROUND(L1/60,2)</f>
        <v>0</v>
      </c>
      <c r="C1" s="17" t="s">
        <v>36</v>
      </c>
      <c r="D1" s="16"/>
      <c r="E1" s="16"/>
      <c r="F1" s="16"/>
      <c r="G1" s="16"/>
      <c r="H1" s="16"/>
      <c r="I1" s="16"/>
      <c r="J1" s="16"/>
      <c r="K1" s="35"/>
      <c r="L1" s="18">
        <f>SUM(B3:B37)+SUM(C3:C37)</f>
        <v>0</v>
      </c>
      <c r="M1" s="24"/>
      <c r="N1" s="25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3"/>
    </row>
    <row r="2" spans="1:47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331</v>
      </c>
      <c r="F2" s="20" t="s">
        <v>330</v>
      </c>
      <c r="G2" s="20" t="s">
        <v>327</v>
      </c>
      <c r="H2" s="20" t="s">
        <v>329</v>
      </c>
      <c r="I2" s="20" t="s">
        <v>38</v>
      </c>
      <c r="J2" s="20" t="s">
        <v>37</v>
      </c>
      <c r="K2" s="20" t="s">
        <v>328</v>
      </c>
      <c r="L2" s="20" t="s">
        <v>33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13</v>
      </c>
      <c r="AA2" s="1" t="s">
        <v>14</v>
      </c>
      <c r="AB2" s="1" t="s">
        <v>15</v>
      </c>
      <c r="AC2" s="1" t="s">
        <v>16</v>
      </c>
      <c r="AD2" s="1" t="s">
        <v>17</v>
      </c>
      <c r="AE2" s="1" t="s">
        <v>18</v>
      </c>
      <c r="AF2" s="1" t="s">
        <v>19</v>
      </c>
      <c r="AG2" s="1" t="s">
        <v>20</v>
      </c>
      <c r="AH2" s="1" t="s">
        <v>21</v>
      </c>
      <c r="AI2" s="1" t="s">
        <v>22</v>
      </c>
      <c r="AJ2" s="1" t="s">
        <v>23</v>
      </c>
      <c r="AK2" s="1" t="s">
        <v>24</v>
      </c>
      <c r="AL2" s="1" t="s">
        <v>25</v>
      </c>
      <c r="AM2" s="1" t="s">
        <v>26</v>
      </c>
      <c r="AN2" s="1" t="s">
        <v>27</v>
      </c>
      <c r="AO2" s="1" t="s">
        <v>28</v>
      </c>
      <c r="AP2" s="1" t="s">
        <v>29</v>
      </c>
      <c r="AQ2" s="1" t="s">
        <v>30</v>
      </c>
      <c r="AR2" s="1" t="s">
        <v>326</v>
      </c>
      <c r="AS2" s="1" t="s">
        <v>31</v>
      </c>
      <c r="AT2" s="2" t="s">
        <v>32</v>
      </c>
      <c r="AU2" s="13"/>
    </row>
    <row r="3" spans="1:47" ht="15" thickBot="1">
      <c r="A3" s="21">
        <f>ROUND(B3/60,2)+ROUND(C3/60,2)</f>
        <v>0</v>
      </c>
      <c r="B3" s="22">
        <f>IF(AND(D3&gt;(8*60),J3=0),D3-(8*60),0)</f>
        <v>0</v>
      </c>
      <c r="C3" s="22">
        <f>IF(AND(J3=1,D3&gt;0),D3,0)</f>
        <v>0</v>
      </c>
      <c r="D3" s="22">
        <f>IF(E3&gt;0,E3,0)</f>
        <v>0</v>
      </c>
      <c r="E3" s="22">
        <f>H3-F3</f>
        <v>0</v>
      </c>
      <c r="F3" s="22">
        <f>IF(G3&lt;(8*60+30),0,IF(G3&lt;(11*60+30),G3-(8*60+30),IF(G3&lt;(12*60+30),3*60+30,IF(G3&lt;(17*60+30),G3-(12*60+30)+3*60+30,IF(G3&lt;(18*60),8*60,G3-(18*60)+8*60)))))</f>
        <v>0</v>
      </c>
      <c r="G3" s="22">
        <f>IF(K3&gt;0,MID(K3,1,2)*60+MID(K3,4,2),0)</f>
        <v>0</v>
      </c>
      <c r="H3" s="22">
        <f>IF(I3=0,0,IF(I3&lt;(11*60+30),(I3-(8*60+30)),IF(I3&lt;(17*60+30),I3-(12*60+30)+3*60,I3-(18*60)+8*60)))</f>
        <v>0</v>
      </c>
      <c r="I3" s="22">
        <f>IF(L3&gt;0,MID(L3,1,2)*60+MID(L3,4,2),0)</f>
        <v>0</v>
      </c>
      <c r="J3" s="22">
        <f>IF(MID(AO3,2,3)="工作日",0,1)</f>
        <v>1</v>
      </c>
      <c r="K3" s="23">
        <f>IF(LEN(CLEAN(N3))=13,MID(N3,2,5),IF(LEN(CLEAN(N3))=19,MID(N3,8,5),0))</f>
        <v>0</v>
      </c>
      <c r="L3" s="23">
        <f>IF(LEN(CLEAN(N3))=13,MID(N3,8,5),IF(LEN(CLEAN(N3))=19,MID(N3,14,5),0))</f>
        <v>0</v>
      </c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7"/>
      <c r="AQ3" s="26"/>
      <c r="AR3" s="26"/>
      <c r="AS3" s="26"/>
      <c r="AT3" s="26"/>
      <c r="AU3" s="13"/>
    </row>
    <row r="4" spans="1:47" ht="15" thickBot="1">
      <c r="A4" s="21">
        <f t="shared" ref="A4:A48" si="0">ROUND(B4/60,2)+ROUND(C4/60,2)</f>
        <v>0</v>
      </c>
      <c r="B4" s="22">
        <f t="shared" ref="B4:B48" si="1">IF(AND(D4&gt;(8*60),J4=0),D4-(8*60),0)</f>
        <v>0</v>
      </c>
      <c r="C4" s="22">
        <f t="shared" ref="C4:C48" si="2">IF(AND(J4=1,D4&gt;0),D4,0)</f>
        <v>0</v>
      </c>
      <c r="D4" s="22">
        <f t="shared" ref="D4:D48" si="3">IF(E4&gt;0,E4,0)</f>
        <v>0</v>
      </c>
      <c r="E4" s="22">
        <f t="shared" ref="E4:E48" si="4">H4-F4</f>
        <v>0</v>
      </c>
      <c r="F4" s="22">
        <f t="shared" ref="F4:F48" si="5">IF(G4&lt;(8*60+30),0,IF(G4&lt;(11*60+30),G4-(8*60+30),IF(G4&lt;(12*60+30),3*60+30,IF(G4&lt;(17*60+30),G4-(12*60+30)+3*60+30,IF(G4&lt;(18*60),8*60,G4-(18*60)+8*60)))))</f>
        <v>0</v>
      </c>
      <c r="G4" s="22">
        <f t="shared" ref="G4:G48" si="6">IF(K4&gt;0,MID(K4,1,2)*60+MID(K4,4,2),0)</f>
        <v>0</v>
      </c>
      <c r="H4" s="22">
        <f t="shared" ref="H4:H48" si="7">IF(I4=0,0,IF(I4&lt;(11*60+30),(I4-(8*60+30)),IF(I4&lt;(17*60+30),I4-(12*60+30)+3*60,I4-(18*60)+8*60)))</f>
        <v>0</v>
      </c>
      <c r="I4" s="22">
        <f t="shared" ref="I4:I48" si="8">IF(L4&gt;0,MID(L4,1,2)*60+MID(L4,4,2),0)</f>
        <v>0</v>
      </c>
      <c r="J4" s="22">
        <f t="shared" ref="J4:J48" si="9">IF(MID(AO4,2,3)="工作日",0,1)</f>
        <v>1</v>
      </c>
      <c r="K4" s="23">
        <f t="shared" ref="K4:K48" si="10">IF(LEN(CLEAN(N4))=13,MID(N4,2,5),IF(LEN(CLEAN(N4))=19,MID(N4,8,5),0))</f>
        <v>0</v>
      </c>
      <c r="L4" s="23">
        <f t="shared" ref="L4:L48" si="11">IF(LEN(CLEAN(N4))=13,MID(N4,8,5),IF(LEN(CLEAN(N4))=19,MID(N4,14,5),0))</f>
        <v>0</v>
      </c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13"/>
    </row>
    <row r="5" spans="1:47" ht="15" thickBot="1">
      <c r="A5" s="21">
        <f t="shared" si="0"/>
        <v>0</v>
      </c>
      <c r="B5" s="22">
        <f t="shared" si="1"/>
        <v>0</v>
      </c>
      <c r="C5" s="22">
        <f t="shared" si="2"/>
        <v>0</v>
      </c>
      <c r="D5" s="22">
        <f t="shared" si="3"/>
        <v>0</v>
      </c>
      <c r="E5" s="22">
        <f t="shared" si="4"/>
        <v>0</v>
      </c>
      <c r="F5" s="22">
        <f t="shared" si="5"/>
        <v>0</v>
      </c>
      <c r="G5" s="22">
        <f t="shared" si="6"/>
        <v>0</v>
      </c>
      <c r="H5" s="22">
        <f t="shared" si="7"/>
        <v>0</v>
      </c>
      <c r="I5" s="22">
        <f t="shared" si="8"/>
        <v>0</v>
      </c>
      <c r="J5" s="22">
        <f t="shared" si="9"/>
        <v>1</v>
      </c>
      <c r="K5" s="23">
        <f t="shared" si="10"/>
        <v>0</v>
      </c>
      <c r="L5" s="23">
        <f t="shared" si="11"/>
        <v>0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13"/>
    </row>
    <row r="6" spans="1:47" ht="15" thickBot="1">
      <c r="A6" s="21">
        <f t="shared" si="0"/>
        <v>0</v>
      </c>
      <c r="B6" s="22">
        <f t="shared" si="1"/>
        <v>0</v>
      </c>
      <c r="C6" s="22">
        <f t="shared" si="2"/>
        <v>0</v>
      </c>
      <c r="D6" s="22">
        <f t="shared" si="3"/>
        <v>0</v>
      </c>
      <c r="E6" s="22">
        <f t="shared" si="4"/>
        <v>0</v>
      </c>
      <c r="F6" s="22">
        <f t="shared" si="5"/>
        <v>0</v>
      </c>
      <c r="G6" s="22">
        <f t="shared" si="6"/>
        <v>0</v>
      </c>
      <c r="H6" s="22">
        <f t="shared" si="7"/>
        <v>0</v>
      </c>
      <c r="I6" s="22">
        <f t="shared" si="8"/>
        <v>0</v>
      </c>
      <c r="J6" s="22">
        <f t="shared" si="9"/>
        <v>1</v>
      </c>
      <c r="K6" s="23">
        <f t="shared" si="10"/>
        <v>0</v>
      </c>
      <c r="L6" s="23">
        <f t="shared" si="11"/>
        <v>0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13"/>
    </row>
    <row r="7" spans="1:47" ht="15" thickBot="1">
      <c r="A7" s="21">
        <f t="shared" si="0"/>
        <v>0</v>
      </c>
      <c r="B7" s="22">
        <f t="shared" si="1"/>
        <v>0</v>
      </c>
      <c r="C7" s="22">
        <f t="shared" si="2"/>
        <v>0</v>
      </c>
      <c r="D7" s="22">
        <f t="shared" si="3"/>
        <v>0</v>
      </c>
      <c r="E7" s="22">
        <f t="shared" si="4"/>
        <v>0</v>
      </c>
      <c r="F7" s="22">
        <f t="shared" si="5"/>
        <v>0</v>
      </c>
      <c r="G7" s="22">
        <f t="shared" si="6"/>
        <v>0</v>
      </c>
      <c r="H7" s="22">
        <f t="shared" si="7"/>
        <v>0</v>
      </c>
      <c r="I7" s="22">
        <f t="shared" si="8"/>
        <v>0</v>
      </c>
      <c r="J7" s="22">
        <f t="shared" si="9"/>
        <v>1</v>
      </c>
      <c r="K7" s="23">
        <f t="shared" si="10"/>
        <v>0</v>
      </c>
      <c r="L7" s="23">
        <f t="shared" si="11"/>
        <v>0</v>
      </c>
      <c r="M7" s="26"/>
      <c r="N7" s="26"/>
      <c r="O7" s="26"/>
      <c r="P7" s="27"/>
      <c r="Q7" s="27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7"/>
      <c r="AQ7" s="26"/>
      <c r="AR7" s="26"/>
      <c r="AS7" s="26"/>
      <c r="AT7" s="26"/>
      <c r="AU7" s="13"/>
    </row>
    <row r="8" spans="1:47" ht="15" thickBot="1">
      <c r="A8" s="21">
        <f t="shared" si="0"/>
        <v>0</v>
      </c>
      <c r="B8" s="22">
        <f t="shared" si="1"/>
        <v>0</v>
      </c>
      <c r="C8" s="22">
        <f t="shared" si="2"/>
        <v>0</v>
      </c>
      <c r="D8" s="22">
        <f t="shared" si="3"/>
        <v>0</v>
      </c>
      <c r="E8" s="22">
        <f t="shared" si="4"/>
        <v>0</v>
      </c>
      <c r="F8" s="22">
        <f t="shared" si="5"/>
        <v>0</v>
      </c>
      <c r="G8" s="22">
        <f t="shared" si="6"/>
        <v>0</v>
      </c>
      <c r="H8" s="22">
        <f t="shared" si="7"/>
        <v>0</v>
      </c>
      <c r="I8" s="22">
        <f t="shared" si="8"/>
        <v>0</v>
      </c>
      <c r="J8" s="22">
        <f t="shared" si="9"/>
        <v>1</v>
      </c>
      <c r="K8" s="23">
        <f t="shared" si="10"/>
        <v>0</v>
      </c>
      <c r="L8" s="23">
        <f t="shared" si="11"/>
        <v>0</v>
      </c>
      <c r="M8" s="26"/>
      <c r="N8" s="26"/>
      <c r="O8" s="26"/>
      <c r="P8" s="27"/>
      <c r="Q8" s="27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7"/>
      <c r="AQ8" s="26"/>
      <c r="AR8" s="26"/>
      <c r="AS8" s="26"/>
      <c r="AT8" s="26"/>
      <c r="AU8" s="13"/>
    </row>
    <row r="9" spans="1:47" ht="15" thickBot="1">
      <c r="A9" s="21">
        <f t="shared" si="0"/>
        <v>0</v>
      </c>
      <c r="B9" s="22">
        <f t="shared" si="1"/>
        <v>0</v>
      </c>
      <c r="C9" s="22">
        <f t="shared" si="2"/>
        <v>0</v>
      </c>
      <c r="D9" s="22">
        <f t="shared" si="3"/>
        <v>0</v>
      </c>
      <c r="E9" s="22">
        <f t="shared" si="4"/>
        <v>0</v>
      </c>
      <c r="F9" s="22">
        <f t="shared" si="5"/>
        <v>0</v>
      </c>
      <c r="G9" s="22">
        <f t="shared" si="6"/>
        <v>0</v>
      </c>
      <c r="H9" s="22">
        <f t="shared" si="7"/>
        <v>0</v>
      </c>
      <c r="I9" s="22">
        <f t="shared" si="8"/>
        <v>0</v>
      </c>
      <c r="J9" s="22">
        <f t="shared" si="9"/>
        <v>1</v>
      </c>
      <c r="K9" s="23">
        <f t="shared" si="10"/>
        <v>0</v>
      </c>
      <c r="L9" s="23">
        <f t="shared" si="11"/>
        <v>0</v>
      </c>
      <c r="M9" s="26"/>
      <c r="N9" s="26"/>
      <c r="O9" s="26"/>
      <c r="P9" s="27"/>
      <c r="Q9" s="27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7"/>
      <c r="AQ9" s="26"/>
      <c r="AR9" s="26"/>
      <c r="AS9" s="26"/>
      <c r="AT9" s="26"/>
      <c r="AU9" s="13"/>
    </row>
    <row r="10" spans="1:47" ht="15" thickBot="1">
      <c r="A10" s="21">
        <f t="shared" si="0"/>
        <v>0</v>
      </c>
      <c r="B10" s="22">
        <f t="shared" si="1"/>
        <v>0</v>
      </c>
      <c r="C10" s="22">
        <f t="shared" si="2"/>
        <v>0</v>
      </c>
      <c r="D10" s="22">
        <f t="shared" si="3"/>
        <v>0</v>
      </c>
      <c r="E10" s="22">
        <f t="shared" si="4"/>
        <v>0</v>
      </c>
      <c r="F10" s="22">
        <f t="shared" si="5"/>
        <v>0</v>
      </c>
      <c r="G10" s="22">
        <f t="shared" si="6"/>
        <v>0</v>
      </c>
      <c r="H10" s="22">
        <f t="shared" si="7"/>
        <v>0</v>
      </c>
      <c r="I10" s="22">
        <f t="shared" si="8"/>
        <v>0</v>
      </c>
      <c r="J10" s="22">
        <f t="shared" si="9"/>
        <v>1</v>
      </c>
      <c r="K10" s="23">
        <f t="shared" si="10"/>
        <v>0</v>
      </c>
      <c r="L10" s="23">
        <f t="shared" si="11"/>
        <v>0</v>
      </c>
      <c r="M10" s="26"/>
      <c r="N10" s="26"/>
      <c r="O10" s="26"/>
      <c r="P10" s="27"/>
      <c r="Q10" s="27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7"/>
      <c r="AQ10" s="26"/>
      <c r="AR10" s="26"/>
      <c r="AS10" s="26"/>
      <c r="AT10" s="26"/>
      <c r="AU10" s="13"/>
    </row>
    <row r="11" spans="1:47" ht="15" thickBot="1">
      <c r="A11" s="21">
        <f t="shared" si="0"/>
        <v>0</v>
      </c>
      <c r="B11" s="22">
        <f t="shared" si="1"/>
        <v>0</v>
      </c>
      <c r="C11" s="22">
        <f t="shared" si="2"/>
        <v>0</v>
      </c>
      <c r="D11" s="22">
        <f t="shared" si="3"/>
        <v>0</v>
      </c>
      <c r="E11" s="22">
        <f t="shared" si="4"/>
        <v>0</v>
      </c>
      <c r="F11" s="22">
        <f t="shared" si="5"/>
        <v>0</v>
      </c>
      <c r="G11" s="22">
        <f t="shared" si="6"/>
        <v>0</v>
      </c>
      <c r="H11" s="22">
        <f t="shared" si="7"/>
        <v>0</v>
      </c>
      <c r="I11" s="22">
        <f t="shared" si="8"/>
        <v>0</v>
      </c>
      <c r="J11" s="22">
        <f t="shared" si="9"/>
        <v>1</v>
      </c>
      <c r="K11" s="23">
        <f t="shared" si="10"/>
        <v>0</v>
      </c>
      <c r="L11" s="23">
        <f t="shared" si="11"/>
        <v>0</v>
      </c>
      <c r="M11" s="26"/>
      <c r="N11" s="26"/>
      <c r="O11" s="26"/>
      <c r="P11" s="27"/>
      <c r="Q11" s="27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7"/>
      <c r="AQ11" s="26"/>
      <c r="AR11" s="26"/>
      <c r="AS11" s="26"/>
      <c r="AT11" s="26"/>
      <c r="AU11" s="13"/>
    </row>
    <row r="12" spans="1:47" ht="15" thickBot="1">
      <c r="A12" s="21">
        <f t="shared" si="0"/>
        <v>0</v>
      </c>
      <c r="B12" s="22">
        <f t="shared" si="1"/>
        <v>0</v>
      </c>
      <c r="C12" s="22">
        <f t="shared" si="2"/>
        <v>0</v>
      </c>
      <c r="D12" s="22">
        <f t="shared" si="3"/>
        <v>0</v>
      </c>
      <c r="E12" s="22">
        <f t="shared" si="4"/>
        <v>0</v>
      </c>
      <c r="F12" s="22">
        <f t="shared" si="5"/>
        <v>0</v>
      </c>
      <c r="G12" s="22">
        <f t="shared" si="6"/>
        <v>0</v>
      </c>
      <c r="H12" s="22">
        <f t="shared" si="7"/>
        <v>0</v>
      </c>
      <c r="I12" s="22">
        <f t="shared" si="8"/>
        <v>0</v>
      </c>
      <c r="J12" s="22">
        <f t="shared" si="9"/>
        <v>1</v>
      </c>
      <c r="K12" s="23">
        <f t="shared" si="10"/>
        <v>0</v>
      </c>
      <c r="L12" s="23">
        <f t="shared" si="11"/>
        <v>0</v>
      </c>
      <c r="M12" s="26"/>
      <c r="N12" s="26"/>
      <c r="O12" s="26"/>
      <c r="P12" s="27"/>
      <c r="Q12" s="27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7"/>
      <c r="AQ12" s="26"/>
      <c r="AR12" s="26"/>
      <c r="AS12" s="26"/>
      <c r="AT12" s="26"/>
      <c r="AU12" s="13"/>
    </row>
    <row r="13" spans="1:47" ht="15" thickBot="1">
      <c r="A13" s="21">
        <f t="shared" si="0"/>
        <v>0</v>
      </c>
      <c r="B13" s="22">
        <f t="shared" si="1"/>
        <v>0</v>
      </c>
      <c r="C13" s="22">
        <f t="shared" si="2"/>
        <v>0</v>
      </c>
      <c r="D13" s="22">
        <f t="shared" si="3"/>
        <v>0</v>
      </c>
      <c r="E13" s="22">
        <f t="shared" si="4"/>
        <v>0</v>
      </c>
      <c r="F13" s="22">
        <f t="shared" si="5"/>
        <v>0</v>
      </c>
      <c r="G13" s="22">
        <f t="shared" si="6"/>
        <v>0</v>
      </c>
      <c r="H13" s="22">
        <f t="shared" si="7"/>
        <v>0</v>
      </c>
      <c r="I13" s="22">
        <f t="shared" si="8"/>
        <v>0</v>
      </c>
      <c r="J13" s="22">
        <f t="shared" si="9"/>
        <v>1</v>
      </c>
      <c r="K13" s="23">
        <f t="shared" si="10"/>
        <v>0</v>
      </c>
      <c r="L13" s="23">
        <f t="shared" si="11"/>
        <v>0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13"/>
    </row>
    <row r="14" spans="1:47" ht="15" thickBot="1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0</v>
      </c>
      <c r="E14" s="22">
        <f t="shared" si="4"/>
        <v>0</v>
      </c>
      <c r="F14" s="22">
        <f t="shared" si="5"/>
        <v>0</v>
      </c>
      <c r="G14" s="22">
        <f t="shared" si="6"/>
        <v>0</v>
      </c>
      <c r="H14" s="22">
        <f t="shared" si="7"/>
        <v>0</v>
      </c>
      <c r="I14" s="22">
        <f t="shared" si="8"/>
        <v>0</v>
      </c>
      <c r="J14" s="22">
        <f t="shared" si="9"/>
        <v>1</v>
      </c>
      <c r="K14" s="23">
        <f t="shared" si="10"/>
        <v>0</v>
      </c>
      <c r="L14" s="23">
        <f t="shared" si="11"/>
        <v>0</v>
      </c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13"/>
    </row>
    <row r="15" spans="1:47" ht="15" thickBot="1">
      <c r="A15" s="21">
        <f t="shared" si="0"/>
        <v>0</v>
      </c>
      <c r="B15" s="22">
        <f t="shared" si="1"/>
        <v>0</v>
      </c>
      <c r="C15" s="22">
        <f t="shared" si="2"/>
        <v>0</v>
      </c>
      <c r="D15" s="22">
        <f t="shared" si="3"/>
        <v>0</v>
      </c>
      <c r="E15" s="22">
        <f t="shared" si="4"/>
        <v>0</v>
      </c>
      <c r="F15" s="22">
        <f t="shared" si="5"/>
        <v>0</v>
      </c>
      <c r="G15" s="22">
        <f t="shared" si="6"/>
        <v>0</v>
      </c>
      <c r="H15" s="22">
        <f t="shared" si="7"/>
        <v>0</v>
      </c>
      <c r="I15" s="22">
        <f t="shared" si="8"/>
        <v>0</v>
      </c>
      <c r="J15" s="22">
        <f t="shared" si="9"/>
        <v>1</v>
      </c>
      <c r="K15" s="23">
        <f t="shared" si="10"/>
        <v>0</v>
      </c>
      <c r="L15" s="23">
        <f t="shared" si="11"/>
        <v>0</v>
      </c>
      <c r="M15" s="26"/>
      <c r="N15" s="26"/>
      <c r="O15" s="26"/>
      <c r="P15" s="27"/>
      <c r="Q15" s="27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7"/>
      <c r="AQ15" s="26"/>
      <c r="AR15" s="26"/>
      <c r="AS15" s="26"/>
      <c r="AT15" s="26"/>
      <c r="AU15" s="13"/>
    </row>
    <row r="16" spans="1:47" ht="15" thickBot="1">
      <c r="A16" s="21">
        <f t="shared" si="0"/>
        <v>0</v>
      </c>
      <c r="B16" s="22">
        <f t="shared" si="1"/>
        <v>0</v>
      </c>
      <c r="C16" s="22">
        <f t="shared" si="2"/>
        <v>0</v>
      </c>
      <c r="D16" s="22">
        <f t="shared" si="3"/>
        <v>0</v>
      </c>
      <c r="E16" s="22">
        <f t="shared" si="4"/>
        <v>0</v>
      </c>
      <c r="F16" s="22">
        <f t="shared" si="5"/>
        <v>0</v>
      </c>
      <c r="G16" s="22">
        <f t="shared" si="6"/>
        <v>0</v>
      </c>
      <c r="H16" s="22">
        <f t="shared" si="7"/>
        <v>0</v>
      </c>
      <c r="I16" s="22">
        <f t="shared" si="8"/>
        <v>0</v>
      </c>
      <c r="J16" s="22">
        <f t="shared" si="9"/>
        <v>1</v>
      </c>
      <c r="K16" s="23">
        <f t="shared" si="10"/>
        <v>0</v>
      </c>
      <c r="L16" s="23">
        <f t="shared" si="11"/>
        <v>0</v>
      </c>
      <c r="M16" s="26"/>
      <c r="N16" s="26"/>
      <c r="O16" s="26"/>
      <c r="P16" s="27"/>
      <c r="Q16" s="27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7"/>
      <c r="AQ16" s="26"/>
      <c r="AR16" s="26"/>
      <c r="AS16" s="26"/>
      <c r="AT16" s="26"/>
      <c r="AU16" s="13"/>
    </row>
    <row r="17" spans="1:47" ht="15" thickBot="1">
      <c r="A17" s="21">
        <f t="shared" si="0"/>
        <v>0</v>
      </c>
      <c r="B17" s="22">
        <f t="shared" si="1"/>
        <v>0</v>
      </c>
      <c r="C17" s="22">
        <f t="shared" si="2"/>
        <v>0</v>
      </c>
      <c r="D17" s="22">
        <f t="shared" si="3"/>
        <v>0</v>
      </c>
      <c r="E17" s="22">
        <f t="shared" si="4"/>
        <v>0</v>
      </c>
      <c r="F17" s="22">
        <f t="shared" si="5"/>
        <v>0</v>
      </c>
      <c r="G17" s="22">
        <f t="shared" si="6"/>
        <v>0</v>
      </c>
      <c r="H17" s="22">
        <f t="shared" si="7"/>
        <v>0</v>
      </c>
      <c r="I17" s="22">
        <f t="shared" si="8"/>
        <v>0</v>
      </c>
      <c r="J17" s="22">
        <f t="shared" si="9"/>
        <v>1</v>
      </c>
      <c r="K17" s="23">
        <f t="shared" si="10"/>
        <v>0</v>
      </c>
      <c r="L17" s="23">
        <f t="shared" si="11"/>
        <v>0</v>
      </c>
      <c r="M17" s="26"/>
      <c r="N17" s="26"/>
      <c r="O17" s="26"/>
      <c r="P17" s="27"/>
      <c r="Q17" s="27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7"/>
      <c r="AQ17" s="26"/>
      <c r="AR17" s="26"/>
      <c r="AS17" s="26"/>
      <c r="AT17" s="26"/>
      <c r="AU17" s="13"/>
    </row>
    <row r="18" spans="1:47" ht="15" thickBot="1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0</v>
      </c>
      <c r="E18" s="22">
        <f t="shared" si="4"/>
        <v>0</v>
      </c>
      <c r="F18" s="22">
        <f t="shared" si="5"/>
        <v>0</v>
      </c>
      <c r="G18" s="22">
        <f t="shared" si="6"/>
        <v>0</v>
      </c>
      <c r="H18" s="22">
        <f t="shared" si="7"/>
        <v>0</v>
      </c>
      <c r="I18" s="22">
        <f t="shared" si="8"/>
        <v>0</v>
      </c>
      <c r="J18" s="22">
        <f t="shared" si="9"/>
        <v>1</v>
      </c>
      <c r="K18" s="23">
        <f t="shared" si="10"/>
        <v>0</v>
      </c>
      <c r="L18" s="23">
        <f t="shared" si="11"/>
        <v>0</v>
      </c>
      <c r="M18" s="26"/>
      <c r="N18" s="26"/>
      <c r="O18" s="26"/>
      <c r="P18" s="27"/>
      <c r="Q18" s="27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7"/>
      <c r="AQ18" s="26"/>
      <c r="AR18" s="26"/>
      <c r="AS18" s="26"/>
      <c r="AT18" s="26"/>
      <c r="AU18" s="13"/>
    </row>
    <row r="19" spans="1:47" ht="15" thickBot="1">
      <c r="A19" s="21">
        <f t="shared" si="0"/>
        <v>0</v>
      </c>
      <c r="B19" s="22">
        <f t="shared" si="1"/>
        <v>0</v>
      </c>
      <c r="C19" s="22">
        <f t="shared" si="2"/>
        <v>0</v>
      </c>
      <c r="D19" s="22">
        <f t="shared" si="3"/>
        <v>0</v>
      </c>
      <c r="E19" s="22">
        <f t="shared" si="4"/>
        <v>0</v>
      </c>
      <c r="F19" s="22">
        <f t="shared" si="5"/>
        <v>0</v>
      </c>
      <c r="G19" s="22">
        <f t="shared" si="6"/>
        <v>0</v>
      </c>
      <c r="H19" s="22">
        <f t="shared" si="7"/>
        <v>0</v>
      </c>
      <c r="I19" s="22">
        <f t="shared" si="8"/>
        <v>0</v>
      </c>
      <c r="J19" s="22">
        <f t="shared" si="9"/>
        <v>1</v>
      </c>
      <c r="K19" s="23">
        <f t="shared" si="10"/>
        <v>0</v>
      </c>
      <c r="L19" s="23">
        <f t="shared" si="11"/>
        <v>0</v>
      </c>
      <c r="M19" s="26"/>
      <c r="N19" s="26"/>
      <c r="O19" s="26"/>
      <c r="P19" s="27"/>
      <c r="Q19" s="27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7"/>
      <c r="AQ19" s="26"/>
      <c r="AR19" s="26"/>
      <c r="AS19" s="26"/>
      <c r="AT19" s="26"/>
      <c r="AU19" s="13"/>
    </row>
    <row r="20" spans="1:47" ht="15" thickBot="1">
      <c r="A20" s="21">
        <f t="shared" si="0"/>
        <v>0</v>
      </c>
      <c r="B20" s="22">
        <f t="shared" si="1"/>
        <v>0</v>
      </c>
      <c r="C20" s="22">
        <f t="shared" si="2"/>
        <v>0</v>
      </c>
      <c r="D20" s="22">
        <f t="shared" si="3"/>
        <v>0</v>
      </c>
      <c r="E20" s="22">
        <f t="shared" si="4"/>
        <v>0</v>
      </c>
      <c r="F20" s="22">
        <f t="shared" si="5"/>
        <v>0</v>
      </c>
      <c r="G20" s="22">
        <f t="shared" si="6"/>
        <v>0</v>
      </c>
      <c r="H20" s="22">
        <f t="shared" si="7"/>
        <v>0</v>
      </c>
      <c r="I20" s="22">
        <f t="shared" si="8"/>
        <v>0</v>
      </c>
      <c r="J20" s="22">
        <f t="shared" si="9"/>
        <v>1</v>
      </c>
      <c r="K20" s="23">
        <f t="shared" si="10"/>
        <v>0</v>
      </c>
      <c r="L20" s="23">
        <f t="shared" si="11"/>
        <v>0</v>
      </c>
      <c r="M20" s="26"/>
      <c r="N20" s="34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7"/>
      <c r="AQ20" s="26"/>
      <c r="AR20" s="26"/>
      <c r="AS20" s="26"/>
      <c r="AT20" s="26"/>
      <c r="AU20" s="13"/>
    </row>
    <row r="21" spans="1:47" ht="14.25">
      <c r="A21" s="21">
        <f t="shared" si="0"/>
        <v>0</v>
      </c>
      <c r="B21" s="22">
        <f t="shared" si="1"/>
        <v>0</v>
      </c>
      <c r="C21" s="22">
        <f t="shared" si="2"/>
        <v>0</v>
      </c>
      <c r="D21" s="22">
        <f t="shared" si="3"/>
        <v>0</v>
      </c>
      <c r="E21" s="22">
        <f t="shared" si="4"/>
        <v>0</v>
      </c>
      <c r="F21" s="22">
        <f t="shared" si="5"/>
        <v>0</v>
      </c>
      <c r="G21" s="22">
        <f t="shared" si="6"/>
        <v>0</v>
      </c>
      <c r="H21" s="22">
        <f t="shared" si="7"/>
        <v>0</v>
      </c>
      <c r="I21" s="22">
        <f t="shared" si="8"/>
        <v>0</v>
      </c>
      <c r="J21" s="22">
        <f t="shared" si="9"/>
        <v>1</v>
      </c>
      <c r="K21" s="23">
        <f t="shared" si="10"/>
        <v>0</v>
      </c>
      <c r="L21" s="23">
        <f t="shared" si="11"/>
        <v>0</v>
      </c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13"/>
    </row>
    <row r="22" spans="1:47" ht="14.25">
      <c r="A22" s="21">
        <f t="shared" si="0"/>
        <v>0</v>
      </c>
      <c r="B22" s="22">
        <f t="shared" si="1"/>
        <v>0</v>
      </c>
      <c r="C22" s="22">
        <f t="shared" si="2"/>
        <v>0</v>
      </c>
      <c r="D22" s="22">
        <f t="shared" si="3"/>
        <v>0</v>
      </c>
      <c r="E22" s="22">
        <f t="shared" si="4"/>
        <v>0</v>
      </c>
      <c r="F22" s="22">
        <f t="shared" si="5"/>
        <v>0</v>
      </c>
      <c r="G22" s="22">
        <f t="shared" si="6"/>
        <v>0</v>
      </c>
      <c r="H22" s="22">
        <f t="shared" si="7"/>
        <v>0</v>
      </c>
      <c r="I22" s="22">
        <f t="shared" si="8"/>
        <v>0</v>
      </c>
      <c r="J22" s="22">
        <f t="shared" si="9"/>
        <v>1</v>
      </c>
      <c r="K22" s="23">
        <f t="shared" si="10"/>
        <v>0</v>
      </c>
      <c r="L22" s="23">
        <f t="shared" si="11"/>
        <v>0</v>
      </c>
      <c r="M22" s="37"/>
      <c r="N22" s="37"/>
      <c r="O22" s="37"/>
      <c r="P22" s="38"/>
      <c r="Q22" s="38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8"/>
      <c r="AQ22" s="37"/>
      <c r="AR22" s="37"/>
      <c r="AS22" s="37"/>
      <c r="AT22" s="37"/>
      <c r="AU22" s="13"/>
    </row>
    <row r="23" spans="1:47" ht="14.25">
      <c r="A23" s="21">
        <f t="shared" si="0"/>
        <v>0</v>
      </c>
      <c r="B23" s="22">
        <f t="shared" si="1"/>
        <v>0</v>
      </c>
      <c r="C23" s="22">
        <f t="shared" si="2"/>
        <v>0</v>
      </c>
      <c r="D23" s="22">
        <f t="shared" si="3"/>
        <v>0</v>
      </c>
      <c r="E23" s="22">
        <f t="shared" si="4"/>
        <v>0</v>
      </c>
      <c r="F23" s="22">
        <f t="shared" si="5"/>
        <v>0</v>
      </c>
      <c r="G23" s="22">
        <f t="shared" si="6"/>
        <v>0</v>
      </c>
      <c r="H23" s="22">
        <f t="shared" si="7"/>
        <v>0</v>
      </c>
      <c r="I23" s="22">
        <f t="shared" si="8"/>
        <v>0</v>
      </c>
      <c r="J23" s="22">
        <f t="shared" si="9"/>
        <v>1</v>
      </c>
      <c r="K23" s="23">
        <f t="shared" si="10"/>
        <v>0</v>
      </c>
      <c r="L23" s="23">
        <f t="shared" si="11"/>
        <v>0</v>
      </c>
      <c r="M23" s="37"/>
      <c r="N23" s="37"/>
      <c r="O23" s="37"/>
      <c r="P23" s="38"/>
      <c r="Q23" s="38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8"/>
      <c r="AQ23" s="37"/>
      <c r="AR23" s="37"/>
      <c r="AS23" s="37"/>
      <c r="AT23" s="37"/>
      <c r="AU23" s="13"/>
    </row>
    <row r="24" spans="1:47" ht="14.25">
      <c r="A24" s="21">
        <f t="shared" si="0"/>
        <v>0</v>
      </c>
      <c r="B24" s="22">
        <f t="shared" si="1"/>
        <v>0</v>
      </c>
      <c r="C24" s="22">
        <f t="shared" si="2"/>
        <v>0</v>
      </c>
      <c r="D24" s="22">
        <f t="shared" si="3"/>
        <v>0</v>
      </c>
      <c r="E24" s="22">
        <f t="shared" si="4"/>
        <v>0</v>
      </c>
      <c r="F24" s="22">
        <f t="shared" si="5"/>
        <v>0</v>
      </c>
      <c r="G24" s="22">
        <f t="shared" si="6"/>
        <v>0</v>
      </c>
      <c r="H24" s="22">
        <f t="shared" si="7"/>
        <v>0</v>
      </c>
      <c r="I24" s="22">
        <f t="shared" si="8"/>
        <v>0</v>
      </c>
      <c r="J24" s="22">
        <f t="shared" si="9"/>
        <v>1</v>
      </c>
      <c r="K24" s="23">
        <f t="shared" si="10"/>
        <v>0</v>
      </c>
      <c r="L24" s="23">
        <f t="shared" si="11"/>
        <v>0</v>
      </c>
      <c r="M24" s="37"/>
      <c r="N24" s="37"/>
      <c r="O24" s="37"/>
      <c r="P24" s="38"/>
      <c r="Q24" s="38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8"/>
      <c r="AQ24" s="37"/>
      <c r="AR24" s="37"/>
      <c r="AS24" s="37"/>
      <c r="AT24" s="37"/>
      <c r="AU24" s="13"/>
    </row>
    <row r="25" spans="1:47" ht="14.25">
      <c r="A25" s="21">
        <f t="shared" si="0"/>
        <v>0</v>
      </c>
      <c r="B25" s="22">
        <f t="shared" si="1"/>
        <v>0</v>
      </c>
      <c r="C25" s="22">
        <f t="shared" si="2"/>
        <v>0</v>
      </c>
      <c r="D25" s="22">
        <f t="shared" si="3"/>
        <v>0</v>
      </c>
      <c r="E25" s="22">
        <f t="shared" si="4"/>
        <v>0</v>
      </c>
      <c r="F25" s="22">
        <f t="shared" si="5"/>
        <v>0</v>
      </c>
      <c r="G25" s="22">
        <f t="shared" si="6"/>
        <v>0</v>
      </c>
      <c r="H25" s="22">
        <f t="shared" si="7"/>
        <v>0</v>
      </c>
      <c r="I25" s="22">
        <f t="shared" si="8"/>
        <v>0</v>
      </c>
      <c r="J25" s="22">
        <f t="shared" si="9"/>
        <v>1</v>
      </c>
      <c r="K25" s="23">
        <f t="shared" si="10"/>
        <v>0</v>
      </c>
      <c r="L25" s="23">
        <f t="shared" si="11"/>
        <v>0</v>
      </c>
      <c r="M25" s="37"/>
      <c r="N25" s="37"/>
      <c r="O25" s="37"/>
      <c r="P25" s="38"/>
      <c r="Q25" s="38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8"/>
      <c r="AQ25" s="37"/>
      <c r="AR25" s="37"/>
      <c r="AS25" s="37"/>
      <c r="AT25" s="37"/>
      <c r="AU25" s="13"/>
    </row>
    <row r="26" spans="1:47" ht="14.25">
      <c r="A26" s="21">
        <f t="shared" si="0"/>
        <v>0</v>
      </c>
      <c r="B26" s="22">
        <f t="shared" si="1"/>
        <v>0</v>
      </c>
      <c r="C26" s="22">
        <f t="shared" si="2"/>
        <v>0</v>
      </c>
      <c r="D26" s="22">
        <f t="shared" si="3"/>
        <v>0</v>
      </c>
      <c r="E26" s="22">
        <f t="shared" si="4"/>
        <v>0</v>
      </c>
      <c r="F26" s="22">
        <f t="shared" si="5"/>
        <v>0</v>
      </c>
      <c r="G26" s="22">
        <f t="shared" si="6"/>
        <v>0</v>
      </c>
      <c r="H26" s="22">
        <f t="shared" si="7"/>
        <v>0</v>
      </c>
      <c r="I26" s="22">
        <f t="shared" si="8"/>
        <v>0</v>
      </c>
      <c r="J26" s="22">
        <f t="shared" si="9"/>
        <v>1</v>
      </c>
      <c r="K26" s="23">
        <f t="shared" si="10"/>
        <v>0</v>
      </c>
      <c r="L26" s="23">
        <f t="shared" si="11"/>
        <v>0</v>
      </c>
      <c r="M26" s="37"/>
      <c r="N26" s="37"/>
      <c r="O26" s="37"/>
      <c r="P26" s="38"/>
      <c r="Q26" s="38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8"/>
      <c r="AQ26" s="37"/>
      <c r="AR26" s="37"/>
      <c r="AS26" s="37"/>
      <c r="AT26" s="37"/>
      <c r="AU26" s="13"/>
    </row>
    <row r="27" spans="1:47" ht="14.25">
      <c r="A27" s="21">
        <f t="shared" si="0"/>
        <v>0</v>
      </c>
      <c r="B27" s="22">
        <f t="shared" si="1"/>
        <v>0</v>
      </c>
      <c r="C27" s="22">
        <f t="shared" si="2"/>
        <v>0</v>
      </c>
      <c r="D27" s="22">
        <f t="shared" si="3"/>
        <v>0</v>
      </c>
      <c r="E27" s="22">
        <f t="shared" si="4"/>
        <v>0</v>
      </c>
      <c r="F27" s="22">
        <f t="shared" si="5"/>
        <v>0</v>
      </c>
      <c r="G27" s="22">
        <f t="shared" si="6"/>
        <v>0</v>
      </c>
      <c r="H27" s="22">
        <f t="shared" si="7"/>
        <v>0</v>
      </c>
      <c r="I27" s="22">
        <f t="shared" si="8"/>
        <v>0</v>
      </c>
      <c r="J27" s="22">
        <f t="shared" si="9"/>
        <v>1</v>
      </c>
      <c r="K27" s="23">
        <f t="shared" si="10"/>
        <v>0</v>
      </c>
      <c r="L27" s="23">
        <f t="shared" si="11"/>
        <v>0</v>
      </c>
      <c r="M27" s="37"/>
      <c r="N27" s="39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8"/>
      <c r="AQ27" s="37"/>
      <c r="AR27" s="37"/>
      <c r="AS27" s="37"/>
      <c r="AT27" s="37"/>
      <c r="AU27" s="13"/>
    </row>
    <row r="28" spans="1:47" ht="14.25">
      <c r="A28" s="21">
        <f t="shared" si="0"/>
        <v>0</v>
      </c>
      <c r="B28" s="22">
        <f t="shared" si="1"/>
        <v>0</v>
      </c>
      <c r="C28" s="22">
        <f t="shared" si="2"/>
        <v>0</v>
      </c>
      <c r="D28" s="22">
        <f t="shared" si="3"/>
        <v>0</v>
      </c>
      <c r="E28" s="22">
        <f t="shared" si="4"/>
        <v>0</v>
      </c>
      <c r="F28" s="22">
        <f t="shared" si="5"/>
        <v>0</v>
      </c>
      <c r="G28" s="22">
        <f t="shared" si="6"/>
        <v>0</v>
      </c>
      <c r="H28" s="22">
        <f t="shared" si="7"/>
        <v>0</v>
      </c>
      <c r="I28" s="22">
        <f t="shared" si="8"/>
        <v>0</v>
      </c>
      <c r="J28" s="22">
        <f t="shared" si="9"/>
        <v>1</v>
      </c>
      <c r="K28" s="23">
        <f t="shared" si="10"/>
        <v>0</v>
      </c>
      <c r="L28" s="23">
        <f t="shared" si="11"/>
        <v>0</v>
      </c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13"/>
    </row>
    <row r="29" spans="1:47" ht="14.25">
      <c r="A29" s="21">
        <f t="shared" si="0"/>
        <v>0</v>
      </c>
      <c r="B29" s="22">
        <f t="shared" si="1"/>
        <v>0</v>
      </c>
      <c r="C29" s="22">
        <f t="shared" si="2"/>
        <v>0</v>
      </c>
      <c r="D29" s="22">
        <f t="shared" si="3"/>
        <v>0</v>
      </c>
      <c r="E29" s="22">
        <f t="shared" si="4"/>
        <v>0</v>
      </c>
      <c r="F29" s="22">
        <f t="shared" si="5"/>
        <v>0</v>
      </c>
      <c r="G29" s="22">
        <f t="shared" si="6"/>
        <v>0</v>
      </c>
      <c r="H29" s="22">
        <f t="shared" si="7"/>
        <v>0</v>
      </c>
      <c r="I29" s="22">
        <f t="shared" si="8"/>
        <v>0</v>
      </c>
      <c r="J29" s="22">
        <f t="shared" si="9"/>
        <v>1</v>
      </c>
      <c r="K29" s="23">
        <f t="shared" si="10"/>
        <v>0</v>
      </c>
      <c r="L29" s="23">
        <f t="shared" si="11"/>
        <v>0</v>
      </c>
      <c r="M29" s="37"/>
      <c r="N29" s="37"/>
      <c r="O29" s="37"/>
      <c r="P29" s="38"/>
      <c r="Q29" s="38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8"/>
      <c r="AQ29" s="37"/>
      <c r="AR29" s="37"/>
      <c r="AS29" s="37"/>
      <c r="AT29" s="37"/>
      <c r="AU29" s="13"/>
    </row>
    <row r="30" spans="1:47" ht="14.25">
      <c r="A30" s="21">
        <f t="shared" si="0"/>
        <v>0</v>
      </c>
      <c r="B30" s="22">
        <f t="shared" si="1"/>
        <v>0</v>
      </c>
      <c r="C30" s="22">
        <f t="shared" si="2"/>
        <v>0</v>
      </c>
      <c r="D30" s="22">
        <f t="shared" si="3"/>
        <v>0</v>
      </c>
      <c r="E30" s="22">
        <f t="shared" si="4"/>
        <v>0</v>
      </c>
      <c r="F30" s="22">
        <f t="shared" si="5"/>
        <v>0</v>
      </c>
      <c r="G30" s="22">
        <f t="shared" si="6"/>
        <v>0</v>
      </c>
      <c r="H30" s="22">
        <f t="shared" si="7"/>
        <v>0</v>
      </c>
      <c r="I30" s="22">
        <f t="shared" si="8"/>
        <v>0</v>
      </c>
      <c r="J30" s="22">
        <f t="shared" si="9"/>
        <v>1</v>
      </c>
      <c r="K30" s="23">
        <f t="shared" si="10"/>
        <v>0</v>
      </c>
      <c r="L30" s="23">
        <f t="shared" si="11"/>
        <v>0</v>
      </c>
      <c r="M30" s="37"/>
      <c r="N30" s="37"/>
      <c r="O30" s="37"/>
      <c r="P30" s="38"/>
      <c r="Q30" s="38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8"/>
      <c r="AQ30" s="37"/>
      <c r="AR30" s="37"/>
      <c r="AS30" s="37"/>
      <c r="AT30" s="37"/>
      <c r="AU30" s="13"/>
    </row>
    <row r="31" spans="1:47" ht="14.25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0</v>
      </c>
      <c r="E31" s="22">
        <f t="shared" si="4"/>
        <v>0</v>
      </c>
      <c r="F31" s="22">
        <f t="shared" si="5"/>
        <v>0</v>
      </c>
      <c r="G31" s="22">
        <f t="shared" si="6"/>
        <v>0</v>
      </c>
      <c r="H31" s="22">
        <f t="shared" si="7"/>
        <v>0</v>
      </c>
      <c r="I31" s="22">
        <f t="shared" si="8"/>
        <v>0</v>
      </c>
      <c r="J31" s="22">
        <f t="shared" si="9"/>
        <v>1</v>
      </c>
      <c r="K31" s="23">
        <f t="shared" si="10"/>
        <v>0</v>
      </c>
      <c r="L31" s="23">
        <f t="shared" si="11"/>
        <v>0</v>
      </c>
      <c r="M31" s="37"/>
      <c r="N31" s="37"/>
      <c r="O31" s="37"/>
      <c r="P31" s="38"/>
      <c r="Q31" s="38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8"/>
      <c r="AQ31" s="37"/>
      <c r="AR31" s="37"/>
      <c r="AS31" s="37"/>
      <c r="AT31" s="37"/>
      <c r="AU31" s="13"/>
    </row>
    <row r="32" spans="1:47" ht="14.25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0</v>
      </c>
      <c r="G32" s="22">
        <f t="shared" si="6"/>
        <v>0</v>
      </c>
      <c r="H32" s="22">
        <f t="shared" si="7"/>
        <v>0</v>
      </c>
      <c r="I32" s="22">
        <f t="shared" si="8"/>
        <v>0</v>
      </c>
      <c r="J32" s="22">
        <f t="shared" si="9"/>
        <v>1</v>
      </c>
      <c r="K32" s="23">
        <f t="shared" si="10"/>
        <v>0</v>
      </c>
      <c r="L32" s="23">
        <f t="shared" si="11"/>
        <v>0</v>
      </c>
      <c r="M32" s="37"/>
      <c r="N32" s="37"/>
      <c r="O32" s="37"/>
      <c r="P32" s="38"/>
      <c r="Q32" s="37"/>
      <c r="R32" s="37"/>
      <c r="S32" s="37"/>
      <c r="T32" s="38"/>
      <c r="U32" s="37"/>
      <c r="V32" s="37"/>
      <c r="W32" s="38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13"/>
    </row>
    <row r="33" spans="1:47" ht="14.25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0</v>
      </c>
      <c r="G33" s="22">
        <f t="shared" si="6"/>
        <v>0</v>
      </c>
      <c r="H33" s="22">
        <f t="shared" si="7"/>
        <v>0</v>
      </c>
      <c r="I33" s="22">
        <f t="shared" si="8"/>
        <v>0</v>
      </c>
      <c r="J33" s="22">
        <f t="shared" si="9"/>
        <v>1</v>
      </c>
      <c r="K33" s="23">
        <f t="shared" si="10"/>
        <v>0</v>
      </c>
      <c r="L33" s="23">
        <f t="shared" si="11"/>
        <v>0</v>
      </c>
      <c r="M33" s="37"/>
      <c r="N33" s="37"/>
      <c r="O33" s="37"/>
      <c r="P33" s="38"/>
      <c r="Q33" s="38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8"/>
      <c r="AQ33" s="37"/>
      <c r="AR33" s="37"/>
      <c r="AS33" s="37"/>
      <c r="AT33" s="37"/>
      <c r="AU33" s="13"/>
    </row>
    <row r="34" spans="1:47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0</v>
      </c>
      <c r="G34" s="22">
        <f t="shared" si="6"/>
        <v>0</v>
      </c>
      <c r="H34" s="22">
        <f t="shared" si="7"/>
        <v>0</v>
      </c>
      <c r="I34" s="22">
        <f t="shared" si="8"/>
        <v>0</v>
      </c>
      <c r="J34" s="22">
        <f t="shared" si="9"/>
        <v>1</v>
      </c>
      <c r="K34" s="23">
        <f t="shared" si="10"/>
        <v>0</v>
      </c>
      <c r="L34" s="23">
        <f t="shared" si="11"/>
        <v>0</v>
      </c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13"/>
    </row>
    <row r="35" spans="1:47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0</v>
      </c>
      <c r="G35" s="22">
        <f t="shared" si="6"/>
        <v>0</v>
      </c>
      <c r="H35" s="22">
        <f t="shared" si="7"/>
        <v>0</v>
      </c>
      <c r="I35" s="22">
        <f t="shared" si="8"/>
        <v>0</v>
      </c>
      <c r="J35" s="22">
        <f t="shared" si="9"/>
        <v>1</v>
      </c>
      <c r="K35" s="23">
        <f t="shared" si="10"/>
        <v>0</v>
      </c>
      <c r="L35" s="23">
        <f t="shared" si="11"/>
        <v>0</v>
      </c>
      <c r="M35" s="4"/>
      <c r="N35" s="4"/>
      <c r="O35" s="4"/>
      <c r="P35" s="6"/>
      <c r="Q35" s="6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6"/>
      <c r="AQ35" s="6"/>
      <c r="AR35" s="4"/>
      <c r="AS35" s="4"/>
      <c r="AT35" s="4"/>
      <c r="AU35" s="13"/>
    </row>
    <row r="36" spans="1:47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0</v>
      </c>
      <c r="G36" s="22">
        <f t="shared" si="6"/>
        <v>0</v>
      </c>
      <c r="H36" s="22">
        <f t="shared" si="7"/>
        <v>0</v>
      </c>
      <c r="I36" s="22">
        <f t="shared" si="8"/>
        <v>0</v>
      </c>
      <c r="J36" s="22">
        <f t="shared" si="9"/>
        <v>1</v>
      </c>
      <c r="K36" s="23">
        <f t="shared" si="10"/>
        <v>0</v>
      </c>
      <c r="L36" s="23">
        <f t="shared" si="11"/>
        <v>0</v>
      </c>
      <c r="M36" s="4"/>
      <c r="N36" s="4"/>
      <c r="O36" s="4"/>
      <c r="P36" s="6"/>
      <c r="Q36" s="6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6"/>
      <c r="AQ36" s="6"/>
      <c r="AR36" s="4"/>
      <c r="AS36" s="4"/>
      <c r="AT36" s="4"/>
      <c r="AU36" s="13"/>
    </row>
    <row r="37" spans="1:47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0</v>
      </c>
      <c r="G37" s="22">
        <f t="shared" si="6"/>
        <v>0</v>
      </c>
      <c r="H37" s="22">
        <f t="shared" si="7"/>
        <v>0</v>
      </c>
      <c r="I37" s="22">
        <f t="shared" si="8"/>
        <v>0</v>
      </c>
      <c r="J37" s="22">
        <f t="shared" si="9"/>
        <v>1</v>
      </c>
      <c r="K37" s="23">
        <f t="shared" si="10"/>
        <v>0</v>
      </c>
      <c r="L37" s="23">
        <f t="shared" si="11"/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13"/>
    </row>
    <row r="38" spans="1:47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0</v>
      </c>
      <c r="G38" s="22">
        <f t="shared" si="6"/>
        <v>0</v>
      </c>
      <c r="H38" s="22">
        <f t="shared" si="7"/>
        <v>0</v>
      </c>
      <c r="I38" s="22">
        <f t="shared" si="8"/>
        <v>0</v>
      </c>
      <c r="J38" s="22">
        <f t="shared" si="9"/>
        <v>1</v>
      </c>
      <c r="K38" s="23">
        <f t="shared" si="10"/>
        <v>0</v>
      </c>
      <c r="L38" s="23">
        <f t="shared" si="11"/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13"/>
    </row>
    <row r="39" spans="1:47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0</v>
      </c>
      <c r="G39" s="22">
        <f t="shared" si="6"/>
        <v>0</v>
      </c>
      <c r="H39" s="22">
        <f t="shared" si="7"/>
        <v>0</v>
      </c>
      <c r="I39" s="22">
        <f t="shared" si="8"/>
        <v>0</v>
      </c>
      <c r="J39" s="22">
        <f t="shared" si="9"/>
        <v>1</v>
      </c>
      <c r="K39" s="23">
        <f t="shared" si="10"/>
        <v>0</v>
      </c>
      <c r="L39" s="23">
        <f t="shared" si="11"/>
        <v>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3"/>
    </row>
    <row r="40" spans="1:47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0</v>
      </c>
      <c r="G40" s="22">
        <f t="shared" si="6"/>
        <v>0</v>
      </c>
      <c r="H40" s="22">
        <f t="shared" si="7"/>
        <v>0</v>
      </c>
      <c r="I40" s="22">
        <f t="shared" si="8"/>
        <v>0</v>
      </c>
      <c r="J40" s="22">
        <f t="shared" si="9"/>
        <v>1</v>
      </c>
      <c r="K40" s="23">
        <f t="shared" si="10"/>
        <v>0</v>
      </c>
      <c r="L40" s="23">
        <f t="shared" si="11"/>
        <v>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3"/>
    </row>
    <row r="41" spans="1:47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0</v>
      </c>
      <c r="G41" s="22">
        <f t="shared" si="6"/>
        <v>0</v>
      </c>
      <c r="H41" s="22">
        <f t="shared" si="7"/>
        <v>0</v>
      </c>
      <c r="I41" s="22">
        <f t="shared" si="8"/>
        <v>0</v>
      </c>
      <c r="J41" s="22">
        <f t="shared" si="9"/>
        <v>1</v>
      </c>
      <c r="K41" s="23">
        <f t="shared" si="10"/>
        <v>0</v>
      </c>
      <c r="L41" s="23">
        <f t="shared" si="11"/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3"/>
    </row>
    <row r="42" spans="1:47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0</v>
      </c>
      <c r="G42" s="22">
        <f t="shared" si="6"/>
        <v>0</v>
      </c>
      <c r="H42" s="22">
        <f t="shared" si="7"/>
        <v>0</v>
      </c>
      <c r="I42" s="22">
        <f t="shared" si="8"/>
        <v>0</v>
      </c>
      <c r="J42" s="22">
        <f t="shared" si="9"/>
        <v>1</v>
      </c>
      <c r="K42" s="23">
        <f t="shared" si="10"/>
        <v>0</v>
      </c>
      <c r="L42" s="23">
        <f t="shared" si="11"/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3"/>
    </row>
    <row r="43" spans="1:47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0</v>
      </c>
      <c r="G43" s="22">
        <f t="shared" si="6"/>
        <v>0</v>
      </c>
      <c r="H43" s="22">
        <f t="shared" si="7"/>
        <v>0</v>
      </c>
      <c r="I43" s="22">
        <f t="shared" si="8"/>
        <v>0</v>
      </c>
      <c r="J43" s="22">
        <f t="shared" si="9"/>
        <v>1</v>
      </c>
      <c r="K43" s="23">
        <f t="shared" si="10"/>
        <v>0</v>
      </c>
      <c r="L43" s="23">
        <f t="shared" si="11"/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3"/>
    </row>
    <row r="44" spans="1:47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0</v>
      </c>
      <c r="G44" s="22">
        <f t="shared" si="6"/>
        <v>0</v>
      </c>
      <c r="H44" s="22">
        <f t="shared" si="7"/>
        <v>0</v>
      </c>
      <c r="I44" s="22">
        <f t="shared" si="8"/>
        <v>0</v>
      </c>
      <c r="J44" s="22">
        <f t="shared" si="9"/>
        <v>1</v>
      </c>
      <c r="K44" s="23">
        <f t="shared" si="10"/>
        <v>0</v>
      </c>
      <c r="L44" s="23">
        <f t="shared" si="11"/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3"/>
    </row>
    <row r="45" spans="1:47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0</v>
      </c>
      <c r="G45" s="22">
        <f t="shared" si="6"/>
        <v>0</v>
      </c>
      <c r="H45" s="22">
        <f t="shared" si="7"/>
        <v>0</v>
      </c>
      <c r="I45" s="22">
        <f t="shared" si="8"/>
        <v>0</v>
      </c>
      <c r="J45" s="22">
        <f t="shared" si="9"/>
        <v>1</v>
      </c>
      <c r="K45" s="23">
        <f t="shared" si="10"/>
        <v>0</v>
      </c>
      <c r="L45" s="23">
        <f t="shared" si="11"/>
        <v>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3"/>
    </row>
    <row r="46" spans="1:47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0</v>
      </c>
      <c r="G46" s="22">
        <f t="shared" si="6"/>
        <v>0</v>
      </c>
      <c r="H46" s="22">
        <f t="shared" si="7"/>
        <v>0</v>
      </c>
      <c r="I46" s="22">
        <f t="shared" si="8"/>
        <v>0</v>
      </c>
      <c r="J46" s="22">
        <f t="shared" si="9"/>
        <v>1</v>
      </c>
      <c r="K46" s="23">
        <f t="shared" si="10"/>
        <v>0</v>
      </c>
      <c r="L46" s="23">
        <f t="shared" si="11"/>
        <v>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3"/>
    </row>
    <row r="47" spans="1:47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0</v>
      </c>
      <c r="G47" s="22">
        <f t="shared" si="6"/>
        <v>0</v>
      </c>
      <c r="H47" s="22">
        <f t="shared" si="7"/>
        <v>0</v>
      </c>
      <c r="I47" s="22">
        <f t="shared" si="8"/>
        <v>0</v>
      </c>
      <c r="J47" s="22">
        <f t="shared" si="9"/>
        <v>1</v>
      </c>
      <c r="K47" s="23">
        <f t="shared" si="10"/>
        <v>0</v>
      </c>
      <c r="L47" s="23">
        <f t="shared" si="11"/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13"/>
    </row>
    <row r="48" spans="1:47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0</v>
      </c>
      <c r="G48" s="22">
        <f t="shared" si="6"/>
        <v>0</v>
      </c>
      <c r="H48" s="22">
        <f t="shared" si="7"/>
        <v>0</v>
      </c>
      <c r="I48" s="22">
        <f t="shared" si="8"/>
        <v>0</v>
      </c>
      <c r="J48" s="22">
        <f t="shared" si="9"/>
        <v>1</v>
      </c>
      <c r="K48" s="23">
        <f t="shared" si="10"/>
        <v>0</v>
      </c>
      <c r="L48" s="23">
        <f t="shared" si="11"/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13"/>
    </row>
    <row r="49" spans="1:47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</sheetData>
  <sheetProtection password="C506" sheet="1" objects="1" scenarios="1" formatCells="0" formatColumns="0" formatRows="0" insertColumns="0" insertRows="0" insertHyperlinks="0" deleteColumns="0" deleteRows="0" sort="0" autoFilter="0" pivotTables="0"/>
  <protectedRanges>
    <protectedRange sqref="M3:AT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1月</vt:lpstr>
      <vt:lpstr>2月</vt:lpstr>
      <vt:lpstr>3月</vt:lpstr>
      <vt:lpstr>4月</vt:lpstr>
      <vt:lpstr>5月</vt:lpstr>
      <vt:lpstr>工资</vt:lpstr>
      <vt:lpstr>6月</vt:lpstr>
      <vt:lpstr>备份</vt:lpstr>
      <vt:lpstr>隐藏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2019-06-04T00:27:55Z</dcterms:modified>
</cp:coreProperties>
</file>