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6"/>
  </bookViews>
  <sheets>
    <sheet name="1月" sheetId="29" r:id="rId1"/>
    <sheet name="2月" sheetId="27" r:id="rId2"/>
    <sheet name="3月" sheetId="30" r:id="rId3"/>
    <sheet name="4月" sheetId="31" r:id="rId4"/>
    <sheet name="5月" sheetId="39" r:id="rId5"/>
    <sheet name="6月" sheetId="41" r:id="rId6"/>
    <sheet name="7月" sheetId="42" r:id="rId7"/>
    <sheet name="8月" sheetId="46" r:id="rId8"/>
    <sheet name="9月" sheetId="45" r:id="rId9"/>
    <sheet name="10月" sheetId="36" r:id="rId10"/>
    <sheet name="11月" sheetId="44" r:id="rId11"/>
    <sheet name="12月" sheetId="43" r:id="rId12"/>
    <sheet name="工资" sheetId="32" state="hidden" r:id="rId13"/>
    <sheet name="隐藏" sheetId="40" state="hidden" r:id="rId14"/>
  </sheets>
  <calcPr calcId="124519"/>
</workbook>
</file>

<file path=xl/calcChain.xml><?xml version="1.0" encoding="utf-8"?>
<calcChain xmlns="http://schemas.openxmlformats.org/spreadsheetml/2006/main">
  <c r="L48" i="46"/>
  <c r="I48" s="1"/>
  <c r="H48" s="1"/>
  <c r="E48" s="1"/>
  <c r="D48" s="1"/>
  <c r="K48"/>
  <c r="J48"/>
  <c r="G48"/>
  <c r="F48" s="1"/>
  <c r="L47"/>
  <c r="I47" s="1"/>
  <c r="H47" s="1"/>
  <c r="E47" s="1"/>
  <c r="D47" s="1"/>
  <c r="K47"/>
  <c r="J47"/>
  <c r="G47"/>
  <c r="F47" s="1"/>
  <c r="L46"/>
  <c r="I46" s="1"/>
  <c r="H46" s="1"/>
  <c r="E46" s="1"/>
  <c r="D46" s="1"/>
  <c r="K46"/>
  <c r="J46"/>
  <c r="G46"/>
  <c r="F46" s="1"/>
  <c r="L45"/>
  <c r="I45" s="1"/>
  <c r="H45" s="1"/>
  <c r="E45" s="1"/>
  <c r="D45" s="1"/>
  <c r="K45"/>
  <c r="J45"/>
  <c r="G45"/>
  <c r="F45" s="1"/>
  <c r="L44"/>
  <c r="I44" s="1"/>
  <c r="H44" s="1"/>
  <c r="E44" s="1"/>
  <c r="D44" s="1"/>
  <c r="K44"/>
  <c r="J44"/>
  <c r="G44"/>
  <c r="F44" s="1"/>
  <c r="L43"/>
  <c r="I43" s="1"/>
  <c r="H43" s="1"/>
  <c r="E43" s="1"/>
  <c r="D43" s="1"/>
  <c r="K43"/>
  <c r="J43"/>
  <c r="G43"/>
  <c r="F43" s="1"/>
  <c r="L42"/>
  <c r="I42" s="1"/>
  <c r="H42" s="1"/>
  <c r="E42" s="1"/>
  <c r="D42" s="1"/>
  <c r="K42"/>
  <c r="J42"/>
  <c r="G42"/>
  <c r="F42" s="1"/>
  <c r="L41"/>
  <c r="I41" s="1"/>
  <c r="H41" s="1"/>
  <c r="E41" s="1"/>
  <c r="D41" s="1"/>
  <c r="K41"/>
  <c r="J41"/>
  <c r="G41"/>
  <c r="F41" s="1"/>
  <c r="L40"/>
  <c r="I40" s="1"/>
  <c r="H40" s="1"/>
  <c r="E40" s="1"/>
  <c r="D40" s="1"/>
  <c r="K40"/>
  <c r="J40"/>
  <c r="G40"/>
  <c r="F40" s="1"/>
  <c r="L39"/>
  <c r="I39" s="1"/>
  <c r="H39" s="1"/>
  <c r="E39" s="1"/>
  <c r="D39" s="1"/>
  <c r="K39"/>
  <c r="J39"/>
  <c r="G39"/>
  <c r="F39" s="1"/>
  <c r="L38"/>
  <c r="I38" s="1"/>
  <c r="H38" s="1"/>
  <c r="E38" s="1"/>
  <c r="D38" s="1"/>
  <c r="K38"/>
  <c r="J38"/>
  <c r="G38"/>
  <c r="F38" s="1"/>
  <c r="L37"/>
  <c r="I37" s="1"/>
  <c r="H37" s="1"/>
  <c r="E37" s="1"/>
  <c r="D37" s="1"/>
  <c r="K37"/>
  <c r="J37"/>
  <c r="G37"/>
  <c r="F37" s="1"/>
  <c r="L36"/>
  <c r="I36" s="1"/>
  <c r="H36" s="1"/>
  <c r="E36" s="1"/>
  <c r="D36" s="1"/>
  <c r="K36"/>
  <c r="J36"/>
  <c r="G36"/>
  <c r="F36" s="1"/>
  <c r="L35"/>
  <c r="I35" s="1"/>
  <c r="H35" s="1"/>
  <c r="E35" s="1"/>
  <c r="D35" s="1"/>
  <c r="K35"/>
  <c r="J35"/>
  <c r="G35"/>
  <c r="F35" s="1"/>
  <c r="L34"/>
  <c r="I34" s="1"/>
  <c r="H34" s="1"/>
  <c r="E34" s="1"/>
  <c r="D34" s="1"/>
  <c r="K34"/>
  <c r="J34"/>
  <c r="G34"/>
  <c r="F34" s="1"/>
  <c r="L33"/>
  <c r="I33" s="1"/>
  <c r="H33" s="1"/>
  <c r="E33" s="1"/>
  <c r="D33" s="1"/>
  <c r="K33"/>
  <c r="J33"/>
  <c r="G33"/>
  <c r="F33" s="1"/>
  <c r="L32"/>
  <c r="I32" s="1"/>
  <c r="H32" s="1"/>
  <c r="E32" s="1"/>
  <c r="D32" s="1"/>
  <c r="K32"/>
  <c r="J32"/>
  <c r="G32"/>
  <c r="F32" s="1"/>
  <c r="L31"/>
  <c r="I31" s="1"/>
  <c r="H31" s="1"/>
  <c r="E31" s="1"/>
  <c r="D31" s="1"/>
  <c r="K31"/>
  <c r="J31"/>
  <c r="G31"/>
  <c r="F31" s="1"/>
  <c r="L30"/>
  <c r="I30" s="1"/>
  <c r="H30" s="1"/>
  <c r="E30" s="1"/>
  <c r="D30" s="1"/>
  <c r="K30"/>
  <c r="J30"/>
  <c r="G30"/>
  <c r="F30" s="1"/>
  <c r="L29"/>
  <c r="I29" s="1"/>
  <c r="H29" s="1"/>
  <c r="E29" s="1"/>
  <c r="D29" s="1"/>
  <c r="K29"/>
  <c r="J29"/>
  <c r="G29"/>
  <c r="F29" s="1"/>
  <c r="L28"/>
  <c r="I28" s="1"/>
  <c r="H28" s="1"/>
  <c r="E28" s="1"/>
  <c r="D28" s="1"/>
  <c r="K28"/>
  <c r="J28"/>
  <c r="G28"/>
  <c r="F28" s="1"/>
  <c r="L27"/>
  <c r="I27" s="1"/>
  <c r="H27" s="1"/>
  <c r="E27" s="1"/>
  <c r="D27" s="1"/>
  <c r="K27"/>
  <c r="J27"/>
  <c r="G27"/>
  <c r="F27" s="1"/>
  <c r="L26"/>
  <c r="I26" s="1"/>
  <c r="H26" s="1"/>
  <c r="E26" s="1"/>
  <c r="D26" s="1"/>
  <c r="K26"/>
  <c r="J26"/>
  <c r="G26"/>
  <c r="F26" s="1"/>
  <c r="L25"/>
  <c r="I25" s="1"/>
  <c r="H25" s="1"/>
  <c r="E25" s="1"/>
  <c r="D25" s="1"/>
  <c r="K25"/>
  <c r="J25"/>
  <c r="G25"/>
  <c r="F25" s="1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E22" s="1"/>
  <c r="D22" s="1"/>
  <c r="K22"/>
  <c r="G22" s="1"/>
  <c r="F22" s="1"/>
  <c r="J22"/>
  <c r="L21"/>
  <c r="I21" s="1"/>
  <c r="H21" s="1"/>
  <c r="E21" s="1"/>
  <c r="D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J19"/>
  <c r="G19"/>
  <c r="F19" s="1"/>
  <c r="L18"/>
  <c r="I18" s="1"/>
  <c r="H18" s="1"/>
  <c r="K18"/>
  <c r="G18" s="1"/>
  <c r="F18" s="1"/>
  <c r="J18"/>
  <c r="L17"/>
  <c r="I17" s="1"/>
  <c r="H17" s="1"/>
  <c r="E17" s="1"/>
  <c r="D17" s="1"/>
  <c r="K17"/>
  <c r="G17" s="1"/>
  <c r="F17" s="1"/>
  <c r="J17"/>
  <c r="L16"/>
  <c r="I16" s="1"/>
  <c r="H16" s="1"/>
  <c r="E16" s="1"/>
  <c r="D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J13"/>
  <c r="G13"/>
  <c r="F13" s="1"/>
  <c r="L12"/>
  <c r="I12" s="1"/>
  <c r="H12" s="1"/>
  <c r="E12" s="1"/>
  <c r="D12" s="1"/>
  <c r="K12"/>
  <c r="G12" s="1"/>
  <c r="F12" s="1"/>
  <c r="J12"/>
  <c r="L11"/>
  <c r="I11" s="1"/>
  <c r="H11" s="1"/>
  <c r="E11" s="1"/>
  <c r="D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E8" s="1"/>
  <c r="D8" s="1"/>
  <c r="K8"/>
  <c r="G8" s="1"/>
  <c r="F8" s="1"/>
  <c r="J8"/>
  <c r="L7"/>
  <c r="I7" s="1"/>
  <c r="H7" s="1"/>
  <c r="E7" s="1"/>
  <c r="D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E4" s="1"/>
  <c r="D4" s="1"/>
  <c r="K4"/>
  <c r="G4" s="1"/>
  <c r="F4" s="1"/>
  <c r="J4"/>
  <c r="L3"/>
  <c r="I3" s="1"/>
  <c r="H3" s="1"/>
  <c r="E3" s="1"/>
  <c r="D3" s="1"/>
  <c r="K3"/>
  <c r="G3" s="1"/>
  <c r="F3" s="1"/>
  <c r="J3"/>
  <c r="L48" i="45"/>
  <c r="I48" s="1"/>
  <c r="H48" s="1"/>
  <c r="E48" s="1"/>
  <c r="D48" s="1"/>
  <c r="B48" s="1"/>
  <c r="K48"/>
  <c r="J48"/>
  <c r="C48" s="1"/>
  <c r="G48"/>
  <c r="F48"/>
  <c r="L47"/>
  <c r="I47" s="1"/>
  <c r="H47" s="1"/>
  <c r="E47" s="1"/>
  <c r="D47" s="1"/>
  <c r="B47" s="1"/>
  <c r="K47"/>
  <c r="J47"/>
  <c r="G47"/>
  <c r="F47"/>
  <c r="L46"/>
  <c r="I46" s="1"/>
  <c r="H46" s="1"/>
  <c r="E46" s="1"/>
  <c r="D46" s="1"/>
  <c r="B46" s="1"/>
  <c r="K46"/>
  <c r="J46"/>
  <c r="G46"/>
  <c r="F46"/>
  <c r="L45"/>
  <c r="I45" s="1"/>
  <c r="H45" s="1"/>
  <c r="E45" s="1"/>
  <c r="D45" s="1"/>
  <c r="B45" s="1"/>
  <c r="K45"/>
  <c r="J45"/>
  <c r="C45" s="1"/>
  <c r="G45"/>
  <c r="F45"/>
  <c r="L44"/>
  <c r="I44" s="1"/>
  <c r="H44" s="1"/>
  <c r="E44" s="1"/>
  <c r="D44" s="1"/>
  <c r="B44" s="1"/>
  <c r="K44"/>
  <c r="J44"/>
  <c r="C44" s="1"/>
  <c r="G44"/>
  <c r="F44"/>
  <c r="L43"/>
  <c r="I43" s="1"/>
  <c r="H43" s="1"/>
  <c r="E43" s="1"/>
  <c r="D43" s="1"/>
  <c r="B43" s="1"/>
  <c r="K43"/>
  <c r="J43"/>
  <c r="G43"/>
  <c r="F43"/>
  <c r="L42"/>
  <c r="I42" s="1"/>
  <c r="H42" s="1"/>
  <c r="E42" s="1"/>
  <c r="D42" s="1"/>
  <c r="B42" s="1"/>
  <c r="K42"/>
  <c r="J42"/>
  <c r="G42"/>
  <c r="F42"/>
  <c r="L41"/>
  <c r="I41" s="1"/>
  <c r="H41" s="1"/>
  <c r="E41" s="1"/>
  <c r="D41" s="1"/>
  <c r="B41" s="1"/>
  <c r="K41"/>
  <c r="J41"/>
  <c r="C41" s="1"/>
  <c r="G41"/>
  <c r="F41"/>
  <c r="L40"/>
  <c r="I40" s="1"/>
  <c r="H40" s="1"/>
  <c r="E40" s="1"/>
  <c r="D40" s="1"/>
  <c r="B40" s="1"/>
  <c r="K40"/>
  <c r="J40"/>
  <c r="C40" s="1"/>
  <c r="G40"/>
  <c r="F40"/>
  <c r="L39"/>
  <c r="I39" s="1"/>
  <c r="H39" s="1"/>
  <c r="E39" s="1"/>
  <c r="D39" s="1"/>
  <c r="B39" s="1"/>
  <c r="K39"/>
  <c r="J39"/>
  <c r="G39"/>
  <c r="F39"/>
  <c r="L38"/>
  <c r="I38" s="1"/>
  <c r="H38" s="1"/>
  <c r="E38" s="1"/>
  <c r="D38" s="1"/>
  <c r="B38" s="1"/>
  <c r="K38"/>
  <c r="J38"/>
  <c r="G38"/>
  <c r="F38"/>
  <c r="L37"/>
  <c r="I37" s="1"/>
  <c r="H37" s="1"/>
  <c r="E37" s="1"/>
  <c r="D37" s="1"/>
  <c r="B37" s="1"/>
  <c r="K37"/>
  <c r="J37"/>
  <c r="C37" s="1"/>
  <c r="G37"/>
  <c r="F37"/>
  <c r="L36"/>
  <c r="I36" s="1"/>
  <c r="H36" s="1"/>
  <c r="E36" s="1"/>
  <c r="D36" s="1"/>
  <c r="B36" s="1"/>
  <c r="K36"/>
  <c r="J36"/>
  <c r="C36" s="1"/>
  <c r="G36"/>
  <c r="F36"/>
  <c r="L35"/>
  <c r="I35" s="1"/>
  <c r="H35" s="1"/>
  <c r="E35" s="1"/>
  <c r="D35" s="1"/>
  <c r="B35" s="1"/>
  <c r="K35"/>
  <c r="J35"/>
  <c r="G35"/>
  <c r="F35"/>
  <c r="L34"/>
  <c r="I34" s="1"/>
  <c r="H34" s="1"/>
  <c r="E34" s="1"/>
  <c r="D34" s="1"/>
  <c r="B34" s="1"/>
  <c r="K34"/>
  <c r="J34"/>
  <c r="G34"/>
  <c r="F34"/>
  <c r="L33"/>
  <c r="I33" s="1"/>
  <c r="H33" s="1"/>
  <c r="E33" s="1"/>
  <c r="D33" s="1"/>
  <c r="B33" s="1"/>
  <c r="K33"/>
  <c r="J33"/>
  <c r="C33" s="1"/>
  <c r="G33"/>
  <c r="F33"/>
  <c r="L32"/>
  <c r="I32" s="1"/>
  <c r="H32" s="1"/>
  <c r="E32" s="1"/>
  <c r="D32" s="1"/>
  <c r="B32" s="1"/>
  <c r="K32"/>
  <c r="J32"/>
  <c r="C32" s="1"/>
  <c r="G32"/>
  <c r="F32"/>
  <c r="L31"/>
  <c r="I31" s="1"/>
  <c r="H31" s="1"/>
  <c r="E31" s="1"/>
  <c r="D31" s="1"/>
  <c r="B31" s="1"/>
  <c r="K31"/>
  <c r="J31"/>
  <c r="G31"/>
  <c r="F31"/>
  <c r="L30"/>
  <c r="I30" s="1"/>
  <c r="H30" s="1"/>
  <c r="E30" s="1"/>
  <c r="D30" s="1"/>
  <c r="B30" s="1"/>
  <c r="K30"/>
  <c r="J30"/>
  <c r="G30"/>
  <c r="F30"/>
  <c r="L29"/>
  <c r="I29" s="1"/>
  <c r="H29" s="1"/>
  <c r="E29" s="1"/>
  <c r="D29" s="1"/>
  <c r="B29" s="1"/>
  <c r="K29"/>
  <c r="J29"/>
  <c r="C29" s="1"/>
  <c r="G29"/>
  <c r="F29"/>
  <c r="L28"/>
  <c r="I28" s="1"/>
  <c r="H28" s="1"/>
  <c r="E28" s="1"/>
  <c r="D28" s="1"/>
  <c r="B28" s="1"/>
  <c r="K28"/>
  <c r="J28"/>
  <c r="C28" s="1"/>
  <c r="G28"/>
  <c r="F28"/>
  <c r="L27"/>
  <c r="I27" s="1"/>
  <c r="H27" s="1"/>
  <c r="E27" s="1"/>
  <c r="D27" s="1"/>
  <c r="B27" s="1"/>
  <c r="K27"/>
  <c r="J27"/>
  <c r="G27"/>
  <c r="F27"/>
  <c r="L26"/>
  <c r="I26" s="1"/>
  <c r="H26" s="1"/>
  <c r="E26" s="1"/>
  <c r="D26" s="1"/>
  <c r="B26" s="1"/>
  <c r="K26"/>
  <c r="J26"/>
  <c r="G26"/>
  <c r="F26"/>
  <c r="L25"/>
  <c r="I25" s="1"/>
  <c r="H25" s="1"/>
  <c r="E25" s="1"/>
  <c r="D25" s="1"/>
  <c r="B25" s="1"/>
  <c r="K25"/>
  <c r="J25"/>
  <c r="C25" s="1"/>
  <c r="G25"/>
  <c r="F25"/>
  <c r="L24"/>
  <c r="I24" s="1"/>
  <c r="H24" s="1"/>
  <c r="E24" s="1"/>
  <c r="D24" s="1"/>
  <c r="B24" s="1"/>
  <c r="K24"/>
  <c r="J24"/>
  <c r="C24" s="1"/>
  <c r="G24"/>
  <c r="F24"/>
  <c r="L23"/>
  <c r="I23" s="1"/>
  <c r="H23" s="1"/>
  <c r="E23" s="1"/>
  <c r="D23" s="1"/>
  <c r="B23" s="1"/>
  <c r="K23"/>
  <c r="J23"/>
  <c r="G23"/>
  <c r="F23"/>
  <c r="L22"/>
  <c r="I22" s="1"/>
  <c r="H22" s="1"/>
  <c r="E22" s="1"/>
  <c r="D22" s="1"/>
  <c r="B22" s="1"/>
  <c r="K22"/>
  <c r="J22"/>
  <c r="G22"/>
  <c r="F22"/>
  <c r="L21"/>
  <c r="I21" s="1"/>
  <c r="H21" s="1"/>
  <c r="E21" s="1"/>
  <c r="D21" s="1"/>
  <c r="B21" s="1"/>
  <c r="K21"/>
  <c r="J21"/>
  <c r="C21" s="1"/>
  <c r="G21"/>
  <c r="F21"/>
  <c r="L20"/>
  <c r="I20" s="1"/>
  <c r="H20" s="1"/>
  <c r="E20" s="1"/>
  <c r="D20" s="1"/>
  <c r="B20" s="1"/>
  <c r="K20"/>
  <c r="J20"/>
  <c r="C20" s="1"/>
  <c r="G20"/>
  <c r="F20"/>
  <c r="L19"/>
  <c r="I19" s="1"/>
  <c r="H19" s="1"/>
  <c r="E19" s="1"/>
  <c r="D19" s="1"/>
  <c r="B19" s="1"/>
  <c r="K19"/>
  <c r="J19"/>
  <c r="G19"/>
  <c r="F19"/>
  <c r="L18"/>
  <c r="I18" s="1"/>
  <c r="H18" s="1"/>
  <c r="E18" s="1"/>
  <c r="D18" s="1"/>
  <c r="B18" s="1"/>
  <c r="K18"/>
  <c r="J18"/>
  <c r="G18"/>
  <c r="F18"/>
  <c r="L17"/>
  <c r="I17" s="1"/>
  <c r="H17" s="1"/>
  <c r="E17" s="1"/>
  <c r="D17" s="1"/>
  <c r="B17" s="1"/>
  <c r="K17"/>
  <c r="J17"/>
  <c r="C17" s="1"/>
  <c r="G17"/>
  <c r="F17"/>
  <c r="L16"/>
  <c r="I16" s="1"/>
  <c r="H16" s="1"/>
  <c r="E16" s="1"/>
  <c r="D16" s="1"/>
  <c r="B16" s="1"/>
  <c r="K16"/>
  <c r="J16"/>
  <c r="C16" s="1"/>
  <c r="G16"/>
  <c r="F16"/>
  <c r="L15"/>
  <c r="I15" s="1"/>
  <c r="H15" s="1"/>
  <c r="E15" s="1"/>
  <c r="D15" s="1"/>
  <c r="B15" s="1"/>
  <c r="K15"/>
  <c r="J15"/>
  <c r="G15"/>
  <c r="F15"/>
  <c r="L14"/>
  <c r="I14" s="1"/>
  <c r="H14" s="1"/>
  <c r="E14" s="1"/>
  <c r="D14" s="1"/>
  <c r="B14" s="1"/>
  <c r="K14"/>
  <c r="J14"/>
  <c r="G14"/>
  <c r="F14"/>
  <c r="L13"/>
  <c r="I13" s="1"/>
  <c r="H13" s="1"/>
  <c r="E13" s="1"/>
  <c r="D13" s="1"/>
  <c r="B13" s="1"/>
  <c r="K13"/>
  <c r="J13"/>
  <c r="C13" s="1"/>
  <c r="G13"/>
  <c r="F13"/>
  <c r="L12"/>
  <c r="I12" s="1"/>
  <c r="H12" s="1"/>
  <c r="E12" s="1"/>
  <c r="D12" s="1"/>
  <c r="B12" s="1"/>
  <c r="K12"/>
  <c r="J12"/>
  <c r="C12" s="1"/>
  <c r="G12"/>
  <c r="F12"/>
  <c r="L11"/>
  <c r="I11" s="1"/>
  <c r="H11" s="1"/>
  <c r="E11" s="1"/>
  <c r="D11" s="1"/>
  <c r="B11" s="1"/>
  <c r="K11"/>
  <c r="J11"/>
  <c r="G11"/>
  <c r="F11"/>
  <c r="L10"/>
  <c r="I10" s="1"/>
  <c r="H10" s="1"/>
  <c r="E10" s="1"/>
  <c r="D10" s="1"/>
  <c r="B10" s="1"/>
  <c r="K10"/>
  <c r="J10"/>
  <c r="G10"/>
  <c r="F10"/>
  <c r="L9"/>
  <c r="I9" s="1"/>
  <c r="H9" s="1"/>
  <c r="E9" s="1"/>
  <c r="D9" s="1"/>
  <c r="B9" s="1"/>
  <c r="K9"/>
  <c r="J9"/>
  <c r="C9" s="1"/>
  <c r="G9"/>
  <c r="F9"/>
  <c r="L8"/>
  <c r="I8" s="1"/>
  <c r="H8" s="1"/>
  <c r="E8" s="1"/>
  <c r="D8" s="1"/>
  <c r="B8" s="1"/>
  <c r="K8"/>
  <c r="J8"/>
  <c r="C8" s="1"/>
  <c r="G8"/>
  <c r="F8"/>
  <c r="L7"/>
  <c r="I7" s="1"/>
  <c r="H7" s="1"/>
  <c r="E7" s="1"/>
  <c r="D7" s="1"/>
  <c r="B7" s="1"/>
  <c r="K7"/>
  <c r="J7"/>
  <c r="G7"/>
  <c r="F7"/>
  <c r="L6"/>
  <c r="I6" s="1"/>
  <c r="H6" s="1"/>
  <c r="E6" s="1"/>
  <c r="D6" s="1"/>
  <c r="B6" s="1"/>
  <c r="K6"/>
  <c r="J6"/>
  <c r="G6"/>
  <c r="F6"/>
  <c r="L5"/>
  <c r="I5" s="1"/>
  <c r="H5" s="1"/>
  <c r="E5" s="1"/>
  <c r="D5" s="1"/>
  <c r="B5" s="1"/>
  <c r="K5"/>
  <c r="J5"/>
  <c r="C5" s="1"/>
  <c r="G5"/>
  <c r="F5"/>
  <c r="L4"/>
  <c r="I4" s="1"/>
  <c r="H4" s="1"/>
  <c r="E4" s="1"/>
  <c r="D4" s="1"/>
  <c r="B4" s="1"/>
  <c r="K4"/>
  <c r="J4"/>
  <c r="C4" s="1"/>
  <c r="G4"/>
  <c r="F4"/>
  <c r="L3"/>
  <c r="I3" s="1"/>
  <c r="H3" s="1"/>
  <c r="E3" s="1"/>
  <c r="D3" s="1"/>
  <c r="B3" s="1"/>
  <c r="K3"/>
  <c r="J3"/>
  <c r="G3"/>
  <c r="F3"/>
  <c r="L48" i="44"/>
  <c r="K48"/>
  <c r="J48"/>
  <c r="C48" s="1"/>
  <c r="I48"/>
  <c r="H48" s="1"/>
  <c r="E48" s="1"/>
  <c r="D48" s="1"/>
  <c r="B48" s="1"/>
  <c r="G48"/>
  <c r="F48"/>
  <c r="L47"/>
  <c r="K47"/>
  <c r="J47"/>
  <c r="I47"/>
  <c r="H47" s="1"/>
  <c r="E47" s="1"/>
  <c r="D47" s="1"/>
  <c r="B47" s="1"/>
  <c r="G47"/>
  <c r="F47"/>
  <c r="L46"/>
  <c r="K46"/>
  <c r="J46"/>
  <c r="C46" s="1"/>
  <c r="I46"/>
  <c r="H46" s="1"/>
  <c r="E46" s="1"/>
  <c r="D46" s="1"/>
  <c r="B46" s="1"/>
  <c r="G46"/>
  <c r="F46"/>
  <c r="L45"/>
  <c r="K45"/>
  <c r="J45"/>
  <c r="I45"/>
  <c r="H45" s="1"/>
  <c r="E45" s="1"/>
  <c r="D45" s="1"/>
  <c r="B45" s="1"/>
  <c r="G45"/>
  <c r="F45"/>
  <c r="L44"/>
  <c r="K44"/>
  <c r="J44"/>
  <c r="C44" s="1"/>
  <c r="I44"/>
  <c r="H44" s="1"/>
  <c r="E44" s="1"/>
  <c r="D44" s="1"/>
  <c r="B44" s="1"/>
  <c r="G44"/>
  <c r="F44"/>
  <c r="L43"/>
  <c r="K43"/>
  <c r="J43"/>
  <c r="I43"/>
  <c r="H43" s="1"/>
  <c r="E43" s="1"/>
  <c r="D43" s="1"/>
  <c r="B43" s="1"/>
  <c r="G43"/>
  <c r="F43"/>
  <c r="L42"/>
  <c r="K42"/>
  <c r="J42"/>
  <c r="C42" s="1"/>
  <c r="I42"/>
  <c r="H42" s="1"/>
  <c r="E42" s="1"/>
  <c r="D42" s="1"/>
  <c r="B42" s="1"/>
  <c r="G42"/>
  <c r="F42"/>
  <c r="L41"/>
  <c r="K41"/>
  <c r="J41"/>
  <c r="I41"/>
  <c r="H41" s="1"/>
  <c r="E41" s="1"/>
  <c r="D41" s="1"/>
  <c r="B41" s="1"/>
  <c r="G41"/>
  <c r="F41"/>
  <c r="L40"/>
  <c r="K40"/>
  <c r="J40"/>
  <c r="C40" s="1"/>
  <c r="I40"/>
  <c r="H40" s="1"/>
  <c r="E40" s="1"/>
  <c r="D40" s="1"/>
  <c r="B40" s="1"/>
  <c r="G40"/>
  <c r="F40"/>
  <c r="L39"/>
  <c r="K39"/>
  <c r="J39"/>
  <c r="I39"/>
  <c r="H39" s="1"/>
  <c r="E39" s="1"/>
  <c r="D39" s="1"/>
  <c r="B39" s="1"/>
  <c r="G39"/>
  <c r="F39"/>
  <c r="L38"/>
  <c r="K38"/>
  <c r="J38"/>
  <c r="C38" s="1"/>
  <c r="I38"/>
  <c r="H38" s="1"/>
  <c r="E38" s="1"/>
  <c r="D38" s="1"/>
  <c r="B38" s="1"/>
  <c r="G38"/>
  <c r="F38"/>
  <c r="L37"/>
  <c r="K37"/>
  <c r="J37"/>
  <c r="I37"/>
  <c r="H37" s="1"/>
  <c r="E37" s="1"/>
  <c r="D37" s="1"/>
  <c r="B37" s="1"/>
  <c r="G37"/>
  <c r="F37"/>
  <c r="L36"/>
  <c r="K36"/>
  <c r="J36"/>
  <c r="C36" s="1"/>
  <c r="I36"/>
  <c r="H36" s="1"/>
  <c r="E36" s="1"/>
  <c r="D36" s="1"/>
  <c r="B36" s="1"/>
  <c r="G36"/>
  <c r="F36"/>
  <c r="L35"/>
  <c r="K35"/>
  <c r="J35"/>
  <c r="I35"/>
  <c r="H35" s="1"/>
  <c r="E35" s="1"/>
  <c r="D35" s="1"/>
  <c r="B35" s="1"/>
  <c r="G35"/>
  <c r="F35"/>
  <c r="L34"/>
  <c r="K34"/>
  <c r="J34"/>
  <c r="I34"/>
  <c r="H34" s="1"/>
  <c r="E34" s="1"/>
  <c r="D34" s="1"/>
  <c r="G34"/>
  <c r="F34"/>
  <c r="L33"/>
  <c r="K33"/>
  <c r="J33"/>
  <c r="I33"/>
  <c r="H33" s="1"/>
  <c r="E33" s="1"/>
  <c r="D33" s="1"/>
  <c r="G33"/>
  <c r="F33" s="1"/>
  <c r="L32"/>
  <c r="K32"/>
  <c r="J32"/>
  <c r="I32"/>
  <c r="H32" s="1"/>
  <c r="E32" s="1"/>
  <c r="D32" s="1"/>
  <c r="G32"/>
  <c r="F32" s="1"/>
  <c r="L31"/>
  <c r="K31"/>
  <c r="J31"/>
  <c r="I31"/>
  <c r="H31" s="1"/>
  <c r="E31" s="1"/>
  <c r="D31" s="1"/>
  <c r="G31"/>
  <c r="F31" s="1"/>
  <c r="L30"/>
  <c r="K30"/>
  <c r="J30"/>
  <c r="I30"/>
  <c r="H30" s="1"/>
  <c r="G30"/>
  <c r="F30" s="1"/>
  <c r="L29"/>
  <c r="K29"/>
  <c r="J29"/>
  <c r="I29"/>
  <c r="H29" s="1"/>
  <c r="E29" s="1"/>
  <c r="D29" s="1"/>
  <c r="G29"/>
  <c r="F29" s="1"/>
  <c r="L28"/>
  <c r="K28"/>
  <c r="J28"/>
  <c r="I28"/>
  <c r="H28" s="1"/>
  <c r="E28" s="1"/>
  <c r="D28" s="1"/>
  <c r="G28"/>
  <c r="F28" s="1"/>
  <c r="L27"/>
  <c r="K27"/>
  <c r="J27"/>
  <c r="I27"/>
  <c r="H27" s="1"/>
  <c r="E27" s="1"/>
  <c r="D27" s="1"/>
  <c r="G27"/>
  <c r="F27" s="1"/>
  <c r="L26"/>
  <c r="K26"/>
  <c r="J26"/>
  <c r="I26"/>
  <c r="H26" s="1"/>
  <c r="G26"/>
  <c r="F26" s="1"/>
  <c r="L25"/>
  <c r="K25"/>
  <c r="J25"/>
  <c r="I25"/>
  <c r="H25" s="1"/>
  <c r="E25" s="1"/>
  <c r="D25" s="1"/>
  <c r="G25"/>
  <c r="F25" s="1"/>
  <c r="L24"/>
  <c r="K24"/>
  <c r="J24"/>
  <c r="I24"/>
  <c r="H24" s="1"/>
  <c r="E24" s="1"/>
  <c r="D24" s="1"/>
  <c r="G24"/>
  <c r="F24" s="1"/>
  <c r="L23"/>
  <c r="K23"/>
  <c r="J23"/>
  <c r="I23"/>
  <c r="H23" s="1"/>
  <c r="E23" s="1"/>
  <c r="D23" s="1"/>
  <c r="G23"/>
  <c r="F23" s="1"/>
  <c r="L22"/>
  <c r="K22"/>
  <c r="J22"/>
  <c r="I22"/>
  <c r="H22" s="1"/>
  <c r="G22"/>
  <c r="F22" s="1"/>
  <c r="L21"/>
  <c r="K21"/>
  <c r="J21"/>
  <c r="I21"/>
  <c r="H21" s="1"/>
  <c r="E21" s="1"/>
  <c r="D21" s="1"/>
  <c r="G21"/>
  <c r="F21" s="1"/>
  <c r="L20"/>
  <c r="K20"/>
  <c r="J20"/>
  <c r="I20"/>
  <c r="H20" s="1"/>
  <c r="E20" s="1"/>
  <c r="D20" s="1"/>
  <c r="G20"/>
  <c r="F20" s="1"/>
  <c r="L19"/>
  <c r="K19"/>
  <c r="J19"/>
  <c r="I19"/>
  <c r="H19" s="1"/>
  <c r="E19" s="1"/>
  <c r="D19" s="1"/>
  <c r="G19"/>
  <c r="F19" s="1"/>
  <c r="L18"/>
  <c r="K18"/>
  <c r="J18"/>
  <c r="I18"/>
  <c r="H18" s="1"/>
  <c r="G18"/>
  <c r="F18" s="1"/>
  <c r="L17"/>
  <c r="K17"/>
  <c r="J17"/>
  <c r="I17"/>
  <c r="H17" s="1"/>
  <c r="E17" s="1"/>
  <c r="D17" s="1"/>
  <c r="G17"/>
  <c r="F17" s="1"/>
  <c r="L16"/>
  <c r="K16"/>
  <c r="J16"/>
  <c r="I16"/>
  <c r="H16" s="1"/>
  <c r="E16" s="1"/>
  <c r="D16" s="1"/>
  <c r="G16"/>
  <c r="F16" s="1"/>
  <c r="L15"/>
  <c r="K15"/>
  <c r="J15"/>
  <c r="I15"/>
  <c r="H15" s="1"/>
  <c r="E15" s="1"/>
  <c r="D15" s="1"/>
  <c r="G15"/>
  <c r="F15" s="1"/>
  <c r="L14"/>
  <c r="K14"/>
  <c r="J14"/>
  <c r="I14"/>
  <c r="H14" s="1"/>
  <c r="G14"/>
  <c r="F14" s="1"/>
  <c r="L13"/>
  <c r="K13"/>
  <c r="J13"/>
  <c r="I13"/>
  <c r="H13" s="1"/>
  <c r="E13" s="1"/>
  <c r="D13" s="1"/>
  <c r="G13"/>
  <c r="F13" s="1"/>
  <c r="L12"/>
  <c r="K12"/>
  <c r="J12"/>
  <c r="I12"/>
  <c r="H12" s="1"/>
  <c r="E12" s="1"/>
  <c r="D12" s="1"/>
  <c r="G12"/>
  <c r="F12" s="1"/>
  <c r="L11"/>
  <c r="K11"/>
  <c r="G11" s="1"/>
  <c r="F11" s="1"/>
  <c r="J11"/>
  <c r="I11"/>
  <c r="H11" s="1"/>
  <c r="L10"/>
  <c r="I10" s="1"/>
  <c r="H10" s="1"/>
  <c r="K10"/>
  <c r="J10"/>
  <c r="G10"/>
  <c r="F10" s="1"/>
  <c r="L9"/>
  <c r="I9" s="1"/>
  <c r="H9" s="1"/>
  <c r="K9"/>
  <c r="J9"/>
  <c r="G9"/>
  <c r="F9" s="1"/>
  <c r="L8"/>
  <c r="I8" s="1"/>
  <c r="H8" s="1"/>
  <c r="K8"/>
  <c r="J8"/>
  <c r="G8"/>
  <c r="F8" s="1"/>
  <c r="L7"/>
  <c r="I7" s="1"/>
  <c r="H7" s="1"/>
  <c r="K7"/>
  <c r="G7" s="1"/>
  <c r="F7" s="1"/>
  <c r="J7"/>
  <c r="L6"/>
  <c r="I6" s="1"/>
  <c r="H6" s="1"/>
  <c r="E6" s="1"/>
  <c r="D6" s="1"/>
  <c r="K6"/>
  <c r="G6" s="1"/>
  <c r="F6" s="1"/>
  <c r="J6"/>
  <c r="L5"/>
  <c r="I5" s="1"/>
  <c r="H5" s="1"/>
  <c r="E5" s="1"/>
  <c r="D5" s="1"/>
  <c r="K5"/>
  <c r="G5" s="1"/>
  <c r="F5" s="1"/>
  <c r="J5"/>
  <c r="L4"/>
  <c r="I4" s="1"/>
  <c r="H4" s="1"/>
  <c r="E4" s="1"/>
  <c r="D4" s="1"/>
  <c r="K4"/>
  <c r="G4" s="1"/>
  <c r="F4" s="1"/>
  <c r="J4"/>
  <c r="L3"/>
  <c r="I3" s="1"/>
  <c r="H3" s="1"/>
  <c r="K3"/>
  <c r="G3" s="1"/>
  <c r="F3" s="1"/>
  <c r="J3"/>
  <c r="L48" i="43"/>
  <c r="I48" s="1"/>
  <c r="H48" s="1"/>
  <c r="K48"/>
  <c r="J48"/>
  <c r="G48"/>
  <c r="F48" s="1"/>
  <c r="L47"/>
  <c r="I47" s="1"/>
  <c r="H47" s="1"/>
  <c r="K47"/>
  <c r="J47"/>
  <c r="G47"/>
  <c r="F47" s="1"/>
  <c r="L46"/>
  <c r="I46" s="1"/>
  <c r="H46" s="1"/>
  <c r="K46"/>
  <c r="J46"/>
  <c r="G46"/>
  <c r="F46" s="1"/>
  <c r="L45"/>
  <c r="I45" s="1"/>
  <c r="H45" s="1"/>
  <c r="K45"/>
  <c r="J45"/>
  <c r="G45"/>
  <c r="F45" s="1"/>
  <c r="L44"/>
  <c r="I44" s="1"/>
  <c r="H44" s="1"/>
  <c r="K44"/>
  <c r="J44"/>
  <c r="G44"/>
  <c r="F44" s="1"/>
  <c r="L43"/>
  <c r="I43" s="1"/>
  <c r="H43" s="1"/>
  <c r="K43"/>
  <c r="J43"/>
  <c r="G43"/>
  <c r="F43" s="1"/>
  <c r="L42"/>
  <c r="I42" s="1"/>
  <c r="H42" s="1"/>
  <c r="K42"/>
  <c r="J42"/>
  <c r="G42"/>
  <c r="F42" s="1"/>
  <c r="L41"/>
  <c r="I41" s="1"/>
  <c r="H41" s="1"/>
  <c r="K41"/>
  <c r="J41"/>
  <c r="G41"/>
  <c r="F41" s="1"/>
  <c r="L40"/>
  <c r="I40" s="1"/>
  <c r="H40" s="1"/>
  <c r="K40"/>
  <c r="J40"/>
  <c r="G40"/>
  <c r="F40" s="1"/>
  <c r="L39"/>
  <c r="I39" s="1"/>
  <c r="H39" s="1"/>
  <c r="K39"/>
  <c r="J39"/>
  <c r="G39"/>
  <c r="F39" s="1"/>
  <c r="L38"/>
  <c r="I38" s="1"/>
  <c r="H38" s="1"/>
  <c r="K38"/>
  <c r="J38"/>
  <c r="G38"/>
  <c r="F38" s="1"/>
  <c r="L37"/>
  <c r="I37" s="1"/>
  <c r="H37" s="1"/>
  <c r="K37"/>
  <c r="J37"/>
  <c r="G37"/>
  <c r="F37" s="1"/>
  <c r="L36"/>
  <c r="I36" s="1"/>
  <c r="H36" s="1"/>
  <c r="K36"/>
  <c r="J36"/>
  <c r="G36"/>
  <c r="F36" s="1"/>
  <c r="L35"/>
  <c r="I35" s="1"/>
  <c r="H35" s="1"/>
  <c r="K35"/>
  <c r="J35"/>
  <c r="G35"/>
  <c r="F35" s="1"/>
  <c r="L34"/>
  <c r="I34" s="1"/>
  <c r="H34" s="1"/>
  <c r="K34"/>
  <c r="J34"/>
  <c r="G34"/>
  <c r="F34" s="1"/>
  <c r="L33"/>
  <c r="I33" s="1"/>
  <c r="H33" s="1"/>
  <c r="K33"/>
  <c r="J33"/>
  <c r="G33"/>
  <c r="F33" s="1"/>
  <c r="L32"/>
  <c r="I32" s="1"/>
  <c r="H32" s="1"/>
  <c r="K32"/>
  <c r="J32"/>
  <c r="G32"/>
  <c r="F32" s="1"/>
  <c r="L31"/>
  <c r="I31" s="1"/>
  <c r="H31" s="1"/>
  <c r="K31"/>
  <c r="J31"/>
  <c r="G31"/>
  <c r="F31" s="1"/>
  <c r="L30"/>
  <c r="I30" s="1"/>
  <c r="H30" s="1"/>
  <c r="K30"/>
  <c r="J30"/>
  <c r="G30"/>
  <c r="F30" s="1"/>
  <c r="L29"/>
  <c r="I29" s="1"/>
  <c r="H29" s="1"/>
  <c r="K29"/>
  <c r="J29"/>
  <c r="G29"/>
  <c r="F29" s="1"/>
  <c r="L28"/>
  <c r="I28" s="1"/>
  <c r="H28" s="1"/>
  <c r="K28"/>
  <c r="J28"/>
  <c r="G28"/>
  <c r="F28" s="1"/>
  <c r="L27"/>
  <c r="I27" s="1"/>
  <c r="H27" s="1"/>
  <c r="K27"/>
  <c r="J27"/>
  <c r="G27"/>
  <c r="F27" s="1"/>
  <c r="L26"/>
  <c r="I26" s="1"/>
  <c r="H26" s="1"/>
  <c r="K26"/>
  <c r="J26"/>
  <c r="G26"/>
  <c r="F26" s="1"/>
  <c r="L25"/>
  <c r="I25" s="1"/>
  <c r="H25" s="1"/>
  <c r="K25"/>
  <c r="J25"/>
  <c r="G25"/>
  <c r="F25" s="1"/>
  <c r="L24"/>
  <c r="I24" s="1"/>
  <c r="H24" s="1"/>
  <c r="K24"/>
  <c r="J24"/>
  <c r="G24"/>
  <c r="F24" s="1"/>
  <c r="L23"/>
  <c r="I23" s="1"/>
  <c r="H23" s="1"/>
  <c r="K23"/>
  <c r="J23"/>
  <c r="G23"/>
  <c r="F23" s="1"/>
  <c r="L22"/>
  <c r="I22" s="1"/>
  <c r="H22" s="1"/>
  <c r="K22"/>
  <c r="G22" s="1"/>
  <c r="F22" s="1"/>
  <c r="J22"/>
  <c r="L21"/>
  <c r="I21" s="1"/>
  <c r="H21" s="1"/>
  <c r="E21" s="1"/>
  <c r="D21" s="1"/>
  <c r="K21"/>
  <c r="G21" s="1"/>
  <c r="F21" s="1"/>
  <c r="J21"/>
  <c r="L20"/>
  <c r="I20" s="1"/>
  <c r="H20" s="1"/>
  <c r="K20"/>
  <c r="J20"/>
  <c r="G20"/>
  <c r="F20" s="1"/>
  <c r="L19"/>
  <c r="I19" s="1"/>
  <c r="H19" s="1"/>
  <c r="E19" s="1"/>
  <c r="D19" s="1"/>
  <c r="K19"/>
  <c r="G19" s="1"/>
  <c r="F19" s="1"/>
  <c r="J19"/>
  <c r="L18"/>
  <c r="I18" s="1"/>
  <c r="H18" s="1"/>
  <c r="E18" s="1"/>
  <c r="D18" s="1"/>
  <c r="K18"/>
  <c r="G18" s="1"/>
  <c r="F18" s="1"/>
  <c r="J18"/>
  <c r="L17"/>
  <c r="I17" s="1"/>
  <c r="H17" s="1"/>
  <c r="K17"/>
  <c r="G17" s="1"/>
  <c r="F17" s="1"/>
  <c r="J17"/>
  <c r="L16"/>
  <c r="I16" s="1"/>
  <c r="H16" s="1"/>
  <c r="E16" s="1"/>
  <c r="D16" s="1"/>
  <c r="K16"/>
  <c r="G16" s="1"/>
  <c r="F16" s="1"/>
  <c r="J16"/>
  <c r="L15"/>
  <c r="I15" s="1"/>
  <c r="H15" s="1"/>
  <c r="E15" s="1"/>
  <c r="D15" s="1"/>
  <c r="K15"/>
  <c r="G15" s="1"/>
  <c r="F15" s="1"/>
  <c r="J15"/>
  <c r="L14"/>
  <c r="I14" s="1"/>
  <c r="H14" s="1"/>
  <c r="E14" s="1"/>
  <c r="D14" s="1"/>
  <c r="K14"/>
  <c r="G14" s="1"/>
  <c r="F14" s="1"/>
  <c r="J14"/>
  <c r="L13"/>
  <c r="I13" s="1"/>
  <c r="H13" s="1"/>
  <c r="K13"/>
  <c r="G13" s="1"/>
  <c r="F13" s="1"/>
  <c r="J13"/>
  <c r="L12"/>
  <c r="I12" s="1"/>
  <c r="H12" s="1"/>
  <c r="E12" s="1"/>
  <c r="D12" s="1"/>
  <c r="K12"/>
  <c r="G12" s="1"/>
  <c r="F12" s="1"/>
  <c r="J12"/>
  <c r="L11"/>
  <c r="I11" s="1"/>
  <c r="H11" s="1"/>
  <c r="E11" s="1"/>
  <c r="D11" s="1"/>
  <c r="K11"/>
  <c r="G11" s="1"/>
  <c r="F11" s="1"/>
  <c r="J11"/>
  <c r="L10"/>
  <c r="I10" s="1"/>
  <c r="H10" s="1"/>
  <c r="E10" s="1"/>
  <c r="D10" s="1"/>
  <c r="K10"/>
  <c r="G10" s="1"/>
  <c r="F10" s="1"/>
  <c r="J10"/>
  <c r="L9"/>
  <c r="I9" s="1"/>
  <c r="H9" s="1"/>
  <c r="K9"/>
  <c r="G9" s="1"/>
  <c r="F9" s="1"/>
  <c r="J9"/>
  <c r="L8"/>
  <c r="I8" s="1"/>
  <c r="H8" s="1"/>
  <c r="E8" s="1"/>
  <c r="D8" s="1"/>
  <c r="K8"/>
  <c r="G8" s="1"/>
  <c r="F8" s="1"/>
  <c r="J8"/>
  <c r="L7"/>
  <c r="I7" s="1"/>
  <c r="H7" s="1"/>
  <c r="E7" s="1"/>
  <c r="D7" s="1"/>
  <c r="K7"/>
  <c r="G7" s="1"/>
  <c r="F7" s="1"/>
  <c r="J7"/>
  <c r="L6"/>
  <c r="I6" s="1"/>
  <c r="H6" s="1"/>
  <c r="E6" s="1"/>
  <c r="D6" s="1"/>
  <c r="K6"/>
  <c r="G6" s="1"/>
  <c r="F6" s="1"/>
  <c r="J6"/>
  <c r="L5"/>
  <c r="I5" s="1"/>
  <c r="H5" s="1"/>
  <c r="K5"/>
  <c r="G5" s="1"/>
  <c r="F5" s="1"/>
  <c r="J5"/>
  <c r="L4"/>
  <c r="I4" s="1"/>
  <c r="H4" s="1"/>
  <c r="E4" s="1"/>
  <c r="D4" s="1"/>
  <c r="K4"/>
  <c r="G4" s="1"/>
  <c r="F4" s="1"/>
  <c r="J4"/>
  <c r="L3"/>
  <c r="I3" s="1"/>
  <c r="H3" s="1"/>
  <c r="E3" s="1"/>
  <c r="D3" s="1"/>
  <c r="K3"/>
  <c r="G3" s="1"/>
  <c r="F3" s="1"/>
  <c r="J3"/>
  <c r="L48" i="42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K3"/>
  <c r="G3" s="1"/>
  <c r="F3" s="1"/>
  <c r="J3"/>
  <c r="L48" i="41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E27" s="1"/>
  <c r="D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E23" s="1"/>
  <c r="D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E19" s="1"/>
  <c r="D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E15" s="1"/>
  <c r="D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E11" s="1"/>
  <c r="D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E7" s="1"/>
  <c r="D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E3" s="1"/>
  <c r="D3" s="1"/>
  <c r="K3"/>
  <c r="G3" s="1"/>
  <c r="F3" s="1"/>
  <c r="J3"/>
  <c r="L48" i="40"/>
  <c r="K48"/>
  <c r="J48"/>
  <c r="I48" s="1"/>
  <c r="H48" s="1"/>
  <c r="G48"/>
  <c r="F48"/>
  <c r="E48" s="1"/>
  <c r="D48" s="1"/>
  <c r="C48"/>
  <c r="B48"/>
  <c r="B7" i="46" l="1"/>
  <c r="C7"/>
  <c r="B25"/>
  <c r="A25" s="1"/>
  <c r="C25"/>
  <c r="B26"/>
  <c r="C26"/>
  <c r="B27"/>
  <c r="A27" s="1"/>
  <c r="C27"/>
  <c r="B28"/>
  <c r="C28"/>
  <c r="B29"/>
  <c r="A29" s="1"/>
  <c r="C29"/>
  <c r="B30"/>
  <c r="C30"/>
  <c r="B31"/>
  <c r="A31" s="1"/>
  <c r="C31"/>
  <c r="B32"/>
  <c r="C32"/>
  <c r="B33"/>
  <c r="A33" s="1"/>
  <c r="C33"/>
  <c r="B34"/>
  <c r="C34"/>
  <c r="B35"/>
  <c r="A35" s="1"/>
  <c r="C35"/>
  <c r="B36"/>
  <c r="C36"/>
  <c r="B37"/>
  <c r="A37" s="1"/>
  <c r="C37"/>
  <c r="B38"/>
  <c r="C38"/>
  <c r="B39"/>
  <c r="A39" s="1"/>
  <c r="C39"/>
  <c r="B40"/>
  <c r="C40"/>
  <c r="B41"/>
  <c r="A41" s="1"/>
  <c r="C41"/>
  <c r="B42"/>
  <c r="C42"/>
  <c r="B43"/>
  <c r="A43" s="1"/>
  <c r="C43"/>
  <c r="B44"/>
  <c r="C44"/>
  <c r="B45"/>
  <c r="A45" s="1"/>
  <c r="C45"/>
  <c r="B46"/>
  <c r="C46"/>
  <c r="B47"/>
  <c r="A47" s="1"/>
  <c r="C47"/>
  <c r="B48"/>
  <c r="C48"/>
  <c r="E6"/>
  <c r="D6" s="1"/>
  <c r="E10"/>
  <c r="D10" s="1"/>
  <c r="E15"/>
  <c r="D15" s="1"/>
  <c r="E20"/>
  <c r="D20" s="1"/>
  <c r="E24"/>
  <c r="D24" s="1"/>
  <c r="B21"/>
  <c r="C21"/>
  <c r="B3"/>
  <c r="C3"/>
  <c r="B11"/>
  <c r="C11"/>
  <c r="B16"/>
  <c r="A16" s="1"/>
  <c r="C16"/>
  <c r="B4"/>
  <c r="C4"/>
  <c r="B8"/>
  <c r="A8" s="1"/>
  <c r="C8"/>
  <c r="B12"/>
  <c r="C12"/>
  <c r="B17"/>
  <c r="A17" s="1"/>
  <c r="C17"/>
  <c r="B22"/>
  <c r="C22"/>
  <c r="E13"/>
  <c r="D13" s="1"/>
  <c r="E5"/>
  <c r="D5" s="1"/>
  <c r="E9"/>
  <c r="D9" s="1"/>
  <c r="E14"/>
  <c r="D14" s="1"/>
  <c r="E18"/>
  <c r="D18" s="1"/>
  <c r="E19"/>
  <c r="D19" s="1"/>
  <c r="E23"/>
  <c r="D23" s="1"/>
  <c r="A7" i="45"/>
  <c r="A23"/>
  <c r="A39"/>
  <c r="A14"/>
  <c r="A22"/>
  <c r="A34"/>
  <c r="A42"/>
  <c r="A4"/>
  <c r="C6"/>
  <c r="A8"/>
  <c r="C10"/>
  <c r="A12"/>
  <c r="C14"/>
  <c r="A16"/>
  <c r="C18"/>
  <c r="A18" s="1"/>
  <c r="A20"/>
  <c r="C22"/>
  <c r="A24"/>
  <c r="C26"/>
  <c r="A28"/>
  <c r="C30"/>
  <c r="A30" s="1"/>
  <c r="A32"/>
  <c r="C34"/>
  <c r="A36"/>
  <c r="C38"/>
  <c r="A38" s="1"/>
  <c r="A40"/>
  <c r="C42"/>
  <c r="A44"/>
  <c r="C46"/>
  <c r="A46" s="1"/>
  <c r="A48"/>
  <c r="L1"/>
  <c r="B1" s="1"/>
  <c r="A19"/>
  <c r="A31"/>
  <c r="A47"/>
  <c r="A6"/>
  <c r="A10"/>
  <c r="A26"/>
  <c r="C3"/>
  <c r="A3" s="1"/>
  <c r="A5"/>
  <c r="C7"/>
  <c r="A9"/>
  <c r="C11"/>
  <c r="A11" s="1"/>
  <c r="A13"/>
  <c r="C15"/>
  <c r="A15" s="1"/>
  <c r="A17"/>
  <c r="C19"/>
  <c r="A21"/>
  <c r="C23"/>
  <c r="A25"/>
  <c r="C27"/>
  <c r="A27" s="1"/>
  <c r="A29"/>
  <c r="C31"/>
  <c r="A33"/>
  <c r="C35"/>
  <c r="A35" s="1"/>
  <c r="A37"/>
  <c r="C39"/>
  <c r="A41"/>
  <c r="C43"/>
  <c r="A43" s="1"/>
  <c r="A45"/>
  <c r="C47"/>
  <c r="B4" i="44"/>
  <c r="C4"/>
  <c r="C13"/>
  <c r="B13"/>
  <c r="B17"/>
  <c r="C17"/>
  <c r="C21"/>
  <c r="B21"/>
  <c r="B25"/>
  <c r="C25"/>
  <c r="C33"/>
  <c r="B33"/>
  <c r="B5"/>
  <c r="C5"/>
  <c r="C12"/>
  <c r="B12"/>
  <c r="C16"/>
  <c r="B16"/>
  <c r="A16" s="1"/>
  <c r="B20"/>
  <c r="A20" s="1"/>
  <c r="C20"/>
  <c r="B24"/>
  <c r="C24"/>
  <c r="B28"/>
  <c r="A28" s="1"/>
  <c r="C28"/>
  <c r="C32"/>
  <c r="B32"/>
  <c r="A32" s="1"/>
  <c r="B6"/>
  <c r="A6" s="1"/>
  <c r="C6"/>
  <c r="B15"/>
  <c r="C15"/>
  <c r="B19"/>
  <c r="A19" s="1"/>
  <c r="C19"/>
  <c r="B23"/>
  <c r="C23"/>
  <c r="B27"/>
  <c r="A27" s="1"/>
  <c r="C27"/>
  <c r="B31"/>
  <c r="C31"/>
  <c r="B34"/>
  <c r="A34" s="1"/>
  <c r="C34"/>
  <c r="A47"/>
  <c r="E11"/>
  <c r="D11" s="1"/>
  <c r="A36"/>
  <c r="A38"/>
  <c r="A40"/>
  <c r="A42"/>
  <c r="A44"/>
  <c r="A46"/>
  <c r="A48"/>
  <c r="E3"/>
  <c r="D3" s="1"/>
  <c r="E7"/>
  <c r="D7" s="1"/>
  <c r="E8"/>
  <c r="D8" s="1"/>
  <c r="E9"/>
  <c r="D9" s="1"/>
  <c r="E10"/>
  <c r="D10" s="1"/>
  <c r="E14"/>
  <c r="D14" s="1"/>
  <c r="E18"/>
  <c r="D18" s="1"/>
  <c r="E22"/>
  <c r="D22" s="1"/>
  <c r="E26"/>
  <c r="D26" s="1"/>
  <c r="E30"/>
  <c r="D30" s="1"/>
  <c r="C35"/>
  <c r="A35" s="1"/>
  <c r="C37"/>
  <c r="A37" s="1"/>
  <c r="C39"/>
  <c r="A39" s="1"/>
  <c r="C41"/>
  <c r="A41" s="1"/>
  <c r="C43"/>
  <c r="C45"/>
  <c r="A45" s="1"/>
  <c r="C47"/>
  <c r="C29"/>
  <c r="B29"/>
  <c r="A43"/>
  <c r="B6" i="43"/>
  <c r="C6"/>
  <c r="B10"/>
  <c r="A10" s="1"/>
  <c r="C10"/>
  <c r="C14"/>
  <c r="B14"/>
  <c r="A14" s="1"/>
  <c r="C18"/>
  <c r="B18"/>
  <c r="B3"/>
  <c r="C3"/>
  <c r="B7"/>
  <c r="A7" s="1"/>
  <c r="C7"/>
  <c r="B11"/>
  <c r="C11"/>
  <c r="B15"/>
  <c r="A15" s="1"/>
  <c r="C15"/>
  <c r="B19"/>
  <c r="C19"/>
  <c r="B4"/>
  <c r="A4" s="1"/>
  <c r="C4"/>
  <c r="C8"/>
  <c r="B8"/>
  <c r="A8" s="1"/>
  <c r="B12"/>
  <c r="A12" s="1"/>
  <c r="C12"/>
  <c r="B16"/>
  <c r="C16"/>
  <c r="B21"/>
  <c r="A21" s="1"/>
  <c r="C21"/>
  <c r="E20"/>
  <c r="D20" s="1"/>
  <c r="E5"/>
  <c r="D5" s="1"/>
  <c r="E9"/>
  <c r="D9" s="1"/>
  <c r="E13"/>
  <c r="D13" s="1"/>
  <c r="E17"/>
  <c r="D17" s="1"/>
  <c r="E22"/>
  <c r="D22" s="1"/>
  <c r="E23"/>
  <c r="D23" s="1"/>
  <c r="E24"/>
  <c r="D24" s="1"/>
  <c r="E25"/>
  <c r="D25" s="1"/>
  <c r="E26"/>
  <c r="D26" s="1"/>
  <c r="E27"/>
  <c r="D27" s="1"/>
  <c r="E28"/>
  <c r="D28" s="1"/>
  <c r="E29"/>
  <c r="D29" s="1"/>
  <c r="E30"/>
  <c r="D30" s="1"/>
  <c r="E31"/>
  <c r="D31" s="1"/>
  <c r="E32"/>
  <c r="D32" s="1"/>
  <c r="E33"/>
  <c r="D33" s="1"/>
  <c r="E34"/>
  <c r="D34" s="1"/>
  <c r="E35"/>
  <c r="D35" s="1"/>
  <c r="E36"/>
  <c r="D36" s="1"/>
  <c r="E37"/>
  <c r="D37" s="1"/>
  <c r="E38"/>
  <c r="D38" s="1"/>
  <c r="E39"/>
  <c r="D39" s="1"/>
  <c r="E40"/>
  <c r="D40" s="1"/>
  <c r="E41"/>
  <c r="D41" s="1"/>
  <c r="E42"/>
  <c r="D42" s="1"/>
  <c r="E43"/>
  <c r="D43" s="1"/>
  <c r="E44"/>
  <c r="D44" s="1"/>
  <c r="E45"/>
  <c r="D45" s="1"/>
  <c r="E46"/>
  <c r="D46" s="1"/>
  <c r="E47"/>
  <c r="D47" s="1"/>
  <c r="E48"/>
  <c r="D48" s="1"/>
  <c r="E18" i="42"/>
  <c r="D18" s="1"/>
  <c r="B18" s="1"/>
  <c r="E5"/>
  <c r="D5" s="1"/>
  <c r="B5" s="1"/>
  <c r="E9"/>
  <c r="D9" s="1"/>
  <c r="B9" s="1"/>
  <c r="E4"/>
  <c r="D4" s="1"/>
  <c r="B4" s="1"/>
  <c r="E8"/>
  <c r="D8" s="1"/>
  <c r="B8" s="1"/>
  <c r="E12"/>
  <c r="D12" s="1"/>
  <c r="B12" s="1"/>
  <c r="E16"/>
  <c r="D16" s="1"/>
  <c r="B16" s="1"/>
  <c r="E20"/>
  <c r="D20" s="1"/>
  <c r="B20" s="1"/>
  <c r="E24"/>
  <c r="D24" s="1"/>
  <c r="B24" s="1"/>
  <c r="E28"/>
  <c r="D28" s="1"/>
  <c r="B28" s="1"/>
  <c r="E32"/>
  <c r="D32" s="1"/>
  <c r="B32" s="1"/>
  <c r="E36"/>
  <c r="D36" s="1"/>
  <c r="B36" s="1"/>
  <c r="E40"/>
  <c r="D40" s="1"/>
  <c r="B40" s="1"/>
  <c r="E44"/>
  <c r="D44" s="1"/>
  <c r="B44" s="1"/>
  <c r="E48"/>
  <c r="D48" s="1"/>
  <c r="B48" s="1"/>
  <c r="E7"/>
  <c r="D7" s="1"/>
  <c r="B7" s="1"/>
  <c r="E11"/>
  <c r="D11" s="1"/>
  <c r="B11" s="1"/>
  <c r="E15"/>
  <c r="D15" s="1"/>
  <c r="B15" s="1"/>
  <c r="E19"/>
  <c r="D19" s="1"/>
  <c r="B19" s="1"/>
  <c r="E23"/>
  <c r="D23" s="1"/>
  <c r="B23" s="1"/>
  <c r="E27"/>
  <c r="D27" s="1"/>
  <c r="B27" s="1"/>
  <c r="E31"/>
  <c r="D31" s="1"/>
  <c r="B31" s="1"/>
  <c r="E35"/>
  <c r="D35" s="1"/>
  <c r="B35" s="1"/>
  <c r="E39"/>
  <c r="D39" s="1"/>
  <c r="B39" s="1"/>
  <c r="E43"/>
  <c r="D43" s="1"/>
  <c r="B43" s="1"/>
  <c r="E47"/>
  <c r="D47" s="1"/>
  <c r="B47" s="1"/>
  <c r="E3"/>
  <c r="D3" s="1"/>
  <c r="B3" s="1"/>
  <c r="E10"/>
  <c r="D10" s="1"/>
  <c r="B10" s="1"/>
  <c r="E14"/>
  <c r="D14" s="1"/>
  <c r="B14" s="1"/>
  <c r="E22"/>
  <c r="D22" s="1"/>
  <c r="B22" s="1"/>
  <c r="E26"/>
  <c r="D26" s="1"/>
  <c r="B26" s="1"/>
  <c r="E30"/>
  <c r="D30" s="1"/>
  <c r="B30" s="1"/>
  <c r="E34"/>
  <c r="D34" s="1"/>
  <c r="B34" s="1"/>
  <c r="E38"/>
  <c r="D38" s="1"/>
  <c r="B38" s="1"/>
  <c r="E42"/>
  <c r="D42" s="1"/>
  <c r="B42" s="1"/>
  <c r="E46"/>
  <c r="D46" s="1"/>
  <c r="B46" s="1"/>
  <c r="E6"/>
  <c r="D6" s="1"/>
  <c r="B6" s="1"/>
  <c r="E13"/>
  <c r="D13" s="1"/>
  <c r="B13" s="1"/>
  <c r="E17"/>
  <c r="D17" s="1"/>
  <c r="B17" s="1"/>
  <c r="E21"/>
  <c r="D21" s="1"/>
  <c r="B21" s="1"/>
  <c r="E25"/>
  <c r="D25" s="1"/>
  <c r="B25" s="1"/>
  <c r="E29"/>
  <c r="D29" s="1"/>
  <c r="B29" s="1"/>
  <c r="E33"/>
  <c r="D33" s="1"/>
  <c r="B33" s="1"/>
  <c r="E37"/>
  <c r="D37" s="1"/>
  <c r="B37" s="1"/>
  <c r="E41"/>
  <c r="D41" s="1"/>
  <c r="B41" s="1"/>
  <c r="E45"/>
  <c r="D45" s="1"/>
  <c r="B45" s="1"/>
  <c r="E31" i="41"/>
  <c r="D31" s="1"/>
  <c r="E4"/>
  <c r="D4" s="1"/>
  <c r="C4" s="1"/>
  <c r="E8"/>
  <c r="D8" s="1"/>
  <c r="C8" s="1"/>
  <c r="E12"/>
  <c r="D12" s="1"/>
  <c r="B12" s="1"/>
  <c r="E16"/>
  <c r="D16" s="1"/>
  <c r="C16" s="1"/>
  <c r="E20"/>
  <c r="D20" s="1"/>
  <c r="C20" s="1"/>
  <c r="E24"/>
  <c r="D24" s="1"/>
  <c r="C24" s="1"/>
  <c r="E28"/>
  <c r="D28" s="1"/>
  <c r="B28" s="1"/>
  <c r="E32"/>
  <c r="D32" s="1"/>
  <c r="B32" s="1"/>
  <c r="E5"/>
  <c r="D5" s="1"/>
  <c r="C5" s="1"/>
  <c r="E9"/>
  <c r="D9" s="1"/>
  <c r="C9" s="1"/>
  <c r="E13"/>
  <c r="D13" s="1"/>
  <c r="B13" s="1"/>
  <c r="E17"/>
  <c r="D17" s="1"/>
  <c r="C17" s="1"/>
  <c r="E21"/>
  <c r="D21" s="1"/>
  <c r="C21" s="1"/>
  <c r="E25"/>
  <c r="D25" s="1"/>
  <c r="C25" s="1"/>
  <c r="E29"/>
  <c r="D29" s="1"/>
  <c r="B29" s="1"/>
  <c r="E33"/>
  <c r="D33" s="1"/>
  <c r="C33" s="1"/>
  <c r="B3"/>
  <c r="C3"/>
  <c r="B7"/>
  <c r="C7"/>
  <c r="C11"/>
  <c r="B11"/>
  <c r="B15"/>
  <c r="C15"/>
  <c r="B19"/>
  <c r="C19"/>
  <c r="B23"/>
  <c r="C23"/>
  <c r="B27"/>
  <c r="C27"/>
  <c r="B31"/>
  <c r="C31"/>
  <c r="B4"/>
  <c r="B8"/>
  <c r="C32"/>
  <c r="B21"/>
  <c r="B33"/>
  <c r="E35"/>
  <c r="D35" s="1"/>
  <c r="E36"/>
  <c r="D36" s="1"/>
  <c r="E37"/>
  <c r="D37" s="1"/>
  <c r="E38"/>
  <c r="D38" s="1"/>
  <c r="E39"/>
  <c r="D39" s="1"/>
  <c r="E40"/>
  <c r="D40" s="1"/>
  <c r="E41"/>
  <c r="D41" s="1"/>
  <c r="E42"/>
  <c r="D42" s="1"/>
  <c r="E43"/>
  <c r="D43" s="1"/>
  <c r="E44"/>
  <c r="D44" s="1"/>
  <c r="E45"/>
  <c r="D45" s="1"/>
  <c r="E46"/>
  <c r="D46" s="1"/>
  <c r="E47"/>
  <c r="D47" s="1"/>
  <c r="E48"/>
  <c r="D48" s="1"/>
  <c r="E6"/>
  <c r="D6" s="1"/>
  <c r="E10"/>
  <c r="D10" s="1"/>
  <c r="E14"/>
  <c r="D14" s="1"/>
  <c r="E18"/>
  <c r="D18" s="1"/>
  <c r="E22"/>
  <c r="D22" s="1"/>
  <c r="E26"/>
  <c r="D26" s="1"/>
  <c r="E30"/>
  <c r="D30" s="1"/>
  <c r="E34"/>
  <c r="D34" s="1"/>
  <c r="A48" i="40"/>
  <c r="L47"/>
  <c r="K47"/>
  <c r="J47"/>
  <c r="I47" s="1"/>
  <c r="H47" s="1"/>
  <c r="G47"/>
  <c r="F47"/>
  <c r="E47" s="1"/>
  <c r="D47" s="1"/>
  <c r="C47"/>
  <c r="B47" s="1"/>
  <c r="A47"/>
  <c r="L46"/>
  <c r="K46"/>
  <c r="J46"/>
  <c r="I46" s="1"/>
  <c r="H46" s="1"/>
  <c r="G46"/>
  <c r="F46"/>
  <c r="E46" s="1"/>
  <c r="D46" s="1"/>
  <c r="C46"/>
  <c r="B46"/>
  <c r="A46"/>
  <c r="L45"/>
  <c r="K45"/>
  <c r="J45"/>
  <c r="I45" s="1"/>
  <c r="H45" s="1"/>
  <c r="G45"/>
  <c r="F45" s="1"/>
  <c r="E45" s="1"/>
  <c r="D45" s="1"/>
  <c r="C45"/>
  <c r="B45"/>
  <c r="A45" s="1"/>
  <c r="L44"/>
  <c r="K44"/>
  <c r="J44"/>
  <c r="I44" s="1"/>
  <c r="H44" s="1"/>
  <c r="G44"/>
  <c r="F44" s="1"/>
  <c r="E44" s="1"/>
  <c r="D44" s="1"/>
  <c r="C44"/>
  <c r="B44"/>
  <c r="A44"/>
  <c r="L43"/>
  <c r="K43"/>
  <c r="J43"/>
  <c r="I43" s="1"/>
  <c r="H43" s="1"/>
  <c r="G43"/>
  <c r="F43" s="1"/>
  <c r="E43" s="1"/>
  <c r="D43" s="1"/>
  <c r="C43"/>
  <c r="B43"/>
  <c r="A43" s="1"/>
  <c r="L42"/>
  <c r="K42"/>
  <c r="J42"/>
  <c r="I42" s="1"/>
  <c r="H42" s="1"/>
  <c r="G42"/>
  <c r="F42" s="1"/>
  <c r="E42" s="1"/>
  <c r="D42" s="1"/>
  <c r="C42"/>
  <c r="B42"/>
  <c r="A42"/>
  <c r="L41"/>
  <c r="K41"/>
  <c r="J41"/>
  <c r="I41" s="1"/>
  <c r="H41" s="1"/>
  <c r="G41"/>
  <c r="F41" s="1"/>
  <c r="E41" s="1"/>
  <c r="D41" s="1"/>
  <c r="C41"/>
  <c r="B41"/>
  <c r="A41" s="1"/>
  <c r="L40"/>
  <c r="K40"/>
  <c r="J40"/>
  <c r="I40" s="1"/>
  <c r="H40" s="1"/>
  <c r="G40"/>
  <c r="F40" s="1"/>
  <c r="E40" s="1"/>
  <c r="D40" s="1"/>
  <c r="C40"/>
  <c r="B40"/>
  <c r="A40"/>
  <c r="L39"/>
  <c r="K39"/>
  <c r="J39"/>
  <c r="I39" s="1"/>
  <c r="H39" s="1"/>
  <c r="G39"/>
  <c r="F39" s="1"/>
  <c r="E39" s="1"/>
  <c r="D39" s="1"/>
  <c r="C39"/>
  <c r="B39"/>
  <c r="A39" s="1"/>
  <c r="L38"/>
  <c r="K38"/>
  <c r="J38"/>
  <c r="I38" s="1"/>
  <c r="H38" s="1"/>
  <c r="G38"/>
  <c r="F38" s="1"/>
  <c r="E38" s="1"/>
  <c r="D38" s="1"/>
  <c r="C38"/>
  <c r="B38"/>
  <c r="A38"/>
  <c r="L37"/>
  <c r="K37"/>
  <c r="J37"/>
  <c r="I37" s="1"/>
  <c r="H37" s="1"/>
  <c r="G37"/>
  <c r="F37" s="1"/>
  <c r="E37" s="1"/>
  <c r="D37" s="1"/>
  <c r="C37"/>
  <c r="B37"/>
  <c r="A37" s="1"/>
  <c r="L36"/>
  <c r="K36"/>
  <c r="J36"/>
  <c r="I36" s="1"/>
  <c r="H36" s="1"/>
  <c r="G36"/>
  <c r="F36" s="1"/>
  <c r="E36" s="1"/>
  <c r="D36" s="1"/>
  <c r="C36"/>
  <c r="B36"/>
  <c r="A36"/>
  <c r="L35"/>
  <c r="K35"/>
  <c r="J35"/>
  <c r="I35" s="1"/>
  <c r="H35" s="1"/>
  <c r="G35"/>
  <c r="F35" s="1"/>
  <c r="E35" s="1"/>
  <c r="D35" s="1"/>
  <c r="C35"/>
  <c r="B35"/>
  <c r="A35" s="1"/>
  <c r="L34"/>
  <c r="K34"/>
  <c r="J34"/>
  <c r="I34" s="1"/>
  <c r="H34" s="1"/>
  <c r="G34"/>
  <c r="F34" s="1"/>
  <c r="E34" s="1"/>
  <c r="D34" s="1"/>
  <c r="C34"/>
  <c r="B34"/>
  <c r="A34"/>
  <c r="L33"/>
  <c r="K33"/>
  <c r="J33"/>
  <c r="I33" s="1"/>
  <c r="H33" s="1"/>
  <c r="G33"/>
  <c r="F33" s="1"/>
  <c r="E33" s="1"/>
  <c r="D33" s="1"/>
  <c r="C33"/>
  <c r="B33"/>
  <c r="A33" s="1"/>
  <c r="L32"/>
  <c r="K32"/>
  <c r="J32"/>
  <c r="I32" s="1"/>
  <c r="H32" s="1"/>
  <c r="G32"/>
  <c r="F32" s="1"/>
  <c r="E32" s="1"/>
  <c r="D32" s="1"/>
  <c r="C32"/>
  <c r="B32"/>
  <c r="A32"/>
  <c r="L31"/>
  <c r="K31"/>
  <c r="J31"/>
  <c r="I31" s="1"/>
  <c r="H31" s="1"/>
  <c r="G31"/>
  <c r="F31" s="1"/>
  <c r="E31" s="1"/>
  <c r="D31" s="1"/>
  <c r="C31"/>
  <c r="B31"/>
  <c r="A31" s="1"/>
  <c r="L30"/>
  <c r="K30"/>
  <c r="J30"/>
  <c r="I30" s="1"/>
  <c r="H30" s="1"/>
  <c r="G30"/>
  <c r="F30" s="1"/>
  <c r="E30" s="1"/>
  <c r="D30" s="1"/>
  <c r="C30"/>
  <c r="B30"/>
  <c r="A30"/>
  <c r="L29"/>
  <c r="K29"/>
  <c r="J29"/>
  <c r="I29" s="1"/>
  <c r="H29" s="1"/>
  <c r="G29"/>
  <c r="F29" s="1"/>
  <c r="E29" s="1"/>
  <c r="D29" s="1"/>
  <c r="C29"/>
  <c r="B29"/>
  <c r="A29" s="1"/>
  <c r="L28"/>
  <c r="K28"/>
  <c r="J28"/>
  <c r="I28" s="1"/>
  <c r="H28" s="1"/>
  <c r="G28"/>
  <c r="F28" s="1"/>
  <c r="E28" s="1"/>
  <c r="D28" s="1"/>
  <c r="C28"/>
  <c r="B28"/>
  <c r="A28"/>
  <c r="L27"/>
  <c r="K27"/>
  <c r="J27"/>
  <c r="I27" s="1"/>
  <c r="H27" s="1"/>
  <c r="G27"/>
  <c r="F27" s="1"/>
  <c r="E27" s="1"/>
  <c r="D27" s="1"/>
  <c r="C27"/>
  <c r="B27"/>
  <c r="A27" s="1"/>
  <c r="L26"/>
  <c r="K26"/>
  <c r="J26"/>
  <c r="I26" s="1"/>
  <c r="H26" s="1"/>
  <c r="G26"/>
  <c r="F26" s="1"/>
  <c r="E26" s="1"/>
  <c r="D26" s="1"/>
  <c r="C26"/>
  <c r="B26"/>
  <c r="A26"/>
  <c r="L25"/>
  <c r="K25"/>
  <c r="J25"/>
  <c r="I25" s="1"/>
  <c r="H25" s="1"/>
  <c r="G25"/>
  <c r="F25" s="1"/>
  <c r="E25" s="1"/>
  <c r="D25" s="1"/>
  <c r="C25"/>
  <c r="B25"/>
  <c r="A25" s="1"/>
  <c r="L24"/>
  <c r="K24"/>
  <c r="J24"/>
  <c r="I24" s="1"/>
  <c r="H24" s="1"/>
  <c r="G24"/>
  <c r="F24" s="1"/>
  <c r="E24" s="1"/>
  <c r="D24" s="1"/>
  <c r="C24"/>
  <c r="B24"/>
  <c r="A24"/>
  <c r="L23"/>
  <c r="K23"/>
  <c r="J23"/>
  <c r="I23" s="1"/>
  <c r="H23" s="1"/>
  <c r="G23"/>
  <c r="F23" s="1"/>
  <c r="E23" s="1"/>
  <c r="D23" s="1"/>
  <c r="C23"/>
  <c r="B23"/>
  <c r="A23" s="1"/>
  <c r="L22"/>
  <c r="K22"/>
  <c r="J22"/>
  <c r="I22" s="1"/>
  <c r="H22" s="1"/>
  <c r="G22"/>
  <c r="F22" s="1"/>
  <c r="E22" s="1"/>
  <c r="D22" s="1"/>
  <c r="C22"/>
  <c r="B22"/>
  <c r="A22" s="1"/>
  <c r="L21"/>
  <c r="K21"/>
  <c r="J21"/>
  <c r="I21" s="1"/>
  <c r="H21" s="1"/>
  <c r="G21"/>
  <c r="F21" s="1"/>
  <c r="E21" s="1"/>
  <c r="D21" s="1"/>
  <c r="C21"/>
  <c r="B21"/>
  <c r="A21"/>
  <c r="L20"/>
  <c r="K20"/>
  <c r="J20"/>
  <c r="I20" s="1"/>
  <c r="H20" s="1"/>
  <c r="G20"/>
  <c r="F20" s="1"/>
  <c r="E20" s="1"/>
  <c r="D20" s="1"/>
  <c r="C20"/>
  <c r="B20"/>
  <c r="A20" s="1"/>
  <c r="L19"/>
  <c r="K19"/>
  <c r="J19"/>
  <c r="I19" s="1"/>
  <c r="H19" s="1"/>
  <c r="G19"/>
  <c r="F19" s="1"/>
  <c r="E19" s="1"/>
  <c r="D19" s="1"/>
  <c r="C19"/>
  <c r="B19"/>
  <c r="A19"/>
  <c r="L18"/>
  <c r="K18"/>
  <c r="J18"/>
  <c r="I18" s="1"/>
  <c r="H18" s="1"/>
  <c r="G18"/>
  <c r="F18" s="1"/>
  <c r="E18" s="1"/>
  <c r="D18" s="1"/>
  <c r="C18"/>
  <c r="B18"/>
  <c r="A18" s="1"/>
  <c r="L17"/>
  <c r="K17"/>
  <c r="J17"/>
  <c r="I17" s="1"/>
  <c r="H17" s="1"/>
  <c r="G17"/>
  <c r="F17" s="1"/>
  <c r="E17" s="1"/>
  <c r="D17" s="1"/>
  <c r="C17"/>
  <c r="B17"/>
  <c r="A17"/>
  <c r="L16"/>
  <c r="K16"/>
  <c r="J16"/>
  <c r="I16" s="1"/>
  <c r="H16" s="1"/>
  <c r="G16"/>
  <c r="F16" s="1"/>
  <c r="E16" s="1"/>
  <c r="D16" s="1"/>
  <c r="C16"/>
  <c r="B16"/>
  <c r="A16" s="1"/>
  <c r="L15"/>
  <c r="K15"/>
  <c r="J15"/>
  <c r="I15" s="1"/>
  <c r="H15" s="1"/>
  <c r="G15"/>
  <c r="F15" s="1"/>
  <c r="E15" s="1"/>
  <c r="D15" s="1"/>
  <c r="C15"/>
  <c r="B15"/>
  <c r="A15"/>
  <c r="L14"/>
  <c r="K14"/>
  <c r="J14"/>
  <c r="I14" s="1"/>
  <c r="H14" s="1"/>
  <c r="G14"/>
  <c r="F14" s="1"/>
  <c r="E14" s="1"/>
  <c r="D14" s="1"/>
  <c r="C14"/>
  <c r="B14"/>
  <c r="A14" s="1"/>
  <c r="L13"/>
  <c r="K13"/>
  <c r="J13"/>
  <c r="I13" s="1"/>
  <c r="H13" s="1"/>
  <c r="G13"/>
  <c r="F13" s="1"/>
  <c r="E13" s="1"/>
  <c r="D13" s="1"/>
  <c r="C13"/>
  <c r="B13"/>
  <c r="A13"/>
  <c r="L12"/>
  <c r="K12"/>
  <c r="J12"/>
  <c r="I12" s="1"/>
  <c r="H12" s="1"/>
  <c r="G12"/>
  <c r="F12" s="1"/>
  <c r="E12" s="1"/>
  <c r="D12" s="1"/>
  <c r="C12"/>
  <c r="B12"/>
  <c r="A12"/>
  <c r="L11"/>
  <c r="K11"/>
  <c r="J11"/>
  <c r="I11" s="1"/>
  <c r="H11" s="1"/>
  <c r="G11"/>
  <c r="F11" s="1"/>
  <c r="E11" s="1"/>
  <c r="D11" s="1"/>
  <c r="C11"/>
  <c r="B11"/>
  <c r="A11" s="1"/>
  <c r="L10"/>
  <c r="K10"/>
  <c r="J10"/>
  <c r="I10" s="1"/>
  <c r="H10" s="1"/>
  <c r="G10"/>
  <c r="F10" s="1"/>
  <c r="E10" s="1"/>
  <c r="D10" s="1"/>
  <c r="C10"/>
  <c r="B10"/>
  <c r="A10"/>
  <c r="L9"/>
  <c r="K9"/>
  <c r="J9"/>
  <c r="I9" s="1"/>
  <c r="H9" s="1"/>
  <c r="G9"/>
  <c r="F9" s="1"/>
  <c r="E9" s="1"/>
  <c r="D9" s="1"/>
  <c r="C9"/>
  <c r="B9"/>
  <c r="A9" s="1"/>
  <c r="L8"/>
  <c r="K8"/>
  <c r="J8"/>
  <c r="I8" s="1"/>
  <c r="H8" s="1"/>
  <c r="G8"/>
  <c r="F8" s="1"/>
  <c r="E8" s="1"/>
  <c r="D8" s="1"/>
  <c r="C8"/>
  <c r="B8"/>
  <c r="A8" s="1"/>
  <c r="L7"/>
  <c r="K7"/>
  <c r="J7"/>
  <c r="I7" s="1"/>
  <c r="H7" s="1"/>
  <c r="G7"/>
  <c r="F7" s="1"/>
  <c r="E7" s="1"/>
  <c r="D7" s="1"/>
  <c r="C7"/>
  <c r="B7"/>
  <c r="A7"/>
  <c r="L6"/>
  <c r="K6"/>
  <c r="J6"/>
  <c r="I6" s="1"/>
  <c r="H6" s="1"/>
  <c r="G6"/>
  <c r="F6" s="1"/>
  <c r="E6" s="1"/>
  <c r="D6" s="1"/>
  <c r="C6"/>
  <c r="B6"/>
  <c r="A6" s="1"/>
  <c r="L5"/>
  <c r="K5"/>
  <c r="J5"/>
  <c r="I5" s="1"/>
  <c r="H5" s="1"/>
  <c r="G5"/>
  <c r="F5" s="1"/>
  <c r="E5" s="1"/>
  <c r="D5" s="1"/>
  <c r="C5"/>
  <c r="B5"/>
  <c r="A5"/>
  <c r="L4"/>
  <c r="K4"/>
  <c r="J4"/>
  <c r="I4" s="1"/>
  <c r="H4" s="1"/>
  <c r="G4" s="1"/>
  <c r="F4" s="1"/>
  <c r="E4" s="1"/>
  <c r="D4" s="1"/>
  <c r="C4"/>
  <c r="C37" i="42" l="1"/>
  <c r="A37" s="1"/>
  <c r="C6"/>
  <c r="A6" s="1"/>
  <c r="C18"/>
  <c r="A18" s="1"/>
  <c r="C21"/>
  <c r="A21" s="1"/>
  <c r="C44"/>
  <c r="A44" s="1"/>
  <c r="C47"/>
  <c r="C45"/>
  <c r="A45" s="1"/>
  <c r="C43"/>
  <c r="A43" s="1"/>
  <c r="C32"/>
  <c r="C30"/>
  <c r="A30" s="1"/>
  <c r="C23"/>
  <c r="A23" s="1"/>
  <c r="C31"/>
  <c r="A31" s="1"/>
  <c r="C28"/>
  <c r="A28" s="1"/>
  <c r="C29"/>
  <c r="A29" s="1"/>
  <c r="C22"/>
  <c r="A22" s="1"/>
  <c r="C12"/>
  <c r="A12" s="1"/>
  <c r="C5"/>
  <c r="A5" s="1"/>
  <c r="C38"/>
  <c r="A38" s="1"/>
  <c r="C14"/>
  <c r="A14" s="1"/>
  <c r="C39"/>
  <c r="A39" s="1"/>
  <c r="C8"/>
  <c r="A8" s="1"/>
  <c r="C24"/>
  <c r="A24" s="1"/>
  <c r="C10"/>
  <c r="A10" s="1"/>
  <c r="C27"/>
  <c r="A27" s="1"/>
  <c r="C40"/>
  <c r="A40" s="1"/>
  <c r="A47"/>
  <c r="C46"/>
  <c r="A46" s="1"/>
  <c r="A32"/>
  <c r="C3"/>
  <c r="A3" s="1"/>
  <c r="A3" i="46"/>
  <c r="B6"/>
  <c r="A6" s="1"/>
  <c r="C6"/>
  <c r="C14"/>
  <c r="B14"/>
  <c r="A14" s="1"/>
  <c r="B15"/>
  <c r="A15" s="1"/>
  <c r="C15"/>
  <c r="A48"/>
  <c r="A46"/>
  <c r="A44"/>
  <c r="A42"/>
  <c r="A40"/>
  <c r="A38"/>
  <c r="A36"/>
  <c r="A34"/>
  <c r="A32"/>
  <c r="A30"/>
  <c r="A28"/>
  <c r="A26"/>
  <c r="A7"/>
  <c r="B13"/>
  <c r="A13" s="1"/>
  <c r="C13"/>
  <c r="B20"/>
  <c r="A20" s="1"/>
  <c r="C20"/>
  <c r="B19"/>
  <c r="A19" s="1"/>
  <c r="C19"/>
  <c r="B5"/>
  <c r="A5" s="1"/>
  <c r="C5"/>
  <c r="C18"/>
  <c r="B18"/>
  <c r="B24"/>
  <c r="A24" s="1"/>
  <c r="C24"/>
  <c r="B23"/>
  <c r="A23" s="1"/>
  <c r="C23"/>
  <c r="B9"/>
  <c r="A9" s="1"/>
  <c r="C9"/>
  <c r="B10"/>
  <c r="A10" s="1"/>
  <c r="C10"/>
  <c r="A22"/>
  <c r="A12"/>
  <c r="A4"/>
  <c r="A11"/>
  <c r="A21"/>
  <c r="C22" i="44"/>
  <c r="B22"/>
  <c r="A22" s="1"/>
  <c r="B9"/>
  <c r="A9" s="1"/>
  <c r="C9"/>
  <c r="C26"/>
  <c r="B26"/>
  <c r="A26" s="1"/>
  <c r="B10"/>
  <c r="A10" s="1"/>
  <c r="C10"/>
  <c r="C3"/>
  <c r="B3"/>
  <c r="B11"/>
  <c r="A11" s="1"/>
  <c r="C11"/>
  <c r="B30"/>
  <c r="C30"/>
  <c r="B14"/>
  <c r="A14" s="1"/>
  <c r="C14"/>
  <c r="B7"/>
  <c r="C7"/>
  <c r="C18"/>
  <c r="B18"/>
  <c r="B8"/>
  <c r="C8"/>
  <c r="A12"/>
  <c r="A33"/>
  <c r="A21"/>
  <c r="A13"/>
  <c r="A29"/>
  <c r="A31"/>
  <c r="A23"/>
  <c r="A15"/>
  <c r="A24"/>
  <c r="A5"/>
  <c r="A25"/>
  <c r="A17"/>
  <c r="A4"/>
  <c r="B43" i="43"/>
  <c r="C43"/>
  <c r="B39"/>
  <c r="A39" s="1"/>
  <c r="C39"/>
  <c r="B31"/>
  <c r="C31"/>
  <c r="B27"/>
  <c r="A27" s="1"/>
  <c r="C27"/>
  <c r="B9"/>
  <c r="C9"/>
  <c r="B48"/>
  <c r="A48" s="1"/>
  <c r="C48"/>
  <c r="B44"/>
  <c r="C44"/>
  <c r="B40"/>
  <c r="A40" s="1"/>
  <c r="C40"/>
  <c r="B36"/>
  <c r="C36"/>
  <c r="B32"/>
  <c r="A32" s="1"/>
  <c r="C32"/>
  <c r="B28"/>
  <c r="C28"/>
  <c r="B24"/>
  <c r="A24" s="1"/>
  <c r="C24"/>
  <c r="C13"/>
  <c r="B13"/>
  <c r="A13" s="1"/>
  <c r="B45"/>
  <c r="A45" s="1"/>
  <c r="C45"/>
  <c r="B41"/>
  <c r="C41"/>
  <c r="B37"/>
  <c r="A37" s="1"/>
  <c r="C37"/>
  <c r="B33"/>
  <c r="C33"/>
  <c r="B29"/>
  <c r="A29" s="1"/>
  <c r="C29"/>
  <c r="B25"/>
  <c r="C25"/>
  <c r="B17"/>
  <c r="A17" s="1"/>
  <c r="C17"/>
  <c r="B20"/>
  <c r="C20"/>
  <c r="A3"/>
  <c r="A18"/>
  <c r="A16"/>
  <c r="A19"/>
  <c r="A11"/>
  <c r="A6"/>
  <c r="B46"/>
  <c r="A46" s="1"/>
  <c r="C46"/>
  <c r="B42"/>
  <c r="A42" s="1"/>
  <c r="C42"/>
  <c r="B38"/>
  <c r="A38" s="1"/>
  <c r="C38"/>
  <c r="B34"/>
  <c r="A34" s="1"/>
  <c r="C34"/>
  <c r="B30"/>
  <c r="A30" s="1"/>
  <c r="C30"/>
  <c r="B26"/>
  <c r="A26" s="1"/>
  <c r="C26"/>
  <c r="B22"/>
  <c r="A22" s="1"/>
  <c r="C22"/>
  <c r="B5"/>
  <c r="A5" s="1"/>
  <c r="C5"/>
  <c r="B47"/>
  <c r="A47" s="1"/>
  <c r="C47"/>
  <c r="B35"/>
  <c r="A35" s="1"/>
  <c r="C35"/>
  <c r="B23"/>
  <c r="A23" s="1"/>
  <c r="C23"/>
  <c r="C13" i="42"/>
  <c r="A13" s="1"/>
  <c r="C42"/>
  <c r="A42" s="1"/>
  <c r="C34"/>
  <c r="A34" s="1"/>
  <c r="C26"/>
  <c r="A26" s="1"/>
  <c r="C35"/>
  <c r="A35" s="1"/>
  <c r="C19"/>
  <c r="A19" s="1"/>
  <c r="C36"/>
  <c r="A36" s="1"/>
  <c r="C20"/>
  <c r="A20" s="1"/>
  <c r="C4"/>
  <c r="A4" s="1"/>
  <c r="C48"/>
  <c r="A48" s="1"/>
  <c r="C41"/>
  <c r="A41" s="1"/>
  <c r="C33"/>
  <c r="A33" s="1"/>
  <c r="C25"/>
  <c r="A25" s="1"/>
  <c r="C17"/>
  <c r="A17" s="1"/>
  <c r="C9"/>
  <c r="A9" s="1"/>
  <c r="C7"/>
  <c r="A7" s="1"/>
  <c r="C11"/>
  <c r="A11" s="1"/>
  <c r="C15"/>
  <c r="A15" s="1"/>
  <c r="C16"/>
  <c r="A16" s="1"/>
  <c r="B20" i="41"/>
  <c r="C28"/>
  <c r="A28" s="1"/>
  <c r="B25"/>
  <c r="A25" s="1"/>
  <c r="B24"/>
  <c r="A24" s="1"/>
  <c r="B9"/>
  <c r="C29"/>
  <c r="A29" s="1"/>
  <c r="C13"/>
  <c r="A13" s="1"/>
  <c r="B5"/>
  <c r="A5" s="1"/>
  <c r="C12"/>
  <c r="A12" s="1"/>
  <c r="B17"/>
  <c r="A17" s="1"/>
  <c r="B16"/>
  <c r="A16" s="1"/>
  <c r="A32"/>
  <c r="A11"/>
  <c r="A8"/>
  <c r="A31"/>
  <c r="A23"/>
  <c r="A15"/>
  <c r="A7"/>
  <c r="B18"/>
  <c r="C18"/>
  <c r="B40"/>
  <c r="C40"/>
  <c r="B22"/>
  <c r="C22"/>
  <c r="B45"/>
  <c r="C45"/>
  <c r="C37"/>
  <c r="B37"/>
  <c r="C30"/>
  <c r="B30"/>
  <c r="B14"/>
  <c r="C14"/>
  <c r="B47"/>
  <c r="C47"/>
  <c r="B43"/>
  <c r="C43"/>
  <c r="C39"/>
  <c r="B39"/>
  <c r="B35"/>
  <c r="C35"/>
  <c r="A3"/>
  <c r="A21"/>
  <c r="A20"/>
  <c r="A4"/>
  <c r="A27"/>
  <c r="A19"/>
  <c r="B34"/>
  <c r="C34"/>
  <c r="B48"/>
  <c r="C48"/>
  <c r="C44"/>
  <c r="B44"/>
  <c r="B36"/>
  <c r="C36"/>
  <c r="B6"/>
  <c r="C6"/>
  <c r="B41"/>
  <c r="C41"/>
  <c r="B26"/>
  <c r="C26"/>
  <c r="C10"/>
  <c r="B10"/>
  <c r="B46"/>
  <c r="C46"/>
  <c r="B42"/>
  <c r="C42"/>
  <c r="B38"/>
  <c r="C38"/>
  <c r="A33"/>
  <c r="A9"/>
  <c r="B4" i="40"/>
  <c r="A4"/>
  <c r="L3"/>
  <c r="K3"/>
  <c r="J3"/>
  <c r="I3" s="1"/>
  <c r="H3" s="1"/>
  <c r="G3" s="1"/>
  <c r="F3" s="1"/>
  <c r="E3"/>
  <c r="D3" s="1"/>
  <c r="C3"/>
  <c r="B3"/>
  <c r="L1" i="42" l="1"/>
  <c r="B1" s="1"/>
  <c r="L1" i="46"/>
  <c r="B1" s="1"/>
  <c r="A18"/>
  <c r="A3" i="44"/>
  <c r="L1"/>
  <c r="B1" s="1"/>
  <c r="A8"/>
  <c r="A7"/>
  <c r="A30"/>
  <c r="A18"/>
  <c r="L1" i="43"/>
  <c r="B1" s="1"/>
  <c r="A20"/>
  <c r="A25"/>
  <c r="A33"/>
  <c r="A41"/>
  <c r="A28"/>
  <c r="A36"/>
  <c r="A44"/>
  <c r="A9"/>
  <c r="A31"/>
  <c r="A43"/>
  <c r="A39" i="41"/>
  <c r="A30"/>
  <c r="L1"/>
  <c r="B1" s="1"/>
  <c r="A44"/>
  <c r="A37"/>
  <c r="A42"/>
  <c r="A41"/>
  <c r="A36"/>
  <c r="A48"/>
  <c r="A35"/>
  <c r="A43"/>
  <c r="A14"/>
  <c r="A22"/>
  <c r="A18"/>
  <c r="A10"/>
  <c r="A38"/>
  <c r="A46"/>
  <c r="A26"/>
  <c r="A6"/>
  <c r="A34"/>
  <c r="A47"/>
  <c r="A45"/>
  <c r="A40"/>
  <c r="A3" i="40"/>
  <c r="L1"/>
  <c r="B1" s="1"/>
  <c r="L48" i="36"/>
  <c r="K48"/>
  <c r="J48"/>
  <c r="I48" s="1"/>
  <c r="H48" s="1"/>
  <c r="G48" s="1"/>
  <c r="F48" s="1"/>
  <c r="E48" s="1"/>
  <c r="D48" s="1"/>
  <c r="C48"/>
  <c r="B48"/>
  <c r="A48"/>
  <c r="L47"/>
  <c r="K47"/>
  <c r="J47"/>
  <c r="I47" s="1"/>
  <c r="H47"/>
  <c r="G47" s="1"/>
  <c r="F47" s="1"/>
  <c r="E47" s="1"/>
  <c r="D47" s="1"/>
  <c r="C47"/>
  <c r="B47" s="1"/>
  <c r="A47"/>
  <c r="L46"/>
  <c r="K46"/>
  <c r="J46"/>
  <c r="I46" s="1"/>
  <c r="H46" s="1"/>
  <c r="G46" s="1"/>
  <c r="F46" s="1"/>
  <c r="E46" s="1"/>
  <c r="D46" s="1"/>
  <c r="C46"/>
  <c r="B46"/>
  <c r="A46"/>
  <c r="L45"/>
  <c r="K45"/>
  <c r="J45"/>
  <c r="I45" s="1"/>
  <c r="H45" s="1"/>
  <c r="G45" s="1"/>
  <c r="F45" s="1"/>
  <c r="E45" s="1"/>
  <c r="D45" s="1"/>
  <c r="C45"/>
  <c r="B45"/>
  <c r="A45"/>
  <c r="L44"/>
  <c r="K44"/>
  <c r="J44"/>
  <c r="I44" s="1"/>
  <c r="H44"/>
  <c r="G44" s="1"/>
  <c r="F44" s="1"/>
  <c r="E44" s="1"/>
  <c r="D44" s="1"/>
  <c r="C44" s="1"/>
  <c r="B44"/>
  <c r="A44" s="1"/>
  <c r="L43"/>
  <c r="K43"/>
  <c r="J43"/>
  <c r="I43" s="1"/>
  <c r="H43"/>
  <c r="G43" s="1"/>
  <c r="F43" s="1"/>
  <c r="E43" s="1"/>
  <c r="D43" s="1"/>
  <c r="C43" s="1"/>
  <c r="B43"/>
  <c r="A43" s="1"/>
  <c r="L42"/>
  <c r="K42"/>
  <c r="J42"/>
  <c r="I42" s="1"/>
  <c r="H42" s="1"/>
  <c r="G42" s="1"/>
  <c r="F42" s="1"/>
  <c r="E42" s="1"/>
  <c r="D42" s="1"/>
  <c r="C42"/>
  <c r="B42"/>
  <c r="A42"/>
  <c r="L41"/>
  <c r="K41"/>
  <c r="J41"/>
  <c r="I41" s="1"/>
  <c r="H41" s="1"/>
  <c r="G41" s="1"/>
  <c r="F41" s="1"/>
  <c r="E41" s="1"/>
  <c r="D41" s="1"/>
  <c r="C41"/>
  <c r="B41"/>
  <c r="A41"/>
  <c r="L40"/>
  <c r="K40"/>
  <c r="J40"/>
  <c r="I40" s="1"/>
  <c r="H40"/>
  <c r="G40" s="1"/>
  <c r="F40" s="1"/>
  <c r="E40" s="1"/>
  <c r="D40" s="1"/>
  <c r="C40"/>
  <c r="B40" s="1"/>
  <c r="A40"/>
  <c r="L39"/>
  <c r="K39"/>
  <c r="J39"/>
  <c r="I39" s="1"/>
  <c r="H39"/>
  <c r="G39" s="1"/>
  <c r="F39" s="1"/>
  <c r="E39" s="1"/>
  <c r="D39" s="1"/>
  <c r="C39"/>
  <c r="B39"/>
  <c r="A39"/>
  <c r="L38"/>
  <c r="K38"/>
  <c r="J38"/>
  <c r="I38" s="1"/>
  <c r="H38" s="1"/>
  <c r="G38" s="1"/>
  <c r="F38" s="1"/>
  <c r="E38"/>
  <c r="D38" s="1"/>
  <c r="C38"/>
  <c r="B38"/>
  <c r="A38"/>
  <c r="L37"/>
  <c r="K37"/>
  <c r="J37"/>
  <c r="I37" s="1"/>
  <c r="H37"/>
  <c r="G37" s="1"/>
  <c r="F37" s="1"/>
  <c r="E37" s="1"/>
  <c r="D37" s="1"/>
  <c r="C37"/>
  <c r="B37"/>
  <c r="A37"/>
  <c r="L36"/>
  <c r="K36"/>
  <c r="J36"/>
  <c r="I36" s="1"/>
  <c r="H36"/>
  <c r="G36" s="1"/>
  <c r="F36" s="1"/>
  <c r="E36" s="1"/>
  <c r="D36" s="1"/>
  <c r="C36"/>
  <c r="B36" s="1"/>
  <c r="A36"/>
  <c r="L35"/>
  <c r="K35"/>
  <c r="J35"/>
  <c r="I35" s="1"/>
  <c r="H35"/>
  <c r="G35" s="1"/>
  <c r="F35" s="1"/>
  <c r="E35" s="1"/>
  <c r="D35" s="1"/>
  <c r="C35" s="1"/>
  <c r="B35"/>
  <c r="A35"/>
  <c r="L34"/>
  <c r="K34"/>
  <c r="J34"/>
  <c r="I34" s="1"/>
  <c r="H34" s="1"/>
  <c r="G34" s="1"/>
  <c r="F34" s="1"/>
  <c r="E34" s="1"/>
  <c r="D34" s="1"/>
  <c r="C34"/>
  <c r="B34"/>
  <c r="A34"/>
  <c r="L33"/>
  <c r="K33"/>
  <c r="J33"/>
  <c r="I33" s="1"/>
  <c r="H33" s="1"/>
  <c r="G33" s="1"/>
  <c r="F33" s="1"/>
  <c r="E33" s="1"/>
  <c r="D33" s="1"/>
  <c r="C33"/>
  <c r="B33"/>
  <c r="A33"/>
  <c r="L32"/>
  <c r="K32"/>
  <c r="J32"/>
  <c r="I32" s="1"/>
  <c r="H32" s="1"/>
  <c r="G32" s="1"/>
  <c r="F32" s="1"/>
  <c r="E32" s="1"/>
  <c r="D32" s="1"/>
  <c r="C32"/>
  <c r="B32"/>
  <c r="A32" s="1"/>
  <c r="L31"/>
  <c r="K31"/>
  <c r="J31"/>
  <c r="I31" s="1"/>
  <c r="H31"/>
  <c r="G31" s="1"/>
  <c r="F31" s="1"/>
  <c r="E31" s="1"/>
  <c r="D31" s="1"/>
  <c r="C31" s="1"/>
  <c r="B31"/>
  <c r="A31" s="1"/>
  <c r="L30"/>
  <c r="K30"/>
  <c r="J30"/>
  <c r="I30" s="1"/>
  <c r="H30" s="1"/>
  <c r="G30" s="1"/>
  <c r="F30" s="1"/>
  <c r="E30" s="1"/>
  <c r="D30" s="1"/>
  <c r="C30"/>
  <c r="B30"/>
  <c r="A30"/>
  <c r="L29"/>
  <c r="K29"/>
  <c r="J29"/>
  <c r="I29" s="1"/>
  <c r="H29" s="1"/>
  <c r="G29" s="1"/>
  <c r="F29" s="1"/>
  <c r="E29" s="1"/>
  <c r="D29" s="1"/>
  <c r="C29"/>
  <c r="B29"/>
  <c r="A29"/>
  <c r="L28"/>
  <c r="K28"/>
  <c r="J28"/>
  <c r="I28" s="1"/>
  <c r="H28"/>
  <c r="G28" s="1"/>
  <c r="F28" s="1"/>
  <c r="E28" s="1"/>
  <c r="D28" s="1"/>
  <c r="C28"/>
  <c r="B28" s="1"/>
  <c r="A28"/>
  <c r="L27"/>
  <c r="K27"/>
  <c r="J27"/>
  <c r="I27" s="1"/>
  <c r="H27"/>
  <c r="G27" s="1"/>
  <c r="F27" s="1"/>
  <c r="E27" s="1"/>
  <c r="D27" s="1"/>
  <c r="C27"/>
  <c r="B27" s="1"/>
  <c r="A27" s="1"/>
  <c r="L26"/>
  <c r="K26"/>
  <c r="J26"/>
  <c r="I26" s="1"/>
  <c r="H26" s="1"/>
  <c r="G26" s="1"/>
  <c r="F26" s="1"/>
  <c r="E26" s="1"/>
  <c r="D26" s="1"/>
  <c r="C26"/>
  <c r="B26"/>
  <c r="A26"/>
  <c r="L25"/>
  <c r="K25"/>
  <c r="J25"/>
  <c r="I25" s="1"/>
  <c r="H25" s="1"/>
  <c r="G25" s="1"/>
  <c r="F25" s="1"/>
  <c r="E25" s="1"/>
  <c r="D25" s="1"/>
  <c r="C25"/>
  <c r="B25"/>
  <c r="A25"/>
  <c r="L24"/>
  <c r="K24"/>
  <c r="J24"/>
  <c r="I24" s="1"/>
  <c r="H24" s="1"/>
  <c r="G24" s="1"/>
  <c r="F24" s="1"/>
  <c r="E24" s="1"/>
  <c r="D24" s="1"/>
  <c r="C24"/>
  <c r="B24"/>
  <c r="A24"/>
  <c r="L23"/>
  <c r="K23"/>
  <c r="J23"/>
  <c r="I23" s="1"/>
  <c r="H23" s="1"/>
  <c r="G23" s="1"/>
  <c r="F23" s="1"/>
  <c r="E23" s="1"/>
  <c r="D23" s="1"/>
  <c r="C23"/>
  <c r="B23"/>
  <c r="A23"/>
  <c r="L22"/>
  <c r="K22"/>
  <c r="J22"/>
  <c r="I22" s="1"/>
  <c r="H22" s="1"/>
  <c r="G22" s="1"/>
  <c r="F22" s="1"/>
  <c r="E22" s="1"/>
  <c r="D22" s="1"/>
  <c r="C22"/>
  <c r="B22"/>
  <c r="A22"/>
  <c r="L21"/>
  <c r="K21"/>
  <c r="J21"/>
  <c r="I21" s="1"/>
  <c r="H21"/>
  <c r="G21" s="1"/>
  <c r="F21" s="1"/>
  <c r="E21" s="1"/>
  <c r="D21" s="1"/>
  <c r="C21" s="1"/>
  <c r="B21"/>
  <c r="A21"/>
  <c r="L20"/>
  <c r="K20"/>
  <c r="J20"/>
  <c r="I20" s="1"/>
  <c r="H20" s="1"/>
  <c r="G20" s="1"/>
  <c r="F20" s="1"/>
  <c r="E20" s="1"/>
  <c r="D20" s="1"/>
  <c r="C20"/>
  <c r="B20"/>
  <c r="A20"/>
  <c r="L19"/>
  <c r="K19"/>
  <c r="J19"/>
  <c r="I19" s="1"/>
  <c r="H19"/>
  <c r="G19" s="1"/>
  <c r="F19" s="1"/>
  <c r="E19" s="1"/>
  <c r="D19" s="1"/>
  <c r="C19"/>
  <c r="B19" s="1"/>
  <c r="A19" s="1"/>
  <c r="L18"/>
  <c r="K18"/>
  <c r="J18"/>
  <c r="I18" s="1"/>
  <c r="H18" s="1"/>
  <c r="G18" s="1"/>
  <c r="F18" s="1"/>
  <c r="E18" s="1"/>
  <c r="D18" s="1"/>
  <c r="C18"/>
  <c r="B18"/>
  <c r="A18"/>
  <c r="L17"/>
  <c r="K17"/>
  <c r="J17"/>
  <c r="I17" s="1"/>
  <c r="H17"/>
  <c r="G17" s="1"/>
  <c r="F17" s="1"/>
  <c r="E17" s="1"/>
  <c r="D17" s="1"/>
  <c r="C17"/>
  <c r="B17" s="1"/>
  <c r="A17"/>
  <c r="L16"/>
  <c r="K16"/>
  <c r="J16"/>
  <c r="I16" s="1"/>
  <c r="H16" s="1"/>
  <c r="G16" s="1"/>
  <c r="F16" s="1"/>
  <c r="E16" s="1"/>
  <c r="D16" s="1"/>
  <c r="C16"/>
  <c r="B16"/>
  <c r="A16"/>
  <c r="L15"/>
  <c r="K15"/>
  <c r="J15"/>
  <c r="I15" s="1"/>
  <c r="H15" s="1"/>
  <c r="G15" s="1"/>
  <c r="F15" s="1"/>
  <c r="E15" s="1"/>
  <c r="D15" s="1"/>
  <c r="C15"/>
  <c r="B15"/>
  <c r="A15"/>
  <c r="L14"/>
  <c r="K14"/>
  <c r="J14"/>
  <c r="I14" s="1"/>
  <c r="H14" s="1"/>
  <c r="G14" s="1"/>
  <c r="F14" s="1"/>
  <c r="E14" s="1"/>
  <c r="D14" s="1"/>
  <c r="C14"/>
  <c r="B14"/>
  <c r="A14"/>
  <c r="L13"/>
  <c r="K13"/>
  <c r="J13"/>
  <c r="I13" s="1"/>
  <c r="H13" s="1"/>
  <c r="G13" s="1"/>
  <c r="F13" s="1"/>
  <c r="E13" s="1"/>
  <c r="D13" s="1"/>
  <c r="C13"/>
  <c r="B13"/>
  <c r="A13"/>
  <c r="L12"/>
  <c r="K12"/>
  <c r="J12"/>
  <c r="I12" s="1"/>
  <c r="H12"/>
  <c r="G12" s="1"/>
  <c r="F12" s="1"/>
  <c r="E12" s="1"/>
  <c r="D12" s="1"/>
  <c r="C12"/>
  <c r="B12"/>
  <c r="A12"/>
  <c r="L11"/>
  <c r="K11"/>
  <c r="J11"/>
  <c r="I11" s="1"/>
  <c r="H11"/>
  <c r="G11" s="1"/>
  <c r="F11" s="1"/>
  <c r="E11" s="1"/>
  <c r="D11" s="1"/>
  <c r="C11"/>
  <c r="B11" s="1"/>
  <c r="A11" s="1"/>
  <c r="L10"/>
  <c r="K10"/>
  <c r="J10"/>
  <c r="I10" s="1"/>
  <c r="H10" s="1"/>
  <c r="G10" s="1"/>
  <c r="F10" s="1"/>
  <c r="E10" s="1"/>
  <c r="D10" s="1"/>
  <c r="C10"/>
  <c r="B10"/>
  <c r="A10"/>
  <c r="L9"/>
  <c r="K9"/>
  <c r="J9"/>
  <c r="I9" s="1"/>
  <c r="H9"/>
  <c r="G9" s="1"/>
  <c r="F9" s="1"/>
  <c r="E9" s="1"/>
  <c r="D9" s="1"/>
  <c r="C9" s="1"/>
  <c r="B9"/>
  <c r="A9" s="1"/>
  <c r="L8"/>
  <c r="K8"/>
  <c r="J8"/>
  <c r="I8" s="1"/>
  <c r="H8"/>
  <c r="G8" s="1"/>
  <c r="F8" s="1"/>
  <c r="E8" s="1"/>
  <c r="D8" s="1"/>
  <c r="C8"/>
  <c r="B8" s="1"/>
  <c r="A8"/>
  <c r="L7"/>
  <c r="K7"/>
  <c r="J7"/>
  <c r="I7" s="1"/>
  <c r="H7"/>
  <c r="G7" s="1"/>
  <c r="F7" s="1"/>
  <c r="E7" s="1"/>
  <c r="D7" s="1"/>
  <c r="C7"/>
  <c r="B7"/>
  <c r="A7"/>
  <c r="L6"/>
  <c r="K6"/>
  <c r="J6"/>
  <c r="I6" s="1"/>
  <c r="H6" s="1"/>
  <c r="G6" s="1"/>
  <c r="F6" s="1"/>
  <c r="E6" s="1"/>
  <c r="D6" s="1"/>
  <c r="C6"/>
  <c r="B6"/>
  <c r="A6"/>
  <c r="L5"/>
  <c r="K5"/>
  <c r="J5"/>
  <c r="I5" s="1"/>
  <c r="H5" s="1"/>
  <c r="G5"/>
  <c r="F5" s="1"/>
  <c r="E5" s="1"/>
  <c r="D5" s="1"/>
  <c r="C5"/>
  <c r="B5"/>
  <c r="A5"/>
  <c r="L4"/>
  <c r="K4"/>
  <c r="J4"/>
  <c r="I4" s="1"/>
  <c r="H4" s="1"/>
  <c r="G4" s="1"/>
  <c r="F4" s="1"/>
  <c r="E4" s="1"/>
  <c r="D4" s="1"/>
  <c r="C4"/>
  <c r="B4"/>
  <c r="A4"/>
  <c r="L3"/>
  <c r="K3"/>
  <c r="J3"/>
  <c r="I3" s="1"/>
  <c r="H3"/>
  <c r="G3" s="1"/>
  <c r="F3" s="1"/>
  <c r="E3" s="1"/>
  <c r="D3" s="1"/>
  <c r="C3"/>
  <c r="B3"/>
  <c r="A3"/>
  <c r="L1" l="1"/>
  <c r="B1" s="1"/>
  <c r="L48" i="39"/>
  <c r="K48"/>
  <c r="J48"/>
  <c r="L47"/>
  <c r="K47"/>
  <c r="J47"/>
  <c r="I47" s="1"/>
  <c r="H47" s="1"/>
  <c r="G47" s="1"/>
  <c r="F47" s="1"/>
  <c r="L46"/>
  <c r="K46"/>
  <c r="J46"/>
  <c r="L45"/>
  <c r="K45"/>
  <c r="J45"/>
  <c r="I45" s="1"/>
  <c r="H45" s="1"/>
  <c r="G45" s="1"/>
  <c r="F45" s="1"/>
  <c r="L44"/>
  <c r="K44"/>
  <c r="J44"/>
  <c r="L43"/>
  <c r="K43"/>
  <c r="J43"/>
  <c r="L42"/>
  <c r="K42"/>
  <c r="J42"/>
  <c r="L41"/>
  <c r="K41"/>
  <c r="J41"/>
  <c r="L40"/>
  <c r="K40"/>
  <c r="J40"/>
  <c r="I40" s="1"/>
  <c r="H40" s="1"/>
  <c r="L39"/>
  <c r="K39"/>
  <c r="J39"/>
  <c r="L38"/>
  <c r="K38"/>
  <c r="J38"/>
  <c r="I38" s="1"/>
  <c r="H38" s="1"/>
  <c r="L37"/>
  <c r="K37"/>
  <c r="J37"/>
  <c r="L36"/>
  <c r="K36"/>
  <c r="J36"/>
  <c r="I36" s="1"/>
  <c r="H36" s="1"/>
  <c r="G36" s="1"/>
  <c r="F36" s="1"/>
  <c r="L35"/>
  <c r="K35"/>
  <c r="J35"/>
  <c r="I35" s="1"/>
  <c r="H35" s="1"/>
  <c r="L34"/>
  <c r="K34"/>
  <c r="J34"/>
  <c r="I34" s="1"/>
  <c r="H34" s="1"/>
  <c r="G34" s="1"/>
  <c r="F34" s="1"/>
  <c r="L33"/>
  <c r="K33"/>
  <c r="J33"/>
  <c r="I33" s="1"/>
  <c r="H33" s="1"/>
  <c r="G33" s="1"/>
  <c r="F33" s="1"/>
  <c r="L32"/>
  <c r="K32"/>
  <c r="J32"/>
  <c r="L31"/>
  <c r="K31"/>
  <c r="J31"/>
  <c r="I31" s="1"/>
  <c r="H31" s="1"/>
  <c r="G31" s="1"/>
  <c r="F31" s="1"/>
  <c r="L30"/>
  <c r="K30"/>
  <c r="J30"/>
  <c r="L29"/>
  <c r="K29"/>
  <c r="J29"/>
  <c r="I29" s="1"/>
  <c r="H29" s="1"/>
  <c r="G29" s="1"/>
  <c r="F29" s="1"/>
  <c r="L28"/>
  <c r="K28"/>
  <c r="J28"/>
  <c r="L27"/>
  <c r="K27"/>
  <c r="J27"/>
  <c r="L26"/>
  <c r="K26"/>
  <c r="J26"/>
  <c r="I26" s="1"/>
  <c r="H26" s="1"/>
  <c r="G26" s="1"/>
  <c r="F26" s="1"/>
  <c r="L25"/>
  <c r="K25"/>
  <c r="J25"/>
  <c r="L24"/>
  <c r="K24"/>
  <c r="J24"/>
  <c r="I24" s="1"/>
  <c r="H24" s="1"/>
  <c r="L23"/>
  <c r="K23"/>
  <c r="J23"/>
  <c r="I23" s="1"/>
  <c r="H23" s="1"/>
  <c r="G23" s="1"/>
  <c r="F23" s="1"/>
  <c r="L22"/>
  <c r="K22"/>
  <c r="J22"/>
  <c r="I22" s="1"/>
  <c r="H22" s="1"/>
  <c r="L21"/>
  <c r="K21"/>
  <c r="J21"/>
  <c r="I21" s="1"/>
  <c r="H21" s="1"/>
  <c r="G21" s="1"/>
  <c r="F21" s="1"/>
  <c r="L20"/>
  <c r="K20"/>
  <c r="J20"/>
  <c r="L19"/>
  <c r="K19"/>
  <c r="J19"/>
  <c r="I19" s="1"/>
  <c r="H19" s="1"/>
  <c r="L18"/>
  <c r="K18"/>
  <c r="J18"/>
  <c r="L17"/>
  <c r="K17"/>
  <c r="J17"/>
  <c r="L16"/>
  <c r="K16"/>
  <c r="J16"/>
  <c r="I16" s="1"/>
  <c r="H16" s="1"/>
  <c r="G16" s="1"/>
  <c r="F16" s="1"/>
  <c r="L15"/>
  <c r="K15"/>
  <c r="J15"/>
  <c r="L14"/>
  <c r="K14"/>
  <c r="J14"/>
  <c r="I14" s="1"/>
  <c r="H14" s="1"/>
  <c r="G14" s="1"/>
  <c r="F14" s="1"/>
  <c r="L13"/>
  <c r="K13"/>
  <c r="J13"/>
  <c r="L12"/>
  <c r="K12"/>
  <c r="J12"/>
  <c r="L11"/>
  <c r="K11"/>
  <c r="J11"/>
  <c r="I11" s="1"/>
  <c r="H11" s="1"/>
  <c r="G11" s="1"/>
  <c r="F11" s="1"/>
  <c r="L10"/>
  <c r="K10"/>
  <c r="J10"/>
  <c r="L9"/>
  <c r="K9"/>
  <c r="J9"/>
  <c r="I9" s="1"/>
  <c r="H9" s="1"/>
  <c r="L8"/>
  <c r="K8"/>
  <c r="J8"/>
  <c r="L7"/>
  <c r="K7"/>
  <c r="J7"/>
  <c r="I7" s="1"/>
  <c r="H7" s="1"/>
  <c r="G7" s="1"/>
  <c r="F7" s="1"/>
  <c r="L6"/>
  <c r="K6"/>
  <c r="J6"/>
  <c r="L5"/>
  <c r="K5"/>
  <c r="J5"/>
  <c r="I5" s="1"/>
  <c r="H5" s="1"/>
  <c r="G5" s="1"/>
  <c r="F5" s="1"/>
  <c r="L4"/>
  <c r="K4"/>
  <c r="J4"/>
  <c r="L3"/>
  <c r="K3"/>
  <c r="J3"/>
  <c r="I3" s="1"/>
  <c r="H3" s="1"/>
  <c r="G3" s="1"/>
  <c r="F3" s="1"/>
  <c r="G48" i="31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 s="1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 s="1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 s="1"/>
  <c r="D3" s="1"/>
  <c r="C3"/>
  <c r="B3"/>
  <c r="A3"/>
  <c r="G1"/>
  <c r="B1" s="1"/>
  <c r="G48" i="30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 s="1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 s="1"/>
  <c r="G3"/>
  <c r="F3"/>
  <c r="E3" s="1"/>
  <c r="D3" s="1"/>
  <c r="C3"/>
  <c r="B3"/>
  <c r="A3"/>
  <c r="G1"/>
  <c r="B1" s="1"/>
  <c r="G48" i="27"/>
  <c r="F48"/>
  <c r="E48" s="1"/>
  <c r="D48" s="1"/>
  <c r="C48"/>
  <c r="B48"/>
  <c r="A48"/>
  <c r="G47"/>
  <c r="F47"/>
  <c r="E47"/>
  <c r="D47" s="1"/>
  <c r="C47" s="1"/>
  <c r="B47"/>
  <c r="A47"/>
  <c r="G46"/>
  <c r="F46"/>
  <c r="E46" s="1"/>
  <c r="D46" s="1"/>
  <c r="C46"/>
  <c r="B46"/>
  <c r="A46"/>
  <c r="G45"/>
  <c r="F45"/>
  <c r="E45" s="1"/>
  <c r="D45" s="1"/>
  <c r="C45"/>
  <c r="B45"/>
  <c r="A45" s="1"/>
  <c r="G44"/>
  <c r="F44"/>
  <c r="E44" s="1"/>
  <c r="D44" s="1"/>
  <c r="C44"/>
  <c r="B44"/>
  <c r="A44"/>
  <c r="G43"/>
  <c r="F43"/>
  <c r="E43"/>
  <c r="D43" s="1"/>
  <c r="C43" s="1"/>
  <c r="B43"/>
  <c r="A43" s="1"/>
  <c r="G42"/>
  <c r="F42"/>
  <c r="E42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 s="1"/>
  <c r="A39" s="1"/>
  <c r="G38"/>
  <c r="F38"/>
  <c r="E38" s="1"/>
  <c r="D38" s="1"/>
  <c r="C38"/>
  <c r="B38"/>
  <c r="A38" s="1"/>
  <c r="G37"/>
  <c r="F37"/>
  <c r="E37" s="1"/>
  <c r="D37" s="1"/>
  <c r="C37"/>
  <c r="B37"/>
  <c r="A37" s="1"/>
  <c r="G36"/>
  <c r="F36"/>
  <c r="E36" s="1"/>
  <c r="D36" s="1"/>
  <c r="C36"/>
  <c r="B36"/>
  <c r="A36"/>
  <c r="G35"/>
  <c r="F35"/>
  <c r="E35"/>
  <c r="D35" s="1"/>
  <c r="C35"/>
  <c r="B35"/>
  <c r="A35" s="1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 s="1"/>
  <c r="A31"/>
  <c r="G30"/>
  <c r="F30"/>
  <c r="E30" s="1"/>
  <c r="D30" s="1"/>
  <c r="C30"/>
  <c r="B30"/>
  <c r="A30"/>
  <c r="G29"/>
  <c r="F29"/>
  <c r="E29" s="1"/>
  <c r="D29" s="1"/>
  <c r="C29"/>
  <c r="B29"/>
  <c r="A29" s="1"/>
  <c r="G28"/>
  <c r="F28"/>
  <c r="E28" s="1"/>
  <c r="D28" s="1"/>
  <c r="C28"/>
  <c r="B28"/>
  <c r="A28"/>
  <c r="G27"/>
  <c r="F27"/>
  <c r="E27"/>
  <c r="D27" s="1"/>
  <c r="C27" s="1"/>
  <c r="B27"/>
  <c r="A27"/>
  <c r="G26"/>
  <c r="F26"/>
  <c r="E26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 s="1"/>
  <c r="A23"/>
  <c r="G22"/>
  <c r="F22"/>
  <c r="E22" s="1"/>
  <c r="D22" s="1"/>
  <c r="C22"/>
  <c r="B22"/>
  <c r="A22" s="1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/>
  <c r="D19" s="1"/>
  <c r="C19" s="1"/>
  <c r="B19"/>
  <c r="A19"/>
  <c r="G18"/>
  <c r="F18"/>
  <c r="E18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 s="1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/>
  <c r="D11" s="1"/>
  <c r="C11" s="1"/>
  <c r="B11"/>
  <c r="A11" s="1"/>
  <c r="G10"/>
  <c r="F10"/>
  <c r="E10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 s="1"/>
  <c r="A7" s="1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/>
  <c r="D3" s="1"/>
  <c r="C3" s="1"/>
  <c r="B3"/>
  <c r="A3" s="1"/>
  <c r="G1"/>
  <c r="B1" s="1"/>
  <c r="G48" i="29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/>
  <c r="D45" s="1"/>
  <c r="C45"/>
  <c r="B45" s="1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 s="1"/>
  <c r="A37"/>
  <c r="G36"/>
  <c r="F36"/>
  <c r="E36" s="1"/>
  <c r="D36" s="1"/>
  <c r="C36"/>
  <c r="B36" s="1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 s="1"/>
  <c r="G32"/>
  <c r="F32"/>
  <c r="E32" s="1"/>
  <c r="D32" s="1"/>
  <c r="C32"/>
  <c r="B32"/>
  <c r="A32" s="1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 s="1"/>
  <c r="A29" s="1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 s="1"/>
  <c r="A25" s="1"/>
  <c r="G24"/>
  <c r="F24"/>
  <c r="E24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 s="1"/>
  <c r="A17" s="1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 s="1"/>
  <c r="A13" s="1"/>
  <c r="G12"/>
  <c r="F12"/>
  <c r="E12" s="1"/>
  <c r="D12" s="1"/>
  <c r="C12"/>
  <c r="B12"/>
  <c r="A12" s="1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 s="1"/>
  <c r="A9" s="1"/>
  <c r="G8"/>
  <c r="F8"/>
  <c r="E8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/>
  <c r="D5" s="1"/>
  <c r="C5"/>
  <c r="B5"/>
  <c r="A5" s="1"/>
  <c r="G4"/>
  <c r="F4"/>
  <c r="E4" s="1"/>
  <c r="D4" s="1"/>
  <c r="C4"/>
  <c r="B4" s="1"/>
  <c r="A4" s="1"/>
  <c r="G3"/>
  <c r="F3"/>
  <c r="E3" s="1"/>
  <c r="D3" s="1"/>
  <c r="C3"/>
  <c r="B3"/>
  <c r="A3"/>
  <c r="G1"/>
  <c r="B1" s="1"/>
  <c r="I10" i="39" l="1"/>
  <c r="H10" s="1"/>
  <c r="I12"/>
  <c r="H12" s="1"/>
  <c r="I17"/>
  <c r="H17" s="1"/>
  <c r="I20"/>
  <c r="H20" s="1"/>
  <c r="C26"/>
  <c r="I28"/>
  <c r="H28" s="1"/>
  <c r="I37"/>
  <c r="H37" s="1"/>
  <c r="I39"/>
  <c r="H39" s="1"/>
  <c r="I42"/>
  <c r="H42" s="1"/>
  <c r="I44"/>
  <c r="H44" s="1"/>
  <c r="C3"/>
  <c r="I6"/>
  <c r="H6" s="1"/>
  <c r="C16"/>
  <c r="I4"/>
  <c r="H4" s="1"/>
  <c r="G4" s="1"/>
  <c r="F4" s="1"/>
  <c r="E4" s="1"/>
  <c r="D4" s="1"/>
  <c r="I8"/>
  <c r="H8" s="1"/>
  <c r="G8" s="1"/>
  <c r="F8" s="1"/>
  <c r="E8" s="1"/>
  <c r="D8" s="1"/>
  <c r="I13"/>
  <c r="H13" s="1"/>
  <c r="I15"/>
  <c r="H15" s="1"/>
  <c r="I18"/>
  <c r="H18" s="1"/>
  <c r="I25"/>
  <c r="H25" s="1"/>
  <c r="G35"/>
  <c r="F35" s="1"/>
  <c r="E35" s="1"/>
  <c r="D35" s="1"/>
  <c r="G38"/>
  <c r="F38" s="1"/>
  <c r="E38" s="1"/>
  <c r="D38" s="1"/>
  <c r="B38" s="1"/>
  <c r="G40"/>
  <c r="F40" s="1"/>
  <c r="E40" s="1"/>
  <c r="D40" s="1"/>
  <c r="B40" s="1"/>
  <c r="E33"/>
  <c r="D33" s="1"/>
  <c r="E3"/>
  <c r="D3" s="1"/>
  <c r="B3" s="1"/>
  <c r="E5"/>
  <c r="D5" s="1"/>
  <c r="B5" s="1"/>
  <c r="E7"/>
  <c r="D7" s="1"/>
  <c r="B7" s="1"/>
  <c r="G9"/>
  <c r="F9" s="1"/>
  <c r="E9" s="1"/>
  <c r="D9" s="1"/>
  <c r="E11"/>
  <c r="D11" s="1"/>
  <c r="E14"/>
  <c r="D14" s="1"/>
  <c r="B14" s="1"/>
  <c r="E16"/>
  <c r="D16" s="1"/>
  <c r="B16" s="1"/>
  <c r="G19"/>
  <c r="F19" s="1"/>
  <c r="E19" s="1"/>
  <c r="D19" s="1"/>
  <c r="C19" s="1"/>
  <c r="B19" s="1"/>
  <c r="A19" s="1"/>
  <c r="E21"/>
  <c r="D21" s="1"/>
  <c r="G22"/>
  <c r="F22" s="1"/>
  <c r="E22" s="1"/>
  <c r="D22" s="1"/>
  <c r="E23"/>
  <c r="D23" s="1"/>
  <c r="C23" s="1"/>
  <c r="B23" s="1"/>
  <c r="A23" s="1"/>
  <c r="G24"/>
  <c r="F24" s="1"/>
  <c r="E24" s="1"/>
  <c r="D24" s="1"/>
  <c r="E26"/>
  <c r="D26" s="1"/>
  <c r="B26" s="1"/>
  <c r="E29"/>
  <c r="D29" s="1"/>
  <c r="I30"/>
  <c r="H30" s="1"/>
  <c r="E31"/>
  <c r="D31" s="1"/>
  <c r="I32"/>
  <c r="H32" s="1"/>
  <c r="E34"/>
  <c r="D34" s="1"/>
  <c r="B34" s="1"/>
  <c r="E36"/>
  <c r="D36" s="1"/>
  <c r="B36" s="1"/>
  <c r="I41"/>
  <c r="H41" s="1"/>
  <c r="I43"/>
  <c r="H43" s="1"/>
  <c r="E45"/>
  <c r="D45" s="1"/>
  <c r="I46"/>
  <c r="H46" s="1"/>
  <c r="E47"/>
  <c r="D47" s="1"/>
  <c r="I48"/>
  <c r="H48" s="1"/>
  <c r="I27"/>
  <c r="H27" s="1"/>
  <c r="B24" l="1"/>
  <c r="C24"/>
  <c r="B9"/>
  <c r="A9" s="1"/>
  <c r="C9"/>
  <c r="B22"/>
  <c r="C22"/>
  <c r="G41"/>
  <c r="F41" s="1"/>
  <c r="E41" s="1"/>
  <c r="D41" s="1"/>
  <c r="G13"/>
  <c r="F13" s="1"/>
  <c r="E13"/>
  <c r="D13" s="1"/>
  <c r="G48"/>
  <c r="F48" s="1"/>
  <c r="E48" s="1"/>
  <c r="D48" s="1"/>
  <c r="G43"/>
  <c r="F43" s="1"/>
  <c r="E43"/>
  <c r="D43" s="1"/>
  <c r="C45"/>
  <c r="B45"/>
  <c r="C31"/>
  <c r="B31"/>
  <c r="A31" s="1"/>
  <c r="C33"/>
  <c r="B33"/>
  <c r="G25"/>
  <c r="F25" s="1"/>
  <c r="E25"/>
  <c r="D25" s="1"/>
  <c r="G18"/>
  <c r="F18" s="1"/>
  <c r="E18" s="1"/>
  <c r="D18" s="1"/>
  <c r="B8"/>
  <c r="C8"/>
  <c r="G6"/>
  <c r="F6" s="1"/>
  <c r="E6" s="1"/>
  <c r="D6" s="1"/>
  <c r="G42"/>
  <c r="F42" s="1"/>
  <c r="E42"/>
  <c r="D42" s="1"/>
  <c r="G20"/>
  <c r="F20" s="1"/>
  <c r="E20" s="1"/>
  <c r="D20" s="1"/>
  <c r="G46"/>
  <c r="F46" s="1"/>
  <c r="E46"/>
  <c r="D46" s="1"/>
  <c r="G32"/>
  <c r="F32" s="1"/>
  <c r="E32" s="1"/>
  <c r="D32" s="1"/>
  <c r="C21"/>
  <c r="B21"/>
  <c r="A21" s="1"/>
  <c r="C11"/>
  <c r="B11"/>
  <c r="C35"/>
  <c r="B35"/>
  <c r="A35" s="1"/>
  <c r="G44"/>
  <c r="F44" s="1"/>
  <c r="E44" s="1"/>
  <c r="D44" s="1"/>
  <c r="G10"/>
  <c r="F10" s="1"/>
  <c r="E10"/>
  <c r="D10" s="1"/>
  <c r="A16"/>
  <c r="C38"/>
  <c r="A38" s="1"/>
  <c r="C34"/>
  <c r="C7"/>
  <c r="C40"/>
  <c r="A40" s="1"/>
  <c r="A26"/>
  <c r="A3"/>
  <c r="C14"/>
  <c r="C36"/>
  <c r="A36" s="1"/>
  <c r="C47"/>
  <c r="B47"/>
  <c r="C29"/>
  <c r="B29"/>
  <c r="A29" s="1"/>
  <c r="G37"/>
  <c r="F37" s="1"/>
  <c r="E37" s="1"/>
  <c r="D37" s="1"/>
  <c r="G12"/>
  <c r="F12" s="1"/>
  <c r="E12"/>
  <c r="D12" s="1"/>
  <c r="A14"/>
  <c r="G30"/>
  <c r="F30" s="1"/>
  <c r="E30" s="1"/>
  <c r="D30" s="1"/>
  <c r="G15"/>
  <c r="F15" s="1"/>
  <c r="E15" s="1"/>
  <c r="D15" s="1"/>
  <c r="C15" s="1"/>
  <c r="B15" s="1"/>
  <c r="A15" s="1"/>
  <c r="B4"/>
  <c r="A4" s="1"/>
  <c r="C4"/>
  <c r="G39"/>
  <c r="F39" s="1"/>
  <c r="E39" s="1"/>
  <c r="D39" s="1"/>
  <c r="G28"/>
  <c r="F28" s="1"/>
  <c r="E28" s="1"/>
  <c r="D28" s="1"/>
  <c r="G17"/>
  <c r="F17" s="1"/>
  <c r="E17" s="1"/>
  <c r="D17" s="1"/>
  <c r="A34"/>
  <c r="A7"/>
  <c r="C5"/>
  <c r="A5" s="1"/>
  <c r="G27"/>
  <c r="F27" s="1"/>
  <c r="E27" s="1"/>
  <c r="D27" s="1"/>
  <c r="C17" l="1"/>
  <c r="B17"/>
  <c r="B20"/>
  <c r="A20" s="1"/>
  <c r="C20"/>
  <c r="C41"/>
  <c r="B41"/>
  <c r="B6"/>
  <c r="A6" s="1"/>
  <c r="C6"/>
  <c r="C39"/>
  <c r="B39"/>
  <c r="C30"/>
  <c r="B30"/>
  <c r="C37"/>
  <c r="B37"/>
  <c r="B44"/>
  <c r="A44" s="1"/>
  <c r="C44"/>
  <c r="C18"/>
  <c r="B18"/>
  <c r="B28"/>
  <c r="A28" s="1"/>
  <c r="C28"/>
  <c r="B32"/>
  <c r="A32" s="1"/>
  <c r="C32"/>
  <c r="B48"/>
  <c r="A48" s="1"/>
  <c r="C48"/>
  <c r="B12"/>
  <c r="A12" s="1"/>
  <c r="C12"/>
  <c r="B46"/>
  <c r="A46" s="1"/>
  <c r="C46"/>
  <c r="C13"/>
  <c r="B13"/>
  <c r="A47"/>
  <c r="A11"/>
  <c r="A33"/>
  <c r="A45"/>
  <c r="A8"/>
  <c r="A22"/>
  <c r="A24"/>
  <c r="B10"/>
  <c r="C10"/>
  <c r="B42"/>
  <c r="A42" s="1"/>
  <c r="C42"/>
  <c r="C25"/>
  <c r="B25"/>
  <c r="A25" s="1"/>
  <c r="C43"/>
  <c r="B43"/>
  <c r="C27"/>
  <c r="B27"/>
  <c r="A30" l="1"/>
  <c r="A43"/>
  <c r="A10"/>
  <c r="A13"/>
  <c r="A18"/>
  <c r="A37"/>
  <c r="A39"/>
  <c r="A41"/>
  <c r="A17"/>
  <c r="A27"/>
  <c r="L1"/>
  <c r="B1" s="1"/>
</calcChain>
</file>

<file path=xl/sharedStrings.xml><?xml version="1.0" encoding="utf-8"?>
<sst xmlns="http://schemas.openxmlformats.org/spreadsheetml/2006/main" count="2520" uniqueCount="444">
  <si>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</si>
  <si>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</si>
  <si>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</si>
  <si>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</si>
  <si>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</si>
  <si>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</si>
  <si>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</si>
  <si>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</si>
  <si>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</si>
  <si>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</si>
  <si>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</si>
  <si>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</si>
  <si>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</si>
  <si>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</si>
  <si>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</si>
  <si>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</si>
  <si>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</si>
  <si>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</si>
  <si>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</si>
  <si>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</si>
  <si>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</si>
  <si>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</si>
  <si>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</si>
  <si>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</si>
  <si>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</si>
  <si>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</si>
  <si>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</si>
  <si>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</si>
  <si>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</si>
  <si>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</si>
  <si>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</si>
  <si>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</si>
  <si>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</si>
  <si>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下班时间</t>
    <phoneticPr fontId="1" type="noConversion"/>
  </si>
  <si>
    <t>加班(小时)</t>
    <phoneticPr fontId="1" type="noConversion"/>
  </si>
  <si>
    <t>共计(小时)</t>
    <phoneticPr fontId="1" type="noConversion"/>
  </si>
  <si>
    <t>共计(分钟)</t>
    <phoneticPr fontId="1" type="noConversion"/>
  </si>
  <si>
    <t>是否休息日</t>
    <phoneticPr fontId="1" type="noConversion"/>
  </si>
  <si>
    <t>下班点</t>
    <phoneticPr fontId="1" type="noConversion"/>
  </si>
  <si>
    <t>上班(分钟)</t>
    <phoneticPr fontId="1" type="noConversion"/>
  </si>
  <si>
    <t>平时加班(分钟)</t>
    <phoneticPr fontId="1" type="noConversion"/>
  </si>
  <si>
    <t>假日加班(分钟)</t>
    <phoneticPr fontId="1" type="noConversion"/>
  </si>
  <si>
    <t> 08:12,19:08 </t>
  </si>
  <si>
    <t> 2018.12.03 </t>
  </si>
  <si>
    <t> 20181205131 </t>
  </si>
  <si>
    <t> 公休日 </t>
  </si>
  <si>
    <t> 15.00 </t>
  </si>
  <si>
    <t> 0016005131 </t>
  </si>
  <si>
    <t>  </t>
  </si>
  <si>
    <t> 2019.01.28 </t>
  </si>
  <si>
    <t> 07:46,20:41 </t>
  </si>
  <si>
    <t> 1.00 </t>
  </si>
  <si>
    <t> 工作日 </t>
  </si>
  <si>
    <t> 2019.01.29 </t>
  </si>
  <si>
    <t> 07:43,20:50 </t>
  </si>
  <si>
    <t> 2019.01.30 </t>
  </si>
  <si>
    <t> 07:52,20:31 </t>
  </si>
  <si>
    <t> 2019.01.31 </t>
  </si>
  <si>
    <t> 07:46,20:13 </t>
  </si>
  <si>
    <t> 2019.02.01 </t>
  </si>
  <si>
    <t> 07:43,19:40 </t>
  </si>
  <si>
    <t> 2019.02.02 </t>
  </si>
  <si>
    <t> 08:02,17:32 </t>
  </si>
  <si>
    <t> 2019.02.03 </t>
  </si>
  <si>
    <t> 07:48,17:53 </t>
  </si>
  <si>
    <t> 2019.02.04 </t>
  </si>
  <si>
    <t> 2019.02.05 </t>
  </si>
  <si>
    <t> 节假日 </t>
  </si>
  <si>
    <t> 2019.02.06 </t>
  </si>
  <si>
    <t> 2019.02.07 </t>
  </si>
  <si>
    <t> 2019.02.08 </t>
  </si>
  <si>
    <t> 2019.02.09 </t>
  </si>
  <si>
    <t> 2019.02.10 </t>
  </si>
  <si>
    <t> 2019.02.11 </t>
  </si>
  <si>
    <t> 2019.02.12 </t>
  </si>
  <si>
    <t> 2019.02.13 </t>
  </si>
  <si>
    <t> 2019.02.14 </t>
  </si>
  <si>
    <t> 2019.02.15 </t>
  </si>
  <si>
    <t> 2019.02.16 </t>
  </si>
  <si>
    <t> 2019.02.17 </t>
  </si>
  <si>
    <t> 2019.02.18 </t>
  </si>
  <si>
    <t> 07:45,20:15 </t>
  </si>
  <si>
    <t> 2019.02.19 </t>
  </si>
  <si>
    <t> 07:49,21:08 </t>
  </si>
  <si>
    <t> 2019.02.20 </t>
  </si>
  <si>
    <t> 07:54,20:35 </t>
  </si>
  <si>
    <t> 2019.02.21 </t>
  </si>
  <si>
    <t> 07:48,21:17 </t>
  </si>
  <si>
    <t> 2019.02.22 </t>
  </si>
  <si>
    <t> 07:50,19:35 </t>
  </si>
  <si>
    <t> 2019.02.23 </t>
  </si>
  <si>
    <t> 2019.02.24 </t>
  </si>
  <si>
    <t> 2019.02.25 </t>
  </si>
  <si>
    <t> 07:47,21:25 </t>
  </si>
  <si>
    <t>2019.02.26 </t>
  </si>
  <si>
    <t> 07:49,20:52 </t>
  </si>
  <si>
    <t> 2019.02.27 </t>
  </si>
  <si>
    <t> 07:49,20:48 </t>
  </si>
  <si>
    <t> 2019.02.28 </t>
  </si>
  <si>
    <t> 07:45,21:02 </t>
  </si>
  <si>
    <t>2019.01.01 </t>
  </si>
  <si>
    <t> 08:02,21:39 </t>
  </si>
  <si>
    <t> 2019.01.02 </t>
  </si>
  <si>
    <t> 07:32,21:14 </t>
  </si>
  <si>
    <t> 2019.01.03 </t>
  </si>
  <si>
    <t> 07:34,20:55 </t>
  </si>
  <si>
    <t> 2019.01.04 </t>
  </si>
  <si>
    <t> 07:34,18:30 </t>
  </si>
  <si>
    <t> 2019.01.05 </t>
  </si>
  <si>
    <t> 2019.01.06 </t>
  </si>
  <si>
    <t> 2019.01.07 </t>
  </si>
  <si>
    <t> 07:32,20:12 </t>
  </si>
  <si>
    <t> 2019.01.08 </t>
  </si>
  <si>
    <t> 07:49,20:34 </t>
  </si>
  <si>
    <t> 2019.01.09 </t>
  </si>
  <si>
    <t> 07:43,20:40 </t>
  </si>
  <si>
    <t> 2019.01.10 </t>
  </si>
  <si>
    <t> 07:42,20:19 </t>
  </si>
  <si>
    <t> 2019.01.11 </t>
  </si>
  <si>
    <t> 07:32,20:46 </t>
  </si>
  <si>
    <t> 2019.01.12 </t>
  </si>
  <si>
    <t> 2019.01.13 </t>
  </si>
  <si>
    <t> 2019.01.14 </t>
  </si>
  <si>
    <t> 08:10,20:50 </t>
  </si>
  <si>
    <t> 2019.01.15 </t>
  </si>
  <si>
    <t> 07:38,20:51 </t>
  </si>
  <si>
    <t> 2019.01.16 </t>
  </si>
  <si>
    <t> 07:43,20:27 </t>
  </si>
  <si>
    <t> 2019.01.17 </t>
  </si>
  <si>
    <t> 07:37,20:52 </t>
  </si>
  <si>
    <t> 2019.01.18 </t>
  </si>
  <si>
    <t> 08:03,17:34 </t>
  </si>
  <si>
    <t> 2019.01.19 </t>
  </si>
  <si>
    <t> 2019.01.20 </t>
  </si>
  <si>
    <t> 2019.01.21 </t>
  </si>
  <si>
    <t> 07:37,20:19 </t>
  </si>
  <si>
    <t> 2019.01.22 </t>
  </si>
  <si>
    <t> 07:28,20:25 </t>
  </si>
  <si>
    <t> 2019.01.23 </t>
  </si>
  <si>
    <t> 07:41,20:47 </t>
  </si>
  <si>
    <t> 2019.01.24 </t>
  </si>
  <si>
    <t> 07:39,21:42 </t>
  </si>
  <si>
    <t> 2019.01.25 </t>
  </si>
  <si>
    <t> 07:59,21:03 </t>
  </si>
  <si>
    <t> 07:50,20:10 </t>
  </si>
  <si>
    <t> 17.50 </t>
  </si>
  <si>
    <t> 2019.03.02 </t>
  </si>
  <si>
    <t> 2019.03.03 </t>
  </si>
  <si>
    <t> 2019.03.04 </t>
  </si>
  <si>
    <t> 07:41,21:25 </t>
  </si>
  <si>
    <t> 2019.03.05 </t>
  </si>
  <si>
    <t> 07:32,21:08 </t>
  </si>
  <si>
    <t> 2019.03.06 </t>
  </si>
  <si>
    <t> 07:59,20:06 </t>
  </si>
  <si>
    <t> 2019.03.07 </t>
  </si>
  <si>
    <t> 07:27,21:32 </t>
  </si>
  <si>
    <t> 2019.03.08 </t>
  </si>
  <si>
    <t> 07:42,20:09 </t>
  </si>
  <si>
    <t> 2019.03.09 </t>
  </si>
  <si>
    <t> 2019.03.10 </t>
  </si>
  <si>
    <t> 2019.03.11 </t>
  </si>
  <si>
    <t> 07:32,21:21 </t>
  </si>
  <si>
    <t> 2019.03.12 </t>
  </si>
  <si>
    <t> 2019.03.13 </t>
  </si>
  <si>
    <t> 2019.03.14 </t>
  </si>
  <si>
    <t> 2019.03.15 </t>
  </si>
  <si>
    <t> 2019.03.16 </t>
  </si>
  <si>
    <t> 2019.03.17 </t>
  </si>
  <si>
    <t> 2019.03.18 </t>
  </si>
  <si>
    <t> 2019.03.19 </t>
  </si>
  <si>
    <t> 2019.03.20 </t>
  </si>
  <si>
    <t> 2019.03.21 </t>
  </si>
  <si>
    <t> 2019.03.22 </t>
  </si>
  <si>
    <t> 2019.03.23 </t>
  </si>
  <si>
    <t> 2019.03.24 </t>
  </si>
  <si>
    <t> 2019.03.25 </t>
  </si>
  <si>
    <t> 2019.03.26 </t>
  </si>
  <si>
    <t> 2019.03.27 </t>
  </si>
  <si>
    <t> 2019.03.28 </t>
  </si>
  <si>
    <t> 2019.03.29 </t>
  </si>
  <si>
    <t> 2019.03.30 </t>
  </si>
  <si>
    <t> 2019.03.31 </t>
  </si>
  <si>
    <t> 07:46,21:33 </t>
  </si>
  <si>
    <t> 07:45,22:17 </t>
  </si>
  <si>
    <t> 07:55,21:32 </t>
  </si>
  <si>
    <t> 07:45,20:51 </t>
  </si>
  <si>
    <t> 07:50,21:16 </t>
  </si>
  <si>
    <t> 1.00 </t>
    <phoneticPr fontId="1" type="noConversion"/>
  </si>
  <si>
    <t xml:space="preserve"> 2019.01.26 </t>
    <phoneticPr fontId="1" type="noConversion"/>
  </si>
  <si>
    <t> 2019.01.27 </t>
    <phoneticPr fontId="1" type="noConversion"/>
  </si>
  <si>
    <t> 07:48,21:34 </t>
  </si>
  <si>
    <t> 07:45,20:41 </t>
  </si>
  <si>
    <t> 07:45,20:53 </t>
  </si>
  <si>
    <t> 10:01,20:51 </t>
  </si>
  <si>
    <t> 08:04,21:07 </t>
  </si>
  <si>
    <t>2019.03.01 </t>
  </si>
  <si>
    <t> 07:59,20:18 </t>
  </si>
  <si>
    <t> 07:54,20:08 </t>
  </si>
  <si>
    <t> 07:55,21:01 </t>
  </si>
  <si>
    <t> 07:47,19:28 </t>
  </si>
  <si>
    <t> 07:49,21:30 </t>
  </si>
  <si>
    <t> 2019.04.02 </t>
  </si>
  <si>
    <t> 2019.04.03 </t>
  </si>
  <si>
    <t> 2019.04.04 </t>
  </si>
  <si>
    <t> 2019.04.05 </t>
  </si>
  <si>
    <t> 2019.04.06 </t>
  </si>
  <si>
    <t> 2019.04.07 </t>
  </si>
  <si>
    <t> 2019.04.08 </t>
  </si>
  <si>
    <t> 2019.04.09 </t>
  </si>
  <si>
    <t> 2019.04.10 </t>
  </si>
  <si>
    <t> 2019.04.11 </t>
  </si>
  <si>
    <t> 2019.04.12 </t>
  </si>
  <si>
    <t> 2019.04.13 </t>
  </si>
  <si>
    <t> 2019.04.14 </t>
  </si>
  <si>
    <t> 2019.04.15 </t>
  </si>
  <si>
    <t> 2019.04.16 </t>
  </si>
  <si>
    <t> 2019.04.17 </t>
  </si>
  <si>
    <t> 2019.04.18 </t>
  </si>
  <si>
    <t> 2019.04.19 </t>
  </si>
  <si>
    <t> 2019.04.20 </t>
  </si>
  <si>
    <t> 2019.04.21 </t>
  </si>
  <si>
    <t> 2019.04.22 </t>
  </si>
  <si>
    <t> 2019.04.23 </t>
  </si>
  <si>
    <t> 2019.04.24 </t>
  </si>
  <si>
    <t> 2019.04.25 </t>
  </si>
  <si>
    <t> 2019.04.26 </t>
  </si>
  <si>
    <t> 2019.04.27 </t>
  </si>
  <si>
    <t> 2019.04.28 </t>
  </si>
  <si>
    <t> 2019.04.29 </t>
  </si>
  <si>
    <t> 2019.04.30 </t>
  </si>
  <si>
    <t> 07:42,20:56 </t>
  </si>
  <si>
    <t> 07:47,20:10 </t>
  </si>
  <si>
    <t> 07:53,20:35 </t>
  </si>
  <si>
    <t> 07:43,21:30 </t>
  </si>
  <si>
    <t> 07:44,21:22 </t>
  </si>
  <si>
    <t> 07:55,20:53 </t>
  </si>
  <si>
    <t>基本工资</t>
    <phoneticPr fontId="1" type="noConversion"/>
  </si>
  <si>
    <t>浮动工资</t>
    <phoneticPr fontId="1" type="noConversion"/>
  </si>
  <si>
    <t>应发工资</t>
    <phoneticPr fontId="1" type="noConversion"/>
  </si>
  <si>
    <t>岗位绩效</t>
    <phoneticPr fontId="1" type="noConversion"/>
  </si>
  <si>
    <t>奖罚</t>
    <phoneticPr fontId="1" type="noConversion"/>
  </si>
  <si>
    <t>津贴</t>
    <phoneticPr fontId="1" type="noConversion"/>
  </si>
  <si>
    <t>加班费</t>
    <phoneticPr fontId="1" type="noConversion"/>
  </si>
  <si>
    <t>补发</t>
    <phoneticPr fontId="1" type="noConversion"/>
  </si>
  <si>
    <t>交通补贴</t>
    <phoneticPr fontId="1" type="noConversion"/>
  </si>
  <si>
    <t>餐补</t>
    <phoneticPr fontId="1" type="noConversion"/>
  </si>
  <si>
    <t>缺勤扣款</t>
    <phoneticPr fontId="1" type="noConversion"/>
  </si>
  <si>
    <t>合计</t>
    <phoneticPr fontId="1" type="noConversion"/>
  </si>
  <si>
    <t>年月</t>
    <phoneticPr fontId="1" type="noConversion"/>
  </si>
  <si>
    <t>养老</t>
    <phoneticPr fontId="1" type="noConversion"/>
  </si>
  <si>
    <t>医疗</t>
    <phoneticPr fontId="1" type="noConversion"/>
  </si>
  <si>
    <t>失业</t>
    <phoneticPr fontId="1" type="noConversion"/>
  </si>
  <si>
    <t>公积金</t>
    <phoneticPr fontId="1" type="noConversion"/>
  </si>
  <si>
    <t>其它扣款</t>
    <phoneticPr fontId="1" type="noConversion"/>
  </si>
  <si>
    <t>个税</t>
    <phoneticPr fontId="1" type="noConversion"/>
  </si>
  <si>
    <t>实际</t>
    <phoneticPr fontId="1" type="noConversion"/>
  </si>
  <si>
    <t>专项扣款</t>
    <phoneticPr fontId="1" type="noConversion"/>
  </si>
  <si>
    <t> 08:00,21:09 </t>
  </si>
  <si>
    <t> 07:52,22:04 </t>
  </si>
  <si>
    <t> 07:51,20:10 </t>
  </si>
  <si>
    <t> 07:53,21:44 </t>
  </si>
  <si>
    <t> 07:49,17:36 </t>
  </si>
  <si>
    <t> 07:50,21:40 </t>
  </si>
  <si>
    <t> 07:55,20:47 </t>
  </si>
  <si>
    <t> 07:58,19:17 </t>
  </si>
  <si>
    <t> 07:45,22:32 </t>
  </si>
  <si>
    <t> 07:49,21:15 </t>
  </si>
  <si>
    <t> 07:40,21:21 </t>
  </si>
  <si>
    <t> 07:45,21:03 </t>
  </si>
  <si>
    <t> 07:53,20:07 </t>
  </si>
  <si>
    <t> 07:51,20:31 </t>
  </si>
  <si>
    <t> 07:48,17:56 </t>
  </si>
  <si>
    <t>2019.04.01 </t>
  </si>
  <si>
    <t> 08:04,21:02 </t>
  </si>
  <si>
    <t> 2019.05.02 </t>
  </si>
  <si>
    <t> 2019.05.03 </t>
  </si>
  <si>
    <t> 2019.05.04 </t>
  </si>
  <si>
    <t> 2019.05.05 </t>
  </si>
  <si>
    <t> 2019.05.06 </t>
  </si>
  <si>
    <t> 2019.05.10 </t>
  </si>
  <si>
    <t> 2019.05.11 </t>
  </si>
  <si>
    <t> 2019.05.12 </t>
  </si>
  <si>
    <t> 2019.05.17 </t>
  </si>
  <si>
    <t> 2019.05.18 </t>
  </si>
  <si>
    <t> 2019.05.19 </t>
  </si>
  <si>
    <t> 2019.05.20 </t>
  </si>
  <si>
    <t> 2019.05.25 </t>
  </si>
  <si>
    <t> 2019.05.26 </t>
  </si>
  <si>
    <t> 2019.05.27 </t>
  </si>
  <si>
    <t> 2019.05.28 </t>
  </si>
  <si>
    <t> 2019.05.29 </t>
  </si>
  <si>
    <t> 2019.05.30 </t>
  </si>
  <si>
    <t> 2019.05.31 </t>
  </si>
  <si>
    <t> 07:53,18:11 </t>
  </si>
  <si>
    <t> 07:43,21:23 </t>
  </si>
  <si>
    <t> 07:54,21:13 </t>
  </si>
  <si>
    <t> 07:54,19:40 </t>
  </si>
  <si>
    <t> 07:43,21:03 </t>
  </si>
  <si>
    <t> 07:52,21:04 </t>
  </si>
  <si>
    <t> 07:59,21:13 </t>
  </si>
  <si>
    <t> 07:49,21:09 </t>
  </si>
  <si>
    <t> 08:02,18:14 </t>
  </si>
  <si>
    <t> 07:49,20:40 </t>
  </si>
  <si>
    <t> 07:51,21:54 </t>
  </si>
  <si>
    <t> 07:58,21:37 </t>
  </si>
  <si>
    <t> 07:52,22:09 </t>
  </si>
  <si>
    <t> 07:51,19:08 </t>
  </si>
  <si>
    <t> 2019.05.24 </t>
  </si>
  <si>
    <t> 12:50,18:40 </t>
  </si>
  <si>
    <t> 07:52,20:58 </t>
  </si>
  <si>
    <t> 07:49,21:17 </t>
  </si>
  <si>
    <t> 08:00,20:48 </t>
  </si>
  <si>
    <t> 2019.05.07 </t>
  </si>
  <si>
    <t> 2019.05.08 </t>
  </si>
  <si>
    <t> 2019.05.09 </t>
  </si>
  <si>
    <t> 2019.05.13 </t>
  </si>
  <si>
    <t> 2019.05.14 </t>
  </si>
  <si>
    <t> 2019.05.15 </t>
  </si>
  <si>
    <t> 2019.05.16 </t>
  </si>
  <si>
    <t> 12:56,18:14 </t>
  </si>
  <si>
    <t> 2019.05.21 </t>
  </si>
  <si>
    <t> 2019.05.22 </t>
  </si>
  <si>
    <t> 2019.05.23 </t>
  </si>
  <si>
    <t> 08:06,21:29 </t>
  </si>
  <si>
    <t> 07:55,21:05 </t>
  </si>
  <si>
    <t> 07:55,21:17 </t>
  </si>
  <si>
    <t>加班时长受限</t>
    <phoneticPr fontId="1" type="noConversion"/>
  </si>
  <si>
    <t>上班点</t>
    <phoneticPr fontId="1" type="noConversion"/>
  </si>
  <si>
    <t>上班时间</t>
    <phoneticPr fontId="1" type="noConversion"/>
  </si>
  <si>
    <t>结束</t>
    <phoneticPr fontId="1" type="noConversion"/>
  </si>
  <si>
    <t>开始</t>
    <phoneticPr fontId="1" type="noConversion"/>
  </si>
  <si>
    <t>差值(分钟)</t>
    <phoneticPr fontId="1" type="noConversion"/>
  </si>
  <si>
    <t>2019.05.01 </t>
  </si>
  <si>
    <t> 07:56,21:15 </t>
  </si>
  <si>
    <t> 07:40,18:34 </t>
  </si>
  <si>
    <t> 2019.06.02 </t>
  </si>
  <si>
    <t> 2019.06.03 </t>
  </si>
  <si>
    <t> 07:50,21:39 </t>
  </si>
  <si>
    <t> 2019.06.04 </t>
  </si>
  <si>
    <t> 2019.06.05 </t>
  </si>
  <si>
    <t> 2019.06.06 </t>
  </si>
  <si>
    <t> 2019.06.08 </t>
  </si>
  <si>
    <t> 2019.06.09 </t>
  </si>
  <si>
    <t> 2019.06.10 </t>
  </si>
  <si>
    <t> 2019.06.11 </t>
  </si>
  <si>
    <t> 2019.06.14 </t>
  </si>
  <si>
    <t> 2019.06.15 </t>
  </si>
  <si>
    <t> 2019.06.16 </t>
  </si>
  <si>
    <t> 2019.06.17 </t>
  </si>
  <si>
    <t> 2019.06.18 </t>
  </si>
  <si>
    <t> 2019.06.19 </t>
  </si>
  <si>
    <t> 2019.06.20 </t>
  </si>
  <si>
    <t> 2019.06.21 </t>
  </si>
  <si>
    <t> 2019.06.23 </t>
  </si>
  <si>
    <t> 2019.06.26 </t>
  </si>
  <si>
    <t> 2019.06.27 </t>
  </si>
  <si>
    <t> 2019.06.29 </t>
  </si>
  <si>
    <t> 2019.06.30 </t>
  </si>
  <si>
    <t> 2019.06.01 </t>
  </si>
  <si>
    <t> 07:53,22:13 </t>
  </si>
  <si>
    <t> 07:52,21:03 </t>
  </si>
  <si>
    <t> 07:50,20:17 </t>
  </si>
  <si>
    <t> 07:54,20:24 </t>
  </si>
  <si>
    <t> 07:56,21:11 </t>
  </si>
  <si>
    <t> 07:55,21:06 </t>
  </si>
  <si>
    <t> 07:43,17:56 </t>
  </si>
  <si>
    <t> 07:53,20:37 </t>
  </si>
  <si>
    <t> 07:50,19:22 </t>
  </si>
  <si>
    <t> 08:33,20:19 </t>
  </si>
  <si>
    <t> 2019.06.12 </t>
  </si>
  <si>
    <t> 2019.06.13 </t>
  </si>
  <si>
    <t> 2019.06.07 </t>
  </si>
  <si>
    <t> 07:37,21:04 </t>
  </si>
  <si>
    <t> 07:47,21:19 </t>
  </si>
  <si>
    <t> 08:02,21:17 </t>
  </si>
  <si>
    <t> 07:52,20:40 </t>
  </si>
  <si>
    <t> 07:56,20:20 </t>
  </si>
  <si>
    <t> 10:07,20:43 </t>
  </si>
  <si>
    <t> 07:59,20:26 </t>
  </si>
  <si>
    <t> 07:53,21:27 </t>
  </si>
  <si>
    <t> 07:56,21:19 </t>
  </si>
  <si>
    <t> 2019.06.22 </t>
  </si>
  <si>
    <t> 2019.06.24 </t>
  </si>
  <si>
    <t> 2019.06.25 </t>
  </si>
  <si>
    <t> 07:59,21:23 </t>
  </si>
  <si>
    <t> 08:12,17:54 </t>
  </si>
  <si>
    <t> 2019.06.28 </t>
  </si>
  <si>
    <t> 08:26,20:59 </t>
  </si>
  <si>
    <t> 2019.07.02 </t>
  </si>
  <si>
    <t> 2019.07.03 </t>
  </si>
  <si>
    <t> 2019.07.04 </t>
  </si>
  <si>
    <t> 2019.07.05 </t>
  </si>
  <si>
    <t> 2019.07.06 </t>
  </si>
  <si>
    <t> 2019.07.07 </t>
  </si>
  <si>
    <t> 2019.07.08 </t>
  </si>
  <si>
    <t> 2019.07.09 </t>
  </si>
  <si>
    <t> 2019.07.10 </t>
  </si>
  <si>
    <t> 2019.07.11 </t>
  </si>
  <si>
    <t> 2019.07.12 </t>
  </si>
  <si>
    <t> 2019.07.13 </t>
  </si>
  <si>
    <t> 2019.07.14 </t>
  </si>
  <si>
    <t> 2019.07.15 </t>
  </si>
  <si>
    <t> 2019.07.16 </t>
  </si>
  <si>
    <t> 2019.07.17 </t>
  </si>
  <si>
    <t> 2019.07.18 </t>
  </si>
  <si>
    <t> 2019.07.19 </t>
  </si>
  <si>
    <t> 2019.07.20 </t>
  </si>
  <si>
    <t> 2019.07.21 </t>
  </si>
  <si>
    <t> 2019.07.22 </t>
  </si>
  <si>
    <t> 2019.07.23 </t>
  </si>
  <si>
    <t> 2019.07.24 </t>
  </si>
  <si>
    <t> 2019.07.25 </t>
  </si>
  <si>
    <t> 2019.07.26 </t>
  </si>
  <si>
    <t> 2019.07.27 </t>
  </si>
  <si>
    <t> 2019.07.28 </t>
  </si>
  <si>
    <t> 2019.07.29 </t>
  </si>
  <si>
    <t> 2019.07.30 </t>
  </si>
  <si>
    <t> 2019.07.31 </t>
  </si>
  <si>
    <t> 07:58,20:45 </t>
  </si>
  <si>
    <t> 07:56,20:47 </t>
  </si>
  <si>
    <t> 08:00,20:00 </t>
  </si>
  <si>
    <t> 08:05,21:06 </t>
  </si>
  <si>
    <t> 07:48,17:41 </t>
  </si>
  <si>
    <t> 08:58,17:22 </t>
  </si>
  <si>
    <t> 08:00,21:04 </t>
  </si>
  <si>
    <t> 07:57,20:33 </t>
  </si>
  <si>
    <t> 07:59,20:15 </t>
  </si>
  <si>
    <t> 08:08,21:09 </t>
  </si>
  <si>
    <t> 07:55,19:33 </t>
  </si>
  <si>
    <t> 09:02,17:07 </t>
  </si>
  <si>
    <t> 08:02,21:21 </t>
  </si>
  <si>
    <t> 07:53,20:57 </t>
  </si>
  <si>
    <t> 08:28,21:06 </t>
  </si>
  <si>
    <t> 07:50,20:02 </t>
  </si>
  <si>
    <t> 08:44,18:09 </t>
  </si>
  <si>
    <t> 07:58,21:29 </t>
  </si>
  <si>
    <t> 07:59,20:58 </t>
  </si>
  <si>
    <t> 08:00,21:19 </t>
  </si>
  <si>
    <t> 07:58,21:12 </t>
  </si>
  <si>
    <t> 07:56,20:55 </t>
  </si>
  <si>
    <t> 08:44,17:37 </t>
  </si>
  <si>
    <t>2019.07.01 </t>
  </si>
  <si>
    <t> 08:00,20:36 </t>
  </si>
  <si>
    <t> 08:20,20:47 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</si>
</sst>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3"/>
      <color theme="1"/>
      <name val="宋体"/>
      <family val="2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rgb="FF99BBE8"/>
      </right>
      <top style="medium">
        <color rgb="FF99BBE8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5" borderId="0" xfId="0" applyFill="1">
      <alignment vertical="center"/>
    </xf>
    <xf numFmtId="0" fontId="5" fillId="5" borderId="0" xfId="0" applyFont="1" applyFill="1" applyBorder="1">
      <alignment vertical="center"/>
    </xf>
    <xf numFmtId="0" fontId="7" fillId="4" borderId="4" xfId="0" applyFont="1" applyFill="1" applyBorder="1" applyProtection="1">
      <alignment vertical="center"/>
      <protection hidden="1"/>
    </xf>
    <xf numFmtId="0" fontId="6" fillId="4" borderId="5" xfId="0" applyFont="1" applyFill="1" applyBorder="1" applyProtection="1">
      <alignment vertical="center"/>
      <protection hidden="1"/>
    </xf>
    <xf numFmtId="0" fontId="7" fillId="4" borderId="5" xfId="0" applyFont="1" applyFill="1" applyBorder="1" applyProtection="1">
      <alignment vertical="center"/>
      <protection hidden="1"/>
    </xf>
    <xf numFmtId="0" fontId="6" fillId="4" borderId="6" xfId="0" applyFont="1" applyFill="1" applyBorder="1" applyProtection="1">
      <alignment vertical="center"/>
      <protection hidden="1"/>
    </xf>
    <xf numFmtId="0" fontId="2" fillId="3" borderId="7" xfId="0" applyFont="1" applyFill="1" applyBorder="1" applyProtection="1">
      <alignment vertical="center"/>
      <protection hidden="1"/>
    </xf>
    <xf numFmtId="0" fontId="2" fillId="3" borderId="8" xfId="0" applyFont="1" applyFill="1" applyBorder="1" applyProtection="1">
      <alignment vertical="center"/>
      <protection hidden="1"/>
    </xf>
    <xf numFmtId="0" fontId="0" fillId="4" borderId="2" xfId="0" applyFill="1" applyBorder="1" applyProtection="1">
      <alignment vertical="center"/>
      <protection hidden="1"/>
    </xf>
    <xf numFmtId="0" fontId="0" fillId="4" borderId="1" xfId="0" applyFill="1" applyBorder="1" applyProtection="1">
      <alignment vertical="center"/>
      <protection hidden="1"/>
    </xf>
    <xf numFmtId="0" fontId="0" fillId="4" borderId="10" xfId="0" applyFill="1" applyBorder="1" applyProtection="1">
      <alignment vertical="center"/>
      <protection hidden="1"/>
    </xf>
    <xf numFmtId="0" fontId="6" fillId="5" borderId="6" xfId="0" applyFont="1" applyFill="1" applyBorder="1">
      <alignment vertical="center"/>
    </xf>
    <xf numFmtId="0" fontId="8" fillId="5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right" vertical="center"/>
    </xf>
    <xf numFmtId="0" fontId="0" fillId="0" borderId="14" xfId="0" applyBorder="1">
      <alignment vertical="center"/>
    </xf>
    <xf numFmtId="0" fontId="8" fillId="6" borderId="9" xfId="0" applyFont="1" applyFill="1" applyBorder="1" applyAlignment="1">
      <alignment horizontal="left" vertical="center"/>
    </xf>
    <xf numFmtId="0" fontId="9" fillId="6" borderId="2" xfId="0" applyFont="1" applyFill="1" applyBorder="1" applyProtection="1">
      <alignment vertical="center"/>
      <protection hidden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4" fillId="2" borderId="9" xfId="0" applyFont="1" applyFill="1" applyBorder="1" applyAlignment="1" applyProtection="1">
      <alignment horizontal="left" vertical="center"/>
    </xf>
    <xf numFmtId="0" fontId="6" fillId="4" borderId="15" xfId="0" applyFont="1" applyFill="1" applyBorder="1" applyProtection="1">
      <alignment vertical="center"/>
      <protection hidden="1"/>
    </xf>
    <xf numFmtId="0" fontId="4" fillId="2" borderId="1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 applyProtection="1">
      <alignment horizontal="left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2" activePane="bottomRight" state="frozen"/>
      <selection pane="topRight" activeCell="H1" sqref="H1"/>
      <selection pane="bottomLeft" activeCell="A3" sqref="A3"/>
      <selection pane="bottomRight" activeCell="K28" sqref="K28:K3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2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56.08</v>
      </c>
      <c r="C1" s="17" t="s">
        <v>36</v>
      </c>
      <c r="D1" s="16"/>
      <c r="E1" s="16"/>
      <c r="F1" s="16"/>
      <c r="G1" s="18">
        <f>SUM(B3:B37)+SUM(C3:C37)</f>
        <v>3365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30">
        <f>ROUND(B3/60,2)+ROUND(C3/60,2)</f>
        <v>11.65</v>
      </c>
      <c r="B3" s="22">
        <f>IF(AND(D3&gt;(8*60),F3=0),D3-(8*60),0)</f>
        <v>0</v>
      </c>
      <c r="C3" s="22">
        <f>IF(AND(F3=1,D3&gt;0),D3,0)</f>
        <v>699</v>
      </c>
      <c r="D3" s="22">
        <f>IF(E3=0,0,IF(E3&lt;(11*60+30),(E3-(8*60+30)),IF(E3&lt;(17*60+30),E3-(12*60+30)+3*60,E3-(18*60)+8*60)))</f>
        <v>699</v>
      </c>
      <c r="E3" s="22">
        <f>IF(G3&gt;0,MID(G3,1,2)*60+MID(G3,4,2),0)</f>
        <v>1299</v>
      </c>
      <c r="F3" s="22">
        <f>IF(MID(AJ3,2,3)="工作日",0,1)</f>
        <v>1</v>
      </c>
      <c r="G3" s="23" t="str">
        <f>IF(LEN(CLEAN(I3))=13,MID(I3,8,5),IF(LEN(CLEAN(I3))=19,MID(I3,14,5),0))</f>
        <v>21:39</v>
      </c>
      <c r="H3" s="26" t="s">
        <v>100</v>
      </c>
      <c r="I3" s="29" t="s">
        <v>101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67</v>
      </c>
      <c r="AK3" s="27" t="s">
        <v>46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3.23</v>
      </c>
      <c r="B4" s="22">
        <f t="shared" ref="B4:B48" si="1">IF(AND(D4&gt;(8*60),F4=0),D4-(8*60),0)</f>
        <v>194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674</v>
      </c>
      <c r="E4" s="22">
        <f t="shared" ref="E4:E48" si="4">IF(G4&gt;0,MID(G4,1,2)*60+MID(G4,4,2),0)</f>
        <v>1274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21:14</v>
      </c>
      <c r="H4" s="26" t="s">
        <v>102</v>
      </c>
      <c r="I4" s="26" t="s">
        <v>103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46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2.92</v>
      </c>
      <c r="B5" s="22">
        <f t="shared" si="1"/>
        <v>175</v>
      </c>
      <c r="C5" s="22">
        <f t="shared" si="2"/>
        <v>0</v>
      </c>
      <c r="D5" s="22">
        <f t="shared" si="3"/>
        <v>655</v>
      </c>
      <c r="E5" s="22">
        <f t="shared" si="4"/>
        <v>1255</v>
      </c>
      <c r="F5" s="22">
        <f t="shared" si="5"/>
        <v>0</v>
      </c>
      <c r="G5" s="23" t="str">
        <f t="shared" si="6"/>
        <v>20:55</v>
      </c>
      <c r="H5" s="26" t="s">
        <v>104</v>
      </c>
      <c r="I5" s="26" t="s">
        <v>105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0.5</v>
      </c>
      <c r="B6" s="22">
        <f t="shared" si="1"/>
        <v>30</v>
      </c>
      <c r="C6" s="22">
        <f t="shared" si="2"/>
        <v>0</v>
      </c>
      <c r="D6" s="22">
        <f t="shared" si="3"/>
        <v>510</v>
      </c>
      <c r="E6" s="22">
        <f t="shared" si="4"/>
        <v>1110</v>
      </c>
      <c r="F6" s="22">
        <f t="shared" si="5"/>
        <v>0</v>
      </c>
      <c r="G6" s="23" t="str">
        <f t="shared" si="6"/>
        <v>18:30</v>
      </c>
      <c r="H6" s="26" t="s">
        <v>106</v>
      </c>
      <c r="I6" s="26" t="s">
        <v>107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6"/>
      <c r="AM6" s="26"/>
      <c r="AN6" s="26" t="s">
        <v>47</v>
      </c>
      <c r="AO6" s="13"/>
    </row>
    <row r="7" spans="1:41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1</v>
      </c>
      <c r="G7" s="23">
        <f t="shared" si="6"/>
        <v>0</v>
      </c>
      <c r="H7" s="26" t="s">
        <v>108</v>
      </c>
      <c r="I7" s="26" t="s">
        <v>48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45</v>
      </c>
      <c r="AK7" s="26"/>
      <c r="AL7" s="26"/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109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2.2000000000000002</v>
      </c>
      <c r="B9" s="22">
        <f t="shared" si="1"/>
        <v>132</v>
      </c>
      <c r="C9" s="22">
        <f t="shared" si="2"/>
        <v>0</v>
      </c>
      <c r="D9" s="22">
        <f t="shared" si="3"/>
        <v>612</v>
      </c>
      <c r="E9" s="22">
        <f t="shared" si="4"/>
        <v>1212</v>
      </c>
      <c r="F9" s="22">
        <f t="shared" si="5"/>
        <v>0</v>
      </c>
      <c r="G9" s="23" t="str">
        <f t="shared" si="6"/>
        <v>20:12</v>
      </c>
      <c r="H9" s="26" t="s">
        <v>110</v>
      </c>
      <c r="I9" s="26" t="s">
        <v>111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2.57</v>
      </c>
      <c r="B10" s="22">
        <f t="shared" si="1"/>
        <v>154</v>
      </c>
      <c r="C10" s="22">
        <f t="shared" si="2"/>
        <v>0</v>
      </c>
      <c r="D10" s="22">
        <f t="shared" si="3"/>
        <v>634</v>
      </c>
      <c r="E10" s="22">
        <f t="shared" si="4"/>
        <v>1234</v>
      </c>
      <c r="F10" s="22">
        <f t="shared" si="5"/>
        <v>0</v>
      </c>
      <c r="G10" s="23" t="str">
        <f t="shared" si="6"/>
        <v>20:34</v>
      </c>
      <c r="H10" s="26" t="s">
        <v>112</v>
      </c>
      <c r="I10" s="26" t="s">
        <v>113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2.67</v>
      </c>
      <c r="B11" s="22">
        <f t="shared" si="1"/>
        <v>160</v>
      </c>
      <c r="C11" s="22">
        <f t="shared" si="2"/>
        <v>0</v>
      </c>
      <c r="D11" s="22">
        <f t="shared" si="3"/>
        <v>640</v>
      </c>
      <c r="E11" s="22">
        <f t="shared" si="4"/>
        <v>1240</v>
      </c>
      <c r="F11" s="22">
        <f t="shared" si="5"/>
        <v>0</v>
      </c>
      <c r="G11" s="23" t="str">
        <f t="shared" si="6"/>
        <v>20:40</v>
      </c>
      <c r="H11" s="26" t="s">
        <v>114</v>
      </c>
      <c r="I11" s="26" t="s">
        <v>115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2.3199999999999998</v>
      </c>
      <c r="B12" s="22">
        <f t="shared" si="1"/>
        <v>139</v>
      </c>
      <c r="C12" s="22">
        <f t="shared" si="2"/>
        <v>0</v>
      </c>
      <c r="D12" s="22">
        <f t="shared" si="3"/>
        <v>619</v>
      </c>
      <c r="E12" s="22">
        <f t="shared" si="4"/>
        <v>1219</v>
      </c>
      <c r="F12" s="22">
        <f t="shared" si="5"/>
        <v>0</v>
      </c>
      <c r="G12" s="23" t="str">
        <f t="shared" si="6"/>
        <v>20:19</v>
      </c>
      <c r="H12" s="26" t="s">
        <v>116</v>
      </c>
      <c r="I12" s="26" t="s">
        <v>117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46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2.77</v>
      </c>
      <c r="B13" s="22">
        <f t="shared" si="1"/>
        <v>166</v>
      </c>
      <c r="C13" s="22">
        <f t="shared" si="2"/>
        <v>0</v>
      </c>
      <c r="D13" s="22">
        <f t="shared" si="3"/>
        <v>646</v>
      </c>
      <c r="E13" s="22">
        <f t="shared" si="4"/>
        <v>1246</v>
      </c>
      <c r="F13" s="22">
        <f t="shared" si="5"/>
        <v>0</v>
      </c>
      <c r="G13" s="23" t="str">
        <f t="shared" si="6"/>
        <v>20:46</v>
      </c>
      <c r="H13" s="26" t="s">
        <v>118</v>
      </c>
      <c r="I13" s="26" t="s">
        <v>119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46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120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45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121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2.83</v>
      </c>
      <c r="B16" s="22">
        <f t="shared" si="1"/>
        <v>170</v>
      </c>
      <c r="C16" s="22">
        <f t="shared" si="2"/>
        <v>0</v>
      </c>
      <c r="D16" s="22">
        <f t="shared" si="3"/>
        <v>650</v>
      </c>
      <c r="E16" s="22">
        <f t="shared" si="4"/>
        <v>1250</v>
      </c>
      <c r="F16" s="22">
        <f t="shared" si="5"/>
        <v>0</v>
      </c>
      <c r="G16" s="23" t="str">
        <f t="shared" si="6"/>
        <v>20:50</v>
      </c>
      <c r="H16" s="26" t="s">
        <v>122</v>
      </c>
      <c r="I16" s="26" t="s">
        <v>123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46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124</v>
      </c>
      <c r="I17" s="26" t="s">
        <v>125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46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2.4500000000000002</v>
      </c>
      <c r="B18" s="22">
        <f t="shared" si="1"/>
        <v>147</v>
      </c>
      <c r="C18" s="22">
        <f t="shared" si="2"/>
        <v>0</v>
      </c>
      <c r="D18" s="22">
        <f t="shared" si="3"/>
        <v>627</v>
      </c>
      <c r="E18" s="22">
        <f t="shared" si="4"/>
        <v>1227</v>
      </c>
      <c r="F18" s="22">
        <f t="shared" si="5"/>
        <v>0</v>
      </c>
      <c r="G18" s="23" t="str">
        <f t="shared" si="6"/>
        <v>20:27</v>
      </c>
      <c r="H18" s="26" t="s">
        <v>126</v>
      </c>
      <c r="I18" s="26" t="s">
        <v>127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46</v>
      </c>
      <c r="AL18" s="27" t="s">
        <v>51</v>
      </c>
      <c r="AM18" s="26"/>
      <c r="AN18" s="26" t="s">
        <v>47</v>
      </c>
      <c r="AO18" s="13"/>
    </row>
    <row r="19" spans="1:41" ht="15" thickBot="1">
      <c r="A19" s="21">
        <f t="shared" si="0"/>
        <v>2.87</v>
      </c>
      <c r="B19" s="22">
        <f t="shared" si="1"/>
        <v>172</v>
      </c>
      <c r="C19" s="22">
        <f t="shared" si="2"/>
        <v>0</v>
      </c>
      <c r="D19" s="22">
        <f t="shared" si="3"/>
        <v>652</v>
      </c>
      <c r="E19" s="22">
        <f t="shared" si="4"/>
        <v>1252</v>
      </c>
      <c r="F19" s="22">
        <f t="shared" si="5"/>
        <v>0</v>
      </c>
      <c r="G19" s="23" t="str">
        <f t="shared" si="6"/>
        <v>20:52</v>
      </c>
      <c r="H19" s="26" t="s">
        <v>128</v>
      </c>
      <c r="I19" s="26" t="s">
        <v>129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46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454</v>
      </c>
      <c r="E20" s="22">
        <f t="shared" si="4"/>
        <v>1054</v>
      </c>
      <c r="F20" s="22">
        <f t="shared" si="5"/>
        <v>0</v>
      </c>
      <c r="G20" s="23" t="str">
        <f t="shared" si="6"/>
        <v>17:34</v>
      </c>
      <c r="H20" s="26" t="s">
        <v>130</v>
      </c>
      <c r="I20" s="26" t="s">
        <v>131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46</v>
      </c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1</v>
      </c>
      <c r="G21" s="23">
        <f t="shared" si="6"/>
        <v>0</v>
      </c>
      <c r="H21" s="26" t="s">
        <v>132</v>
      </c>
      <c r="I21" s="26" t="s">
        <v>48</v>
      </c>
      <c r="J21" s="26" t="s">
        <v>43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45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133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2.3199999999999998</v>
      </c>
      <c r="B23" s="22">
        <f t="shared" si="1"/>
        <v>139</v>
      </c>
      <c r="C23" s="22">
        <f t="shared" si="2"/>
        <v>0</v>
      </c>
      <c r="D23" s="22">
        <f t="shared" si="3"/>
        <v>619</v>
      </c>
      <c r="E23" s="22">
        <f t="shared" si="4"/>
        <v>1219</v>
      </c>
      <c r="F23" s="22">
        <f t="shared" si="5"/>
        <v>0</v>
      </c>
      <c r="G23" s="23" t="str">
        <f t="shared" si="6"/>
        <v>20:19</v>
      </c>
      <c r="H23" s="26" t="s">
        <v>134</v>
      </c>
      <c r="I23" s="26" t="s">
        <v>135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46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2.42</v>
      </c>
      <c r="B24" s="22">
        <f t="shared" si="1"/>
        <v>145</v>
      </c>
      <c r="C24" s="22">
        <f t="shared" si="2"/>
        <v>0</v>
      </c>
      <c r="D24" s="22">
        <f t="shared" si="3"/>
        <v>625</v>
      </c>
      <c r="E24" s="22">
        <f t="shared" si="4"/>
        <v>1225</v>
      </c>
      <c r="F24" s="22">
        <f t="shared" si="5"/>
        <v>0</v>
      </c>
      <c r="G24" s="23" t="str">
        <f t="shared" si="6"/>
        <v>20:25</v>
      </c>
      <c r="H24" s="26" t="s">
        <v>136</v>
      </c>
      <c r="I24" s="26" t="s">
        <v>137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46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2.78</v>
      </c>
      <c r="B25" s="22">
        <f t="shared" si="1"/>
        <v>167</v>
      </c>
      <c r="C25" s="22">
        <f t="shared" si="2"/>
        <v>0</v>
      </c>
      <c r="D25" s="22">
        <f t="shared" si="3"/>
        <v>647</v>
      </c>
      <c r="E25" s="22">
        <f t="shared" si="4"/>
        <v>1247</v>
      </c>
      <c r="F25" s="22">
        <f t="shared" si="5"/>
        <v>0</v>
      </c>
      <c r="G25" s="23" t="str">
        <f t="shared" si="6"/>
        <v>20:47</v>
      </c>
      <c r="H25" s="26" t="s">
        <v>138</v>
      </c>
      <c r="I25" s="26" t="s">
        <v>139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3.7</v>
      </c>
      <c r="B26" s="22">
        <f t="shared" si="1"/>
        <v>222</v>
      </c>
      <c r="C26" s="22">
        <f t="shared" si="2"/>
        <v>0</v>
      </c>
      <c r="D26" s="22">
        <f t="shared" si="3"/>
        <v>702</v>
      </c>
      <c r="E26" s="22">
        <f t="shared" si="4"/>
        <v>1302</v>
      </c>
      <c r="F26" s="22">
        <f t="shared" si="5"/>
        <v>0</v>
      </c>
      <c r="G26" s="23" t="str">
        <f t="shared" si="6"/>
        <v>21:42</v>
      </c>
      <c r="H26" s="26" t="s">
        <v>140</v>
      </c>
      <c r="I26" s="26" t="s">
        <v>141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142</v>
      </c>
      <c r="I27" s="26" t="s">
        <v>143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4.2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1</v>
      </c>
      <c r="G28" s="23">
        <f t="shared" si="6"/>
        <v>0</v>
      </c>
      <c r="H28" s="28"/>
      <c r="AO28" s="13"/>
    </row>
    <row r="29" spans="1:41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3"/>
      <c r="I29" s="4"/>
      <c r="J29" s="4"/>
      <c r="K29" s="6"/>
      <c r="L29" s="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6"/>
      <c r="AL29" s="6"/>
      <c r="AM29" s="4"/>
      <c r="AN29" s="5"/>
      <c r="AO29" s="13"/>
    </row>
    <row r="30" spans="1:41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1</v>
      </c>
      <c r="G30" s="23">
        <f t="shared" si="6"/>
        <v>0</v>
      </c>
      <c r="H30" s="3"/>
      <c r="I30" s="4"/>
      <c r="J30" s="4"/>
      <c r="K30" s="6"/>
      <c r="L30" s="6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6"/>
      <c r="AL30" s="4"/>
      <c r="AM30" s="4"/>
      <c r="AN30" s="5"/>
      <c r="AO30" s="13"/>
    </row>
    <row r="31" spans="1:41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5"/>
      <c r="AO31" s="13"/>
    </row>
    <row r="32" spans="1:41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5"/>
      <c r="AO32" s="13"/>
    </row>
    <row r="33" spans="1:41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3"/>
      <c r="I33" s="4"/>
      <c r="J33" s="4"/>
      <c r="K33" s="6"/>
      <c r="L33" s="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6"/>
      <c r="AL33" s="6"/>
      <c r="AM33" s="4"/>
      <c r="AN33" s="5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N18" sqref="N18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N18" sqref="N18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R16" sqref="R16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42"/>
  <sheetViews>
    <sheetView topLeftCell="B1" zoomScale="89" zoomScaleNormal="89" workbookViewId="0">
      <selection activeCell="T8" sqref="T8"/>
    </sheetView>
  </sheetViews>
  <sheetFormatPr defaultRowHeight="13.5"/>
  <cols>
    <col min="2" max="3" width="12.125" customWidth="1"/>
  </cols>
  <sheetData>
    <row r="1" spans="1:21">
      <c r="A1" s="31" t="s">
        <v>248</v>
      </c>
      <c r="B1" s="31" t="s">
        <v>236</v>
      </c>
      <c r="C1" s="32" t="s">
        <v>237</v>
      </c>
      <c r="D1" s="32" t="s">
        <v>238</v>
      </c>
      <c r="E1" s="32" t="s">
        <v>239</v>
      </c>
      <c r="F1" s="32" t="s">
        <v>240</v>
      </c>
      <c r="G1" s="32" t="s">
        <v>241</v>
      </c>
      <c r="H1" s="32" t="s">
        <v>242</v>
      </c>
      <c r="I1" s="32" t="s">
        <v>243</v>
      </c>
      <c r="J1" s="32" t="s">
        <v>244</v>
      </c>
      <c r="K1" s="32" t="s">
        <v>245</v>
      </c>
      <c r="L1" s="32" t="s">
        <v>246</v>
      </c>
      <c r="M1" s="32" t="s">
        <v>247</v>
      </c>
      <c r="N1" s="32" t="s">
        <v>249</v>
      </c>
      <c r="O1" s="32" t="s">
        <v>250</v>
      </c>
      <c r="P1" s="32" t="s">
        <v>251</v>
      </c>
      <c r="Q1" s="32" t="s">
        <v>252</v>
      </c>
      <c r="R1" s="32" t="s">
        <v>253</v>
      </c>
      <c r="S1" s="32" t="s">
        <v>256</v>
      </c>
      <c r="T1" s="32" t="s">
        <v>254</v>
      </c>
      <c r="U1" s="32" t="s">
        <v>255</v>
      </c>
    </row>
    <row r="2" spans="1:21">
      <c r="A2" s="33">
        <v>43435</v>
      </c>
      <c r="B2" s="31">
        <v>9480</v>
      </c>
      <c r="C2" s="31">
        <v>0</v>
      </c>
      <c r="D2" s="31">
        <v>9480</v>
      </c>
      <c r="E2" s="32">
        <v>6320</v>
      </c>
      <c r="F2" s="32">
        <v>0</v>
      </c>
      <c r="G2" s="32">
        <v>0</v>
      </c>
      <c r="H2" s="32">
        <v>0</v>
      </c>
      <c r="I2" s="32">
        <v>0</v>
      </c>
      <c r="J2" s="32">
        <v>1200</v>
      </c>
      <c r="K2" s="32">
        <v>330</v>
      </c>
      <c r="L2" s="32">
        <v>0</v>
      </c>
      <c r="M2" s="32">
        <v>17330</v>
      </c>
      <c r="N2" s="32">
        <v>758.4</v>
      </c>
      <c r="O2" s="32">
        <v>16.7</v>
      </c>
      <c r="P2" s="32">
        <v>6.6</v>
      </c>
      <c r="Q2" s="32">
        <v>850</v>
      </c>
      <c r="R2" s="32">
        <v>0</v>
      </c>
      <c r="S2" s="32">
        <v>0</v>
      </c>
      <c r="T2" s="32">
        <v>320.95</v>
      </c>
      <c r="U2" s="32">
        <v>15377.35</v>
      </c>
    </row>
    <row r="3" spans="1:21">
      <c r="A3" s="33">
        <v>43466</v>
      </c>
      <c r="B3" s="31">
        <v>9480</v>
      </c>
      <c r="C3" s="31">
        <v>0</v>
      </c>
      <c r="D3" s="31">
        <v>9480</v>
      </c>
      <c r="E3" s="32">
        <v>6320</v>
      </c>
      <c r="F3" s="32">
        <v>0</v>
      </c>
      <c r="G3" s="32">
        <v>0</v>
      </c>
      <c r="H3" s="32">
        <v>1634.48</v>
      </c>
      <c r="I3" s="32">
        <v>0</v>
      </c>
      <c r="J3" s="32">
        <v>1200</v>
      </c>
      <c r="K3" s="32">
        <v>285</v>
      </c>
      <c r="L3" s="32">
        <v>0</v>
      </c>
      <c r="M3" s="32">
        <v>18919.48</v>
      </c>
      <c r="N3" s="32">
        <v>758.4</v>
      </c>
      <c r="O3" s="32">
        <v>16.7</v>
      </c>
      <c r="P3" s="32">
        <v>6.6</v>
      </c>
      <c r="Q3" s="32">
        <v>850</v>
      </c>
      <c r="R3" s="32">
        <v>0</v>
      </c>
      <c r="S3" s="32">
        <v>0</v>
      </c>
      <c r="T3" s="32">
        <v>368.63</v>
      </c>
      <c r="U3" s="32">
        <v>16919.150000000001</v>
      </c>
    </row>
    <row r="4" spans="1:21">
      <c r="A4" s="33">
        <v>43497</v>
      </c>
      <c r="B4" s="31">
        <v>9480</v>
      </c>
      <c r="C4" s="31">
        <v>0</v>
      </c>
      <c r="D4" s="31">
        <v>9480</v>
      </c>
      <c r="E4" s="32">
        <v>6320</v>
      </c>
      <c r="F4" s="32">
        <v>0</v>
      </c>
      <c r="G4" s="32">
        <v>0</v>
      </c>
      <c r="H4" s="32">
        <v>0</v>
      </c>
      <c r="I4" s="32">
        <v>0</v>
      </c>
      <c r="J4" s="32">
        <v>1200</v>
      </c>
      <c r="K4" s="32">
        <v>255</v>
      </c>
      <c r="L4" s="32">
        <v>0</v>
      </c>
      <c r="M4" s="32">
        <v>17255</v>
      </c>
      <c r="N4" s="32">
        <v>758.4</v>
      </c>
      <c r="O4" s="32">
        <v>16.7</v>
      </c>
      <c r="P4" s="32">
        <v>6.6</v>
      </c>
      <c r="Q4" s="32">
        <v>850</v>
      </c>
      <c r="R4" s="32">
        <v>0</v>
      </c>
      <c r="S4" s="32">
        <v>0</v>
      </c>
      <c r="T4" s="32">
        <v>318.7</v>
      </c>
      <c r="U4" s="32">
        <v>15304.61</v>
      </c>
    </row>
    <row r="5" spans="1:21">
      <c r="A5" s="33">
        <v>43525</v>
      </c>
      <c r="B5" s="31">
        <v>9480</v>
      </c>
      <c r="C5" s="31">
        <v>0</v>
      </c>
      <c r="D5" s="31">
        <v>9480</v>
      </c>
      <c r="E5" s="32">
        <v>6320</v>
      </c>
      <c r="F5" s="32">
        <v>0</v>
      </c>
      <c r="G5" s="32">
        <v>0</v>
      </c>
      <c r="H5" s="32">
        <v>0</v>
      </c>
      <c r="I5" s="32">
        <v>0</v>
      </c>
      <c r="J5" s="32">
        <v>1200</v>
      </c>
      <c r="K5" s="32">
        <v>382.5</v>
      </c>
      <c r="L5" s="32">
        <v>0</v>
      </c>
      <c r="M5" s="32">
        <v>17382.5</v>
      </c>
      <c r="N5" s="32">
        <v>758.4</v>
      </c>
      <c r="O5" s="32">
        <v>16.7</v>
      </c>
      <c r="P5" s="32">
        <v>6.6</v>
      </c>
      <c r="Q5" s="32">
        <v>850</v>
      </c>
      <c r="R5" s="32">
        <v>0</v>
      </c>
      <c r="S5" s="32">
        <v>0</v>
      </c>
      <c r="T5" s="32">
        <v>907.4</v>
      </c>
      <c r="U5" s="32">
        <v>14843.06</v>
      </c>
    </row>
    <row r="6" spans="1:21">
      <c r="A6" s="33">
        <v>43556</v>
      </c>
      <c r="B6" s="31">
        <v>9480</v>
      </c>
      <c r="C6" s="31">
        <v>0</v>
      </c>
      <c r="D6" s="31">
        <v>9480</v>
      </c>
      <c r="E6" s="32">
        <v>6320</v>
      </c>
      <c r="F6" s="32">
        <v>0</v>
      </c>
      <c r="G6" s="32">
        <v>0</v>
      </c>
      <c r="H6" s="32">
        <v>1634.48</v>
      </c>
      <c r="I6" s="32">
        <v>0</v>
      </c>
      <c r="J6" s="32">
        <v>1200</v>
      </c>
      <c r="K6" s="32">
        <v>400</v>
      </c>
      <c r="L6" s="32">
        <v>0</v>
      </c>
      <c r="M6" s="32">
        <v>19034.48</v>
      </c>
      <c r="N6" s="32">
        <v>758.4</v>
      </c>
      <c r="O6" s="32">
        <v>16.7</v>
      </c>
      <c r="P6" s="32">
        <v>6.6</v>
      </c>
      <c r="Q6" s="32">
        <v>850</v>
      </c>
      <c r="R6" s="32">
        <v>0</v>
      </c>
      <c r="S6" s="32">
        <v>0</v>
      </c>
      <c r="T6" s="32">
        <v>1240.28</v>
      </c>
      <c r="U6" s="32">
        <v>16162.5</v>
      </c>
    </row>
    <row r="7" spans="1:21">
      <c r="A7" s="33">
        <v>43586</v>
      </c>
      <c r="B7" s="31">
        <v>9480</v>
      </c>
      <c r="C7" s="31">
        <v>0</v>
      </c>
      <c r="D7" s="31">
        <v>9480</v>
      </c>
      <c r="E7" s="32">
        <v>6320</v>
      </c>
      <c r="F7" s="32">
        <v>0</v>
      </c>
      <c r="G7" s="32">
        <v>0</v>
      </c>
      <c r="H7" s="32">
        <v>1634.48</v>
      </c>
      <c r="I7" s="32">
        <v>0</v>
      </c>
      <c r="J7" s="32">
        <v>1200</v>
      </c>
      <c r="K7" s="32">
        <v>412.5</v>
      </c>
      <c r="L7" s="32">
        <v>0</v>
      </c>
      <c r="M7" s="32">
        <v>19046.98</v>
      </c>
      <c r="N7" s="32">
        <v>758.4</v>
      </c>
      <c r="O7" s="32">
        <v>16.7</v>
      </c>
      <c r="P7" s="32">
        <v>6.6</v>
      </c>
      <c r="Q7" s="32">
        <v>850</v>
      </c>
      <c r="R7" s="32">
        <v>0</v>
      </c>
      <c r="S7" s="32">
        <v>0</v>
      </c>
      <c r="T7" s="32">
        <v>1241.52</v>
      </c>
      <c r="U7" s="32">
        <v>16173.76</v>
      </c>
    </row>
    <row r="8" spans="1:21">
      <c r="A8" s="33">
        <v>43617</v>
      </c>
      <c r="B8" s="31">
        <v>9480</v>
      </c>
      <c r="C8" s="31">
        <v>0</v>
      </c>
      <c r="D8" s="31">
        <v>9480</v>
      </c>
      <c r="E8" s="32">
        <v>6320</v>
      </c>
      <c r="F8" s="32">
        <v>0</v>
      </c>
      <c r="G8" s="32">
        <v>0</v>
      </c>
      <c r="H8" s="32">
        <v>1634.48</v>
      </c>
      <c r="I8" s="32">
        <v>0</v>
      </c>
      <c r="J8" s="32">
        <v>1200</v>
      </c>
      <c r="K8" s="32">
        <v>392.5</v>
      </c>
      <c r="L8" s="32">
        <v>0</v>
      </c>
      <c r="M8" s="32">
        <v>19826.98</v>
      </c>
      <c r="N8" s="32">
        <v>758.4</v>
      </c>
      <c r="O8" s="32">
        <v>16.7</v>
      </c>
      <c r="P8" s="32">
        <v>6.6</v>
      </c>
      <c r="Q8" s="32">
        <v>850</v>
      </c>
      <c r="R8" s="32">
        <v>0</v>
      </c>
      <c r="S8" s="32">
        <v>0</v>
      </c>
      <c r="T8" s="32">
        <v>1319.53</v>
      </c>
      <c r="U8" s="32">
        <v>16875.75</v>
      </c>
    </row>
    <row r="9" spans="1:21">
      <c r="A9" s="33">
        <v>43647</v>
      </c>
      <c r="B9" s="31"/>
      <c r="C9" s="31"/>
      <c r="D9" s="31"/>
    </row>
    <row r="10" spans="1:21">
      <c r="A10" s="33">
        <v>43678</v>
      </c>
      <c r="B10" s="31"/>
      <c r="C10" s="31"/>
      <c r="D10" s="31"/>
    </row>
    <row r="11" spans="1:21">
      <c r="A11" s="33">
        <v>43709</v>
      </c>
      <c r="B11" s="31"/>
      <c r="C11" s="31"/>
      <c r="D11" s="31"/>
    </row>
    <row r="12" spans="1:21">
      <c r="A12" s="33">
        <v>43739</v>
      </c>
      <c r="B12" s="31"/>
      <c r="C12" s="31"/>
      <c r="D12" s="31"/>
    </row>
    <row r="13" spans="1:21">
      <c r="A13" s="33">
        <v>43770</v>
      </c>
      <c r="B13" s="31"/>
      <c r="C13" s="31"/>
      <c r="D13" s="31"/>
    </row>
    <row r="14" spans="1:21">
      <c r="A14" s="33">
        <v>43800</v>
      </c>
      <c r="B14" s="31"/>
      <c r="C14" s="31"/>
      <c r="D14" s="31"/>
    </row>
    <row r="15" spans="1:21">
      <c r="A15" s="33">
        <v>43831</v>
      </c>
      <c r="B15" s="31"/>
      <c r="C15" s="31"/>
      <c r="D15" s="31"/>
    </row>
    <row r="16" spans="1:21">
      <c r="A16" s="33">
        <v>43862</v>
      </c>
      <c r="B16" s="31"/>
      <c r="C16" s="31"/>
      <c r="D16" s="31"/>
    </row>
    <row r="17" spans="1:4">
      <c r="A17" s="33">
        <v>43891</v>
      </c>
      <c r="B17" s="31"/>
      <c r="C17" s="31"/>
      <c r="D17" s="31"/>
    </row>
    <row r="18" spans="1:4">
      <c r="A18" s="33">
        <v>43922</v>
      </c>
      <c r="B18" s="31"/>
      <c r="C18" s="31"/>
      <c r="D18" s="31"/>
    </row>
    <row r="19" spans="1:4">
      <c r="A19" s="33">
        <v>43952</v>
      </c>
      <c r="B19" s="31"/>
      <c r="C19" s="31"/>
      <c r="D19" s="31"/>
    </row>
    <row r="20" spans="1:4">
      <c r="A20" s="33">
        <v>43983</v>
      </c>
      <c r="B20" s="31"/>
      <c r="C20" s="31"/>
      <c r="D20" s="31"/>
    </row>
    <row r="21" spans="1:4">
      <c r="A21" s="33">
        <v>44013</v>
      </c>
      <c r="B21" s="31"/>
      <c r="C21" s="31"/>
      <c r="D21" s="31"/>
    </row>
    <row r="22" spans="1:4">
      <c r="A22" s="33">
        <v>44044</v>
      </c>
      <c r="B22" s="31"/>
      <c r="C22" s="31"/>
      <c r="D22" s="31"/>
    </row>
    <row r="23" spans="1:4">
      <c r="A23" s="33">
        <v>44075</v>
      </c>
      <c r="B23" s="31"/>
      <c r="C23" s="31"/>
      <c r="D23" s="31"/>
    </row>
    <row r="24" spans="1:4">
      <c r="A24" s="33">
        <v>44105</v>
      </c>
      <c r="B24" s="31"/>
      <c r="C24" s="31"/>
      <c r="D24" s="31"/>
    </row>
    <row r="25" spans="1:4">
      <c r="A25" s="33">
        <v>44136</v>
      </c>
      <c r="B25" s="31"/>
      <c r="C25" s="31"/>
      <c r="D25" s="31"/>
    </row>
    <row r="26" spans="1:4">
      <c r="A26" s="33">
        <v>44166</v>
      </c>
      <c r="B26" s="31"/>
      <c r="C26" s="31"/>
      <c r="D26" s="31"/>
    </row>
    <row r="27" spans="1:4">
      <c r="A27" s="33">
        <v>44197</v>
      </c>
      <c r="B27" s="31"/>
      <c r="C27" s="31"/>
      <c r="D27" s="31"/>
    </row>
    <row r="28" spans="1:4">
      <c r="A28" s="33">
        <v>44228</v>
      </c>
      <c r="B28" s="31"/>
      <c r="C28" s="31"/>
      <c r="D28" s="31"/>
    </row>
    <row r="29" spans="1:4">
      <c r="A29" s="33">
        <v>44256</v>
      </c>
      <c r="B29" s="31"/>
      <c r="C29" s="31"/>
      <c r="D29" s="31"/>
    </row>
    <row r="30" spans="1:4">
      <c r="A30" s="33">
        <v>44287</v>
      </c>
      <c r="B30" s="31"/>
      <c r="C30" s="31"/>
      <c r="D30" s="31"/>
    </row>
    <row r="31" spans="1:4">
      <c r="A31" s="33">
        <v>44317</v>
      </c>
      <c r="B31" s="31"/>
      <c r="C31" s="31"/>
      <c r="D31" s="31"/>
    </row>
    <row r="32" spans="1:4">
      <c r="A32" s="33">
        <v>44348</v>
      </c>
      <c r="B32" s="31"/>
      <c r="C32" s="31"/>
      <c r="D32" s="31"/>
    </row>
    <row r="33" spans="1:4">
      <c r="A33" s="33">
        <v>44378</v>
      </c>
      <c r="B33" s="31"/>
      <c r="C33" s="31"/>
      <c r="D33" s="31"/>
    </row>
    <row r="34" spans="1:4">
      <c r="A34" s="33">
        <v>44409</v>
      </c>
      <c r="B34" s="31"/>
      <c r="C34" s="31"/>
      <c r="D34" s="31"/>
    </row>
    <row r="35" spans="1:4">
      <c r="A35" s="33">
        <v>44440</v>
      </c>
      <c r="B35" s="31"/>
      <c r="C35" s="31"/>
      <c r="D35" s="31"/>
    </row>
    <row r="36" spans="1:4">
      <c r="A36" s="33">
        <v>44470</v>
      </c>
      <c r="B36" s="31"/>
      <c r="C36" s="31"/>
      <c r="D36" s="31"/>
    </row>
    <row r="37" spans="1:4">
      <c r="A37" s="31"/>
      <c r="B37" s="31"/>
      <c r="C37" s="31"/>
      <c r="D37" s="31"/>
    </row>
    <row r="38" spans="1:4">
      <c r="A38" s="31"/>
      <c r="B38" s="31"/>
      <c r="C38" s="31"/>
      <c r="D38" s="31"/>
    </row>
    <row r="39" spans="1:4">
      <c r="A39" s="31"/>
      <c r="B39" s="31"/>
      <c r="C39" s="31"/>
      <c r="D39" s="31"/>
    </row>
    <row r="40" spans="1:4">
      <c r="A40" s="31"/>
      <c r="B40" s="31"/>
      <c r="C40" s="31"/>
      <c r="D40" s="31"/>
    </row>
    <row r="41" spans="1:4">
      <c r="A41" s="31"/>
      <c r="B41" s="31"/>
      <c r="C41" s="31"/>
      <c r="D41" s="31"/>
    </row>
    <row r="42" spans="1:4">
      <c r="A42" s="31"/>
      <c r="B42" s="31"/>
      <c r="C42" s="31"/>
      <c r="D42" s="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AJ3" activePane="bottomRight" state="frozen"/>
      <selection pane="topRight" activeCell="H1" sqref="H1"/>
      <selection pane="bottomLeft" activeCell="A3" sqref="A3"/>
      <selection pane="bottomRight" activeCell="AN19" sqref="AN1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B1" sqref="B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0.125" customWidth="1"/>
    <col min="8" max="8" width="10.5" customWidth="1"/>
    <col min="9" max="9" width="14.125" customWidth="1"/>
    <col min="10" max="10" width="10.37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3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46</v>
      </c>
      <c r="C1" s="17" t="s">
        <v>36</v>
      </c>
      <c r="D1" s="16"/>
      <c r="E1" s="16"/>
      <c r="F1" s="16"/>
      <c r="G1" s="18">
        <f>SUM(B3:B37)+SUM(C3:C37)</f>
        <v>2760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9.1300000000000008</v>
      </c>
      <c r="B3" s="22">
        <f>IF(AND(D3&gt;(8*60),F3=0),D3-(8*60),0)</f>
        <v>0</v>
      </c>
      <c r="C3" s="22">
        <f>IF(AND(F3=1,D3&gt;0),D3,0)</f>
        <v>548</v>
      </c>
      <c r="D3" s="22">
        <f>IF(E3=0,0,IF(E3&lt;(11*60+30),(E3-(8*60+30)),IF(E3&lt;(17*60+30),E3-(12*60+30)+3*60,E3-(18*60)+8*60)))</f>
        <v>548</v>
      </c>
      <c r="E3" s="22">
        <f>IF(G3&gt;0,MID(G3,1,2)*60+MID(G3,4,2),0)</f>
        <v>1148</v>
      </c>
      <c r="F3" s="22">
        <f>IF(MID(AJ3,2,3)="工作日",0,1)</f>
        <v>1</v>
      </c>
      <c r="G3" s="23" t="str">
        <f>IF(LEN(CLEAN(I3))=13,MID(I3,8,5),IF(LEN(CLEAN(I3))=19,MID(I3,14,5),0))</f>
        <v>19:08</v>
      </c>
      <c r="H3" s="26" t="s">
        <v>188</v>
      </c>
      <c r="I3" s="26" t="s">
        <v>42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45</v>
      </c>
      <c r="AK3" s="27" t="s">
        <v>46</v>
      </c>
      <c r="AL3" s="26"/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189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2.68</v>
      </c>
      <c r="B5" s="22">
        <f t="shared" si="1"/>
        <v>161</v>
      </c>
      <c r="C5" s="22">
        <f t="shared" si="2"/>
        <v>0</v>
      </c>
      <c r="D5" s="22">
        <f t="shared" si="3"/>
        <v>641</v>
      </c>
      <c r="E5" s="22">
        <f t="shared" si="4"/>
        <v>1241</v>
      </c>
      <c r="F5" s="22">
        <f t="shared" si="5"/>
        <v>0</v>
      </c>
      <c r="G5" s="23" t="str">
        <f t="shared" si="6"/>
        <v>20:41</v>
      </c>
      <c r="H5" s="26" t="s">
        <v>49</v>
      </c>
      <c r="I5" s="26" t="s">
        <v>50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2.83</v>
      </c>
      <c r="B6" s="22">
        <f t="shared" si="1"/>
        <v>170</v>
      </c>
      <c r="C6" s="22">
        <f t="shared" si="2"/>
        <v>0</v>
      </c>
      <c r="D6" s="22">
        <f t="shared" si="3"/>
        <v>650</v>
      </c>
      <c r="E6" s="22">
        <f t="shared" si="4"/>
        <v>1250</v>
      </c>
      <c r="F6" s="22">
        <f t="shared" si="5"/>
        <v>0</v>
      </c>
      <c r="G6" s="23" t="str">
        <f t="shared" si="6"/>
        <v>20:50</v>
      </c>
      <c r="H6" s="26" t="s">
        <v>53</v>
      </c>
      <c r="I6" s="26" t="s">
        <v>54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2.52</v>
      </c>
      <c r="B7" s="22">
        <f t="shared" si="1"/>
        <v>151</v>
      </c>
      <c r="C7" s="22">
        <f t="shared" si="2"/>
        <v>0</v>
      </c>
      <c r="D7" s="22">
        <f t="shared" si="3"/>
        <v>631</v>
      </c>
      <c r="E7" s="22">
        <f t="shared" si="4"/>
        <v>1231</v>
      </c>
      <c r="F7" s="22">
        <f t="shared" si="5"/>
        <v>0</v>
      </c>
      <c r="G7" s="23" t="str">
        <f t="shared" si="6"/>
        <v>20:31</v>
      </c>
      <c r="H7" s="26" t="s">
        <v>55</v>
      </c>
      <c r="I7" s="26" t="s">
        <v>56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2.2200000000000002</v>
      </c>
      <c r="B8" s="22">
        <f t="shared" si="1"/>
        <v>133</v>
      </c>
      <c r="C8" s="22">
        <f t="shared" si="2"/>
        <v>0</v>
      </c>
      <c r="D8" s="22">
        <f t="shared" si="3"/>
        <v>613</v>
      </c>
      <c r="E8" s="22">
        <f t="shared" si="4"/>
        <v>1213</v>
      </c>
      <c r="F8" s="22">
        <f t="shared" si="5"/>
        <v>0</v>
      </c>
      <c r="G8" s="23" t="str">
        <f t="shared" si="6"/>
        <v>20:13</v>
      </c>
      <c r="H8" s="26" t="s">
        <v>57</v>
      </c>
      <c r="I8" s="26" t="s">
        <v>58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46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1.67</v>
      </c>
      <c r="B9" s="22">
        <f t="shared" si="1"/>
        <v>100</v>
      </c>
      <c r="C9" s="22">
        <f t="shared" si="2"/>
        <v>0</v>
      </c>
      <c r="D9" s="22">
        <f t="shared" si="3"/>
        <v>580</v>
      </c>
      <c r="E9" s="22">
        <f t="shared" si="4"/>
        <v>1180</v>
      </c>
      <c r="F9" s="22">
        <f t="shared" si="5"/>
        <v>0</v>
      </c>
      <c r="G9" s="23" t="str">
        <f t="shared" si="6"/>
        <v>19:40</v>
      </c>
      <c r="H9" s="26" t="s">
        <v>59</v>
      </c>
      <c r="I9" s="26" t="s">
        <v>60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6"/>
      <c r="AM9" s="26"/>
      <c r="AN9" s="26" t="s">
        <v>47</v>
      </c>
      <c r="AO9" s="13"/>
    </row>
    <row r="10" spans="1:41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452</v>
      </c>
      <c r="E10" s="22">
        <f t="shared" si="4"/>
        <v>1052</v>
      </c>
      <c r="F10" s="22">
        <f t="shared" si="5"/>
        <v>0</v>
      </c>
      <c r="G10" s="23" t="str">
        <f t="shared" si="6"/>
        <v>17:32</v>
      </c>
      <c r="H10" s="26" t="s">
        <v>61</v>
      </c>
      <c r="I10" s="26" t="s">
        <v>62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6"/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473</v>
      </c>
      <c r="E11" s="22">
        <f t="shared" si="4"/>
        <v>1073</v>
      </c>
      <c r="F11" s="22">
        <f t="shared" si="5"/>
        <v>0</v>
      </c>
      <c r="G11" s="23" t="str">
        <f t="shared" si="6"/>
        <v>17:53</v>
      </c>
      <c r="H11" s="26" t="s">
        <v>63</v>
      </c>
      <c r="I11" s="26" t="s">
        <v>64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65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1</v>
      </c>
      <c r="G13" s="23">
        <f t="shared" si="6"/>
        <v>0</v>
      </c>
      <c r="H13" s="26" t="s">
        <v>66</v>
      </c>
      <c r="I13" s="26" t="s">
        <v>48</v>
      </c>
      <c r="J13" s="26" t="s">
        <v>43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67</v>
      </c>
      <c r="AK13" s="26"/>
      <c r="AL13" s="26"/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68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67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69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67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70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1</v>
      </c>
      <c r="G17" s="23">
        <f t="shared" si="6"/>
        <v>0</v>
      </c>
      <c r="H17" s="26" t="s">
        <v>71</v>
      </c>
      <c r="I17" s="26" t="s">
        <v>48</v>
      </c>
      <c r="J17" s="26" t="s">
        <v>43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45</v>
      </c>
      <c r="AK17" s="26"/>
      <c r="AL17" s="26"/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72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3">
        <f t="shared" si="6"/>
        <v>0</v>
      </c>
      <c r="H19" s="26" t="s">
        <v>73</v>
      </c>
      <c r="I19" s="26" t="s">
        <v>48</v>
      </c>
      <c r="J19" s="26" t="s">
        <v>43</v>
      </c>
      <c r="K19" s="27" t="s">
        <v>51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 t="s">
        <v>51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3">
        <f t="shared" si="6"/>
        <v>0</v>
      </c>
      <c r="H20" s="26" t="s">
        <v>74</v>
      </c>
      <c r="I20" s="26" t="s">
        <v>48</v>
      </c>
      <c r="J20" s="26" t="s">
        <v>43</v>
      </c>
      <c r="K20" s="27" t="s">
        <v>187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 t="s">
        <v>51</v>
      </c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6"/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3">
        <f t="shared" si="6"/>
        <v>0</v>
      </c>
      <c r="H21" s="26" t="s">
        <v>75</v>
      </c>
      <c r="I21" s="26" t="s">
        <v>48</v>
      </c>
      <c r="J21" s="26" t="s">
        <v>43</v>
      </c>
      <c r="K21" s="27" t="s">
        <v>51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 t="s">
        <v>51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3">
        <f t="shared" si="6"/>
        <v>0</v>
      </c>
      <c r="H22" s="26" t="s">
        <v>76</v>
      </c>
      <c r="I22" s="26" t="s">
        <v>48</v>
      </c>
      <c r="J22" s="26" t="s">
        <v>43</v>
      </c>
      <c r="K22" s="27" t="s">
        <v>51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 t="s">
        <v>51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3">
        <f t="shared" si="6"/>
        <v>0</v>
      </c>
      <c r="H23" s="26" t="s">
        <v>77</v>
      </c>
      <c r="I23" s="26" t="s">
        <v>48</v>
      </c>
      <c r="J23" s="26" t="s">
        <v>43</v>
      </c>
      <c r="K23" s="27" t="s">
        <v>51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 t="s">
        <v>51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1</v>
      </c>
      <c r="G24" s="23">
        <f t="shared" si="6"/>
        <v>0</v>
      </c>
      <c r="H24" s="26" t="s">
        <v>78</v>
      </c>
      <c r="I24" s="26" t="s">
        <v>48</v>
      </c>
      <c r="J24" s="26" t="s">
        <v>43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45</v>
      </c>
      <c r="AK24" s="26"/>
      <c r="AL24" s="26"/>
      <c r="AM24" s="26"/>
      <c r="AN24" s="26" t="s">
        <v>47</v>
      </c>
      <c r="AO24" s="13"/>
    </row>
    <row r="25" spans="1:41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1</v>
      </c>
      <c r="G25" s="23">
        <f t="shared" si="6"/>
        <v>0</v>
      </c>
      <c r="H25" s="26" t="s">
        <v>79</v>
      </c>
      <c r="I25" s="26" t="s">
        <v>48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6"/>
      <c r="AL25" s="26"/>
      <c r="AM25" s="26"/>
      <c r="AN25" s="26" t="s">
        <v>47</v>
      </c>
      <c r="AO25" s="13"/>
    </row>
    <row r="26" spans="1:41" ht="15" thickBot="1">
      <c r="A26" s="21">
        <f t="shared" si="0"/>
        <v>2.25</v>
      </c>
      <c r="B26" s="22">
        <f t="shared" si="1"/>
        <v>135</v>
      </c>
      <c r="C26" s="22">
        <f t="shared" si="2"/>
        <v>0</v>
      </c>
      <c r="D26" s="22">
        <f t="shared" si="3"/>
        <v>615</v>
      </c>
      <c r="E26" s="22">
        <f t="shared" si="4"/>
        <v>1215</v>
      </c>
      <c r="F26" s="22">
        <f t="shared" si="5"/>
        <v>0</v>
      </c>
      <c r="G26" s="23" t="str">
        <f t="shared" si="6"/>
        <v>20:15</v>
      </c>
      <c r="H26" s="26" t="s">
        <v>80</v>
      </c>
      <c r="I26" s="26" t="s">
        <v>81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3.13</v>
      </c>
      <c r="B27" s="22">
        <f t="shared" si="1"/>
        <v>188</v>
      </c>
      <c r="C27" s="22">
        <f t="shared" si="2"/>
        <v>0</v>
      </c>
      <c r="D27" s="22">
        <f t="shared" si="3"/>
        <v>668</v>
      </c>
      <c r="E27" s="22">
        <f t="shared" si="4"/>
        <v>1268</v>
      </c>
      <c r="F27" s="22">
        <f t="shared" si="5"/>
        <v>0</v>
      </c>
      <c r="G27" s="23" t="str">
        <f t="shared" si="6"/>
        <v>21:08</v>
      </c>
      <c r="H27" s="26" t="s">
        <v>82</v>
      </c>
      <c r="I27" s="26" t="s">
        <v>83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2.58</v>
      </c>
      <c r="B28" s="22">
        <f t="shared" si="1"/>
        <v>155</v>
      </c>
      <c r="C28" s="22">
        <f t="shared" si="2"/>
        <v>0</v>
      </c>
      <c r="D28" s="22">
        <f t="shared" si="3"/>
        <v>635</v>
      </c>
      <c r="E28" s="22">
        <f t="shared" si="4"/>
        <v>1235</v>
      </c>
      <c r="F28" s="22">
        <f t="shared" si="5"/>
        <v>0</v>
      </c>
      <c r="G28" s="23" t="str">
        <f t="shared" si="6"/>
        <v>20:35</v>
      </c>
      <c r="H28" s="26" t="s">
        <v>84</v>
      </c>
      <c r="I28" s="26" t="s">
        <v>85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46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3.28</v>
      </c>
      <c r="B29" s="22">
        <f t="shared" si="1"/>
        <v>197</v>
      </c>
      <c r="C29" s="22">
        <f t="shared" si="2"/>
        <v>0</v>
      </c>
      <c r="D29" s="22">
        <f t="shared" si="3"/>
        <v>677</v>
      </c>
      <c r="E29" s="22">
        <f t="shared" si="4"/>
        <v>1277</v>
      </c>
      <c r="F29" s="22">
        <f t="shared" si="5"/>
        <v>0</v>
      </c>
      <c r="G29" s="23" t="str">
        <f t="shared" si="6"/>
        <v>21:17</v>
      </c>
      <c r="H29" s="26" t="s">
        <v>86</v>
      </c>
      <c r="I29" s="26" t="s">
        <v>87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46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1.58</v>
      </c>
      <c r="B30" s="22">
        <f t="shared" si="1"/>
        <v>95</v>
      </c>
      <c r="C30" s="22">
        <f t="shared" si="2"/>
        <v>0</v>
      </c>
      <c r="D30" s="22">
        <f t="shared" si="3"/>
        <v>575</v>
      </c>
      <c r="E30" s="22">
        <f t="shared" si="4"/>
        <v>1175</v>
      </c>
      <c r="F30" s="22">
        <f t="shared" si="5"/>
        <v>0</v>
      </c>
      <c r="G30" s="23" t="str">
        <f t="shared" si="6"/>
        <v>19:35</v>
      </c>
      <c r="H30" s="26" t="s">
        <v>88</v>
      </c>
      <c r="I30" s="26" t="s">
        <v>89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46</v>
      </c>
      <c r="AL30" s="26"/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26" t="s">
        <v>90</v>
      </c>
      <c r="I31" s="26" t="s">
        <v>48</v>
      </c>
      <c r="J31" s="26" t="s">
        <v>43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45</v>
      </c>
      <c r="AK31" s="26"/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91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3.42</v>
      </c>
      <c r="B33" s="22">
        <f t="shared" si="1"/>
        <v>205</v>
      </c>
      <c r="C33" s="22">
        <f t="shared" si="2"/>
        <v>0</v>
      </c>
      <c r="D33" s="22">
        <f t="shared" si="3"/>
        <v>685</v>
      </c>
      <c r="E33" s="22">
        <f t="shared" si="4"/>
        <v>1285</v>
      </c>
      <c r="F33" s="22">
        <f t="shared" si="5"/>
        <v>0</v>
      </c>
      <c r="G33" s="23" t="str">
        <f t="shared" si="6"/>
        <v>21:25</v>
      </c>
      <c r="H33" s="26" t="s">
        <v>92</v>
      </c>
      <c r="I33" s="26" t="s">
        <v>93</v>
      </c>
      <c r="J33" s="26" t="s">
        <v>43</v>
      </c>
      <c r="K33" s="27" t="s">
        <v>51</v>
      </c>
      <c r="L33" s="27" t="s">
        <v>51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52</v>
      </c>
      <c r="AK33" s="27" t="s">
        <v>46</v>
      </c>
      <c r="AL33" s="27" t="s">
        <v>51</v>
      </c>
      <c r="AM33" s="26"/>
      <c r="AN33" s="26" t="s">
        <v>47</v>
      </c>
      <c r="AO33" s="13"/>
    </row>
    <row r="34" spans="1:41" ht="15" thickBot="1">
      <c r="A34" s="21">
        <f t="shared" si="0"/>
        <v>2.87</v>
      </c>
      <c r="B34" s="22">
        <f t="shared" si="1"/>
        <v>172</v>
      </c>
      <c r="C34" s="22">
        <f t="shared" si="2"/>
        <v>0</v>
      </c>
      <c r="D34" s="22">
        <f t="shared" si="3"/>
        <v>652</v>
      </c>
      <c r="E34" s="22">
        <f t="shared" si="4"/>
        <v>1252</v>
      </c>
      <c r="F34" s="22">
        <f t="shared" si="5"/>
        <v>0</v>
      </c>
      <c r="G34" s="23" t="str">
        <f t="shared" si="6"/>
        <v>20:52</v>
      </c>
      <c r="H34" s="26" t="s">
        <v>94</v>
      </c>
      <c r="I34" s="26" t="s">
        <v>95</v>
      </c>
      <c r="J34" s="26" t="s">
        <v>43</v>
      </c>
      <c r="K34" s="27" t="s">
        <v>51</v>
      </c>
      <c r="L34" s="27" t="s">
        <v>51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 t="s">
        <v>44</v>
      </c>
      <c r="AI34" s="26"/>
      <c r="AJ34" s="26" t="s">
        <v>52</v>
      </c>
      <c r="AK34" s="27" t="s">
        <v>46</v>
      </c>
      <c r="AL34" s="27" t="s">
        <v>51</v>
      </c>
      <c r="AM34" s="26"/>
      <c r="AN34" s="26" t="s">
        <v>47</v>
      </c>
      <c r="AO34" s="13"/>
    </row>
    <row r="35" spans="1:41" ht="15" thickBot="1">
      <c r="A35" s="21">
        <f t="shared" si="0"/>
        <v>2.8</v>
      </c>
      <c r="B35" s="22">
        <f t="shared" si="1"/>
        <v>168</v>
      </c>
      <c r="C35" s="22">
        <f t="shared" si="2"/>
        <v>0</v>
      </c>
      <c r="D35" s="22">
        <f t="shared" si="3"/>
        <v>648</v>
      </c>
      <c r="E35" s="22">
        <f t="shared" si="4"/>
        <v>1248</v>
      </c>
      <c r="F35" s="22">
        <f t="shared" si="5"/>
        <v>0</v>
      </c>
      <c r="G35" s="23" t="str">
        <f t="shared" si="6"/>
        <v>20:48</v>
      </c>
      <c r="H35" s="26" t="s">
        <v>96</v>
      </c>
      <c r="I35" s="26" t="s">
        <v>97</v>
      </c>
      <c r="J35" s="26" t="s">
        <v>43</v>
      </c>
      <c r="K35" s="27" t="s">
        <v>51</v>
      </c>
      <c r="L35" s="27" t="s">
        <v>51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 t="s">
        <v>44</v>
      </c>
      <c r="AI35" s="26"/>
      <c r="AJ35" s="26" t="s">
        <v>52</v>
      </c>
      <c r="AK35" s="27" t="s">
        <v>46</v>
      </c>
      <c r="AL35" s="27" t="s">
        <v>51</v>
      </c>
      <c r="AM35" s="26"/>
      <c r="AN35" s="26" t="s">
        <v>47</v>
      </c>
      <c r="AO35" s="13"/>
    </row>
    <row r="36" spans="1:41" ht="15" thickBot="1">
      <c r="A36" s="21">
        <f t="shared" si="0"/>
        <v>3.03</v>
      </c>
      <c r="B36" s="22">
        <f t="shared" si="1"/>
        <v>182</v>
      </c>
      <c r="C36" s="22">
        <f t="shared" si="2"/>
        <v>0</v>
      </c>
      <c r="D36" s="22">
        <f t="shared" si="3"/>
        <v>662</v>
      </c>
      <c r="E36" s="22">
        <f t="shared" si="4"/>
        <v>1262</v>
      </c>
      <c r="F36" s="22">
        <f t="shared" si="5"/>
        <v>0</v>
      </c>
      <c r="G36" s="23" t="str">
        <f t="shared" si="6"/>
        <v>21:02</v>
      </c>
      <c r="H36" s="26" t="s">
        <v>98</v>
      </c>
      <c r="I36" s="26" t="s">
        <v>99</v>
      </c>
      <c r="J36" s="26" t="s">
        <v>43</v>
      </c>
      <c r="K36" s="27" t="s">
        <v>51</v>
      </c>
      <c r="L36" s="27" t="s">
        <v>51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 t="s">
        <v>44</v>
      </c>
      <c r="AI36" s="26"/>
      <c r="AJ36" s="26" t="s">
        <v>52</v>
      </c>
      <c r="AK36" s="27" t="s">
        <v>46</v>
      </c>
      <c r="AL36" s="27" t="s">
        <v>51</v>
      </c>
      <c r="AM36" s="26"/>
      <c r="AN36" s="26" t="s">
        <v>47</v>
      </c>
      <c r="AO36" s="13"/>
    </row>
    <row r="37" spans="1:41" ht="14.25" thickBot="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28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7" sqref="I17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9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72.13</v>
      </c>
      <c r="C1" s="17" t="s">
        <v>36</v>
      </c>
      <c r="D1" s="16"/>
      <c r="E1" s="16"/>
      <c r="F1" s="16"/>
      <c r="G1" s="18">
        <f>SUM(B3:B37)+SUM(C3:C37)</f>
        <v>4328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2.17</v>
      </c>
      <c r="B3" s="22">
        <f>IF(AND(D3&gt;(8*60),F3=0),D3-(8*60),0)</f>
        <v>130</v>
      </c>
      <c r="C3" s="22">
        <f>IF(AND(F3=1,D3&gt;0),D3,0)</f>
        <v>0</v>
      </c>
      <c r="D3" s="22">
        <f>IF(E3=0,0,IF(E3&lt;(11*60+30),(E3-(8*60+30)),IF(E3&lt;(17*60+30),E3-(12*60+30)+3*60,E3-(18*60)+8*60)))</f>
        <v>610</v>
      </c>
      <c r="E3" s="22">
        <f>IF(G3&gt;0,MID(G3,1,2)*60+MID(G3,4,2),0)</f>
        <v>1210</v>
      </c>
      <c r="F3" s="22">
        <f>IF(MID(AJ3,2,3)="工作日",0,1)</f>
        <v>0</v>
      </c>
      <c r="G3" s="23" t="str">
        <f>IF(LEN(CLEAN(I3))=13,MID(I3,8,5),IF(LEN(CLEAN(I3))=19,MID(I3,14,5),0))</f>
        <v>20:10</v>
      </c>
      <c r="H3" s="26" t="s">
        <v>195</v>
      </c>
      <c r="I3" s="26" t="s">
        <v>144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146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1</v>
      </c>
      <c r="G5" s="23">
        <f t="shared" si="6"/>
        <v>0</v>
      </c>
      <c r="H5" s="26" t="s">
        <v>147</v>
      </c>
      <c r="I5" s="26" t="s">
        <v>48</v>
      </c>
      <c r="J5" s="26" t="s">
        <v>43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45</v>
      </c>
      <c r="AK5" s="26"/>
      <c r="AL5" s="26"/>
      <c r="AM5" s="26"/>
      <c r="AN5" s="26" t="s">
        <v>47</v>
      </c>
      <c r="AO5" s="13"/>
    </row>
    <row r="6" spans="1:41" ht="15" thickBot="1">
      <c r="A6" s="21">
        <f t="shared" si="0"/>
        <v>3.42</v>
      </c>
      <c r="B6" s="22">
        <f t="shared" si="1"/>
        <v>205</v>
      </c>
      <c r="C6" s="22">
        <f t="shared" si="2"/>
        <v>0</v>
      </c>
      <c r="D6" s="22">
        <f t="shared" si="3"/>
        <v>685</v>
      </c>
      <c r="E6" s="22">
        <f t="shared" si="4"/>
        <v>1285</v>
      </c>
      <c r="F6" s="22">
        <f t="shared" si="5"/>
        <v>0</v>
      </c>
      <c r="G6" s="23" t="str">
        <f t="shared" si="6"/>
        <v>21:25</v>
      </c>
      <c r="H6" s="26" t="s">
        <v>148</v>
      </c>
      <c r="I6" s="26" t="s">
        <v>149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3.13</v>
      </c>
      <c r="B7" s="22">
        <f t="shared" si="1"/>
        <v>188</v>
      </c>
      <c r="C7" s="22">
        <f t="shared" si="2"/>
        <v>0</v>
      </c>
      <c r="D7" s="22">
        <f t="shared" si="3"/>
        <v>668</v>
      </c>
      <c r="E7" s="22">
        <f t="shared" si="4"/>
        <v>1268</v>
      </c>
      <c r="F7" s="22">
        <f t="shared" si="5"/>
        <v>0</v>
      </c>
      <c r="G7" s="23" t="str">
        <f t="shared" si="6"/>
        <v>21:08</v>
      </c>
      <c r="H7" s="26" t="s">
        <v>150</v>
      </c>
      <c r="I7" s="26" t="s">
        <v>151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145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2.1</v>
      </c>
      <c r="B8" s="22">
        <f t="shared" si="1"/>
        <v>126</v>
      </c>
      <c r="C8" s="22">
        <f t="shared" si="2"/>
        <v>0</v>
      </c>
      <c r="D8" s="22">
        <f t="shared" si="3"/>
        <v>606</v>
      </c>
      <c r="E8" s="22">
        <f t="shared" si="4"/>
        <v>1206</v>
      </c>
      <c r="F8" s="22">
        <f t="shared" si="5"/>
        <v>0</v>
      </c>
      <c r="G8" s="23" t="str">
        <f t="shared" si="6"/>
        <v>20:06</v>
      </c>
      <c r="H8" s="26" t="s">
        <v>152</v>
      </c>
      <c r="I8" s="26" t="s">
        <v>153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145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3.53</v>
      </c>
      <c r="B9" s="22">
        <f t="shared" si="1"/>
        <v>212</v>
      </c>
      <c r="C9" s="22">
        <f t="shared" si="2"/>
        <v>0</v>
      </c>
      <c r="D9" s="22">
        <f t="shared" si="3"/>
        <v>692</v>
      </c>
      <c r="E9" s="22">
        <f t="shared" si="4"/>
        <v>1292</v>
      </c>
      <c r="F9" s="22">
        <f t="shared" si="5"/>
        <v>0</v>
      </c>
      <c r="G9" s="23" t="str">
        <f t="shared" si="6"/>
        <v>21:32</v>
      </c>
      <c r="H9" s="26" t="s">
        <v>154</v>
      </c>
      <c r="I9" s="26" t="s">
        <v>155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145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2.15</v>
      </c>
      <c r="B10" s="22">
        <f t="shared" si="1"/>
        <v>129</v>
      </c>
      <c r="C10" s="22">
        <f t="shared" si="2"/>
        <v>0</v>
      </c>
      <c r="D10" s="22">
        <f t="shared" si="3"/>
        <v>609</v>
      </c>
      <c r="E10" s="22">
        <f t="shared" si="4"/>
        <v>1209</v>
      </c>
      <c r="F10" s="22">
        <f t="shared" si="5"/>
        <v>0</v>
      </c>
      <c r="G10" s="23" t="str">
        <f t="shared" si="6"/>
        <v>20:09</v>
      </c>
      <c r="H10" s="26" t="s">
        <v>156</v>
      </c>
      <c r="I10" s="26" t="s">
        <v>157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1</v>
      </c>
      <c r="G11" s="23">
        <f t="shared" si="6"/>
        <v>0</v>
      </c>
      <c r="H11" s="26" t="s">
        <v>158</v>
      </c>
      <c r="I11" s="26" t="s">
        <v>48</v>
      </c>
      <c r="J11" s="26" t="s">
        <v>43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45</v>
      </c>
      <c r="AK11" s="26"/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159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3.35</v>
      </c>
      <c r="B13" s="22">
        <f t="shared" si="1"/>
        <v>201</v>
      </c>
      <c r="C13" s="22">
        <f t="shared" si="2"/>
        <v>0</v>
      </c>
      <c r="D13" s="22">
        <f t="shared" si="3"/>
        <v>681</v>
      </c>
      <c r="E13" s="22">
        <f t="shared" si="4"/>
        <v>1281</v>
      </c>
      <c r="F13" s="22">
        <f t="shared" si="5"/>
        <v>0</v>
      </c>
      <c r="G13" s="23" t="str">
        <f t="shared" si="6"/>
        <v>21:21</v>
      </c>
      <c r="H13" s="26" t="s">
        <v>160</v>
      </c>
      <c r="I13" s="26" t="s">
        <v>161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4.28</v>
      </c>
      <c r="B14" s="22">
        <f t="shared" si="1"/>
        <v>257</v>
      </c>
      <c r="C14" s="22">
        <f t="shared" si="2"/>
        <v>0</v>
      </c>
      <c r="D14" s="22">
        <f t="shared" si="3"/>
        <v>737</v>
      </c>
      <c r="E14" s="22">
        <f t="shared" si="4"/>
        <v>1337</v>
      </c>
      <c r="F14" s="22">
        <f t="shared" si="5"/>
        <v>0</v>
      </c>
      <c r="G14" s="23" t="str">
        <f t="shared" si="6"/>
        <v>22:17</v>
      </c>
      <c r="H14" s="26" t="s">
        <v>162</v>
      </c>
      <c r="I14" s="26" t="s">
        <v>183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3.55</v>
      </c>
      <c r="B15" s="22">
        <f t="shared" si="1"/>
        <v>213</v>
      </c>
      <c r="C15" s="22">
        <f t="shared" si="2"/>
        <v>0</v>
      </c>
      <c r="D15" s="22">
        <f t="shared" si="3"/>
        <v>693</v>
      </c>
      <c r="E15" s="22">
        <f t="shared" si="4"/>
        <v>1293</v>
      </c>
      <c r="F15" s="22">
        <f t="shared" si="5"/>
        <v>0</v>
      </c>
      <c r="G15" s="23" t="str">
        <f t="shared" si="6"/>
        <v>21:33</v>
      </c>
      <c r="H15" s="26" t="s">
        <v>163</v>
      </c>
      <c r="I15" s="26" t="s">
        <v>182</v>
      </c>
      <c r="J15" s="26" t="s">
        <v>43</v>
      </c>
      <c r="K15" s="27" t="s">
        <v>51</v>
      </c>
      <c r="L15" s="27" t="s">
        <v>51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52</v>
      </c>
      <c r="AK15" s="27" t="s">
        <v>145</v>
      </c>
      <c r="AL15" s="27" t="s">
        <v>51</v>
      </c>
      <c r="AM15" s="26"/>
      <c r="AN15" s="26" t="s">
        <v>47</v>
      </c>
      <c r="AO15" s="13"/>
    </row>
    <row r="16" spans="1:41" ht="15" thickBot="1">
      <c r="A16" s="21">
        <f t="shared" si="0"/>
        <v>3.53</v>
      </c>
      <c r="B16" s="22">
        <f t="shared" si="1"/>
        <v>212</v>
      </c>
      <c r="C16" s="22">
        <f t="shared" si="2"/>
        <v>0</v>
      </c>
      <c r="D16" s="22">
        <f t="shared" si="3"/>
        <v>692</v>
      </c>
      <c r="E16" s="22">
        <f t="shared" si="4"/>
        <v>1292</v>
      </c>
      <c r="F16" s="22">
        <f t="shared" si="5"/>
        <v>0</v>
      </c>
      <c r="G16" s="23" t="str">
        <f t="shared" si="6"/>
        <v>21:32</v>
      </c>
      <c r="H16" s="26" t="s">
        <v>164</v>
      </c>
      <c r="I16" s="26" t="s">
        <v>184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145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165</v>
      </c>
      <c r="I17" s="26" t="s">
        <v>185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166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1</v>
      </c>
      <c r="G19" s="23">
        <f t="shared" si="6"/>
        <v>0</v>
      </c>
      <c r="H19" s="26" t="s">
        <v>167</v>
      </c>
      <c r="I19" s="26" t="s">
        <v>48</v>
      </c>
      <c r="J19" s="26" t="s">
        <v>43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45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3.27</v>
      </c>
      <c r="B20" s="22">
        <f t="shared" si="1"/>
        <v>196</v>
      </c>
      <c r="C20" s="22">
        <f t="shared" si="2"/>
        <v>0</v>
      </c>
      <c r="D20" s="22">
        <f t="shared" si="3"/>
        <v>676</v>
      </c>
      <c r="E20" s="22">
        <f t="shared" si="4"/>
        <v>1276</v>
      </c>
      <c r="F20" s="22">
        <f t="shared" si="5"/>
        <v>0</v>
      </c>
      <c r="G20" s="23" t="str">
        <f t="shared" si="6"/>
        <v>21:16</v>
      </c>
      <c r="H20" s="26" t="s">
        <v>168</v>
      </c>
      <c r="I20" s="26" t="s">
        <v>186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3.57</v>
      </c>
      <c r="B21" s="22">
        <f t="shared" si="1"/>
        <v>214</v>
      </c>
      <c r="C21" s="22">
        <f t="shared" si="2"/>
        <v>0</v>
      </c>
      <c r="D21" s="22">
        <f t="shared" si="3"/>
        <v>694</v>
      </c>
      <c r="E21" s="22">
        <f t="shared" si="4"/>
        <v>1294</v>
      </c>
      <c r="F21" s="22">
        <f t="shared" si="5"/>
        <v>0</v>
      </c>
      <c r="G21" s="23" t="str">
        <f t="shared" si="6"/>
        <v>21:34</v>
      </c>
      <c r="H21" s="26" t="s">
        <v>169</v>
      </c>
      <c r="I21" s="26" t="s">
        <v>190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7" t="s">
        <v>51</v>
      </c>
      <c r="AM21" s="26"/>
      <c r="AN21" s="26" t="s">
        <v>47</v>
      </c>
      <c r="AO21" s="13"/>
    </row>
    <row r="22" spans="1:41" ht="15" thickBot="1">
      <c r="A22" s="21">
        <f t="shared" si="0"/>
        <v>2.68</v>
      </c>
      <c r="B22" s="22">
        <f t="shared" si="1"/>
        <v>161</v>
      </c>
      <c r="C22" s="22">
        <f t="shared" si="2"/>
        <v>0</v>
      </c>
      <c r="D22" s="22">
        <f t="shared" si="3"/>
        <v>641</v>
      </c>
      <c r="E22" s="22">
        <f t="shared" si="4"/>
        <v>1241</v>
      </c>
      <c r="F22" s="22">
        <f t="shared" si="5"/>
        <v>0</v>
      </c>
      <c r="G22" s="23" t="str">
        <f t="shared" si="6"/>
        <v>20:41</v>
      </c>
      <c r="H22" s="26" t="s">
        <v>170</v>
      </c>
      <c r="I22" s="26" t="s">
        <v>191</v>
      </c>
      <c r="J22" s="26" t="s">
        <v>43</v>
      </c>
      <c r="K22" s="27" t="s">
        <v>51</v>
      </c>
      <c r="L22" s="27" t="s">
        <v>51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7" t="s">
        <v>145</v>
      </c>
      <c r="AL22" s="27" t="s">
        <v>51</v>
      </c>
      <c r="AM22" s="26"/>
      <c r="AN22" s="26" t="s">
        <v>47</v>
      </c>
      <c r="AO22" s="13"/>
    </row>
    <row r="23" spans="1:41" ht="15" thickBot="1">
      <c r="A23" s="21">
        <f t="shared" si="0"/>
        <v>2.88</v>
      </c>
      <c r="B23" s="22">
        <f t="shared" si="1"/>
        <v>173</v>
      </c>
      <c r="C23" s="22">
        <f t="shared" si="2"/>
        <v>0</v>
      </c>
      <c r="D23" s="22">
        <f t="shared" si="3"/>
        <v>653</v>
      </c>
      <c r="E23" s="22">
        <f t="shared" si="4"/>
        <v>1253</v>
      </c>
      <c r="F23" s="22">
        <f t="shared" si="5"/>
        <v>0</v>
      </c>
      <c r="G23" s="23" t="str">
        <f t="shared" si="6"/>
        <v>20:53</v>
      </c>
      <c r="H23" s="26" t="s">
        <v>171</v>
      </c>
      <c r="I23" s="26" t="s">
        <v>192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145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2.78</v>
      </c>
      <c r="B24" s="22">
        <f t="shared" si="1"/>
        <v>167</v>
      </c>
      <c r="C24" s="22">
        <f t="shared" si="2"/>
        <v>0</v>
      </c>
      <c r="D24" s="22">
        <f t="shared" si="3"/>
        <v>647</v>
      </c>
      <c r="E24" s="22">
        <f t="shared" si="4"/>
        <v>1247</v>
      </c>
      <c r="F24" s="22">
        <f t="shared" si="5"/>
        <v>0</v>
      </c>
      <c r="G24" s="23" t="str">
        <f t="shared" si="6"/>
        <v>20:47</v>
      </c>
      <c r="H24" s="26" t="s">
        <v>172</v>
      </c>
      <c r="I24" s="26" t="s">
        <v>139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10.85</v>
      </c>
      <c r="B25" s="22">
        <f t="shared" si="1"/>
        <v>0</v>
      </c>
      <c r="C25" s="22">
        <f t="shared" si="2"/>
        <v>651</v>
      </c>
      <c r="D25" s="22">
        <f t="shared" si="3"/>
        <v>651</v>
      </c>
      <c r="E25" s="22">
        <f t="shared" si="4"/>
        <v>1251</v>
      </c>
      <c r="F25" s="22">
        <f t="shared" si="5"/>
        <v>1</v>
      </c>
      <c r="G25" s="23" t="str">
        <f t="shared" si="6"/>
        <v>20:51</v>
      </c>
      <c r="H25" s="26" t="s">
        <v>173</v>
      </c>
      <c r="I25" s="26" t="s">
        <v>193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1</v>
      </c>
      <c r="G26" s="23">
        <f t="shared" si="6"/>
        <v>0</v>
      </c>
      <c r="H26" s="26" t="s">
        <v>174</v>
      </c>
      <c r="I26" s="26" t="s">
        <v>48</v>
      </c>
      <c r="J26" s="26" t="s">
        <v>43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45</v>
      </c>
      <c r="AK26" s="26"/>
      <c r="AL26" s="26"/>
      <c r="AM26" s="26"/>
      <c r="AN26" s="26" t="s">
        <v>47</v>
      </c>
      <c r="AO26" s="13"/>
    </row>
    <row r="27" spans="1:41" ht="15" thickBot="1">
      <c r="A27" s="21">
        <f t="shared" si="0"/>
        <v>3.12</v>
      </c>
      <c r="B27" s="22">
        <f t="shared" si="1"/>
        <v>187</v>
      </c>
      <c r="C27" s="22">
        <f t="shared" si="2"/>
        <v>0</v>
      </c>
      <c r="D27" s="22">
        <f t="shared" si="3"/>
        <v>667</v>
      </c>
      <c r="E27" s="22">
        <f t="shared" si="4"/>
        <v>1267</v>
      </c>
      <c r="F27" s="22">
        <f t="shared" si="5"/>
        <v>0</v>
      </c>
      <c r="G27" s="23" t="str">
        <f t="shared" si="6"/>
        <v>21:07</v>
      </c>
      <c r="H27" s="26" t="s">
        <v>175</v>
      </c>
      <c r="I27" s="26" t="s">
        <v>194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2.2999999999999998</v>
      </c>
      <c r="B28" s="22">
        <f t="shared" si="1"/>
        <v>138</v>
      </c>
      <c r="C28" s="22">
        <f t="shared" si="2"/>
        <v>0</v>
      </c>
      <c r="D28" s="22">
        <f t="shared" si="3"/>
        <v>618</v>
      </c>
      <c r="E28" s="22">
        <f t="shared" si="4"/>
        <v>1218</v>
      </c>
      <c r="F28" s="22">
        <f t="shared" si="5"/>
        <v>0</v>
      </c>
      <c r="G28" s="23" t="str">
        <f t="shared" si="6"/>
        <v>20:18</v>
      </c>
      <c r="H28" s="26" t="s">
        <v>176</v>
      </c>
      <c r="I28" s="26" t="s">
        <v>196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2.13</v>
      </c>
      <c r="B29" s="22">
        <f t="shared" si="1"/>
        <v>128</v>
      </c>
      <c r="C29" s="22">
        <f t="shared" si="2"/>
        <v>0</v>
      </c>
      <c r="D29" s="22">
        <f t="shared" si="3"/>
        <v>608</v>
      </c>
      <c r="E29" s="22">
        <f t="shared" si="4"/>
        <v>1208</v>
      </c>
      <c r="F29" s="22">
        <f t="shared" si="5"/>
        <v>0</v>
      </c>
      <c r="G29" s="23" t="str">
        <f t="shared" si="6"/>
        <v>20:08</v>
      </c>
      <c r="H29" s="26" t="s">
        <v>177</v>
      </c>
      <c r="I29" s="26" t="s">
        <v>197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145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3.02</v>
      </c>
      <c r="B30" s="22">
        <f t="shared" si="1"/>
        <v>181</v>
      </c>
      <c r="C30" s="22">
        <f t="shared" si="2"/>
        <v>0</v>
      </c>
      <c r="D30" s="22">
        <f t="shared" si="3"/>
        <v>661</v>
      </c>
      <c r="E30" s="22">
        <f t="shared" si="4"/>
        <v>1261</v>
      </c>
      <c r="F30" s="22">
        <f t="shared" si="5"/>
        <v>0</v>
      </c>
      <c r="G30" s="23" t="str">
        <f t="shared" si="6"/>
        <v>21:01</v>
      </c>
      <c r="H30" s="26" t="s">
        <v>178</v>
      </c>
      <c r="I30" s="26" t="s">
        <v>198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1.47</v>
      </c>
      <c r="B31" s="22">
        <f t="shared" si="1"/>
        <v>88</v>
      </c>
      <c r="C31" s="22">
        <f t="shared" si="2"/>
        <v>0</v>
      </c>
      <c r="D31" s="22">
        <f t="shared" si="3"/>
        <v>568</v>
      </c>
      <c r="E31" s="22">
        <f t="shared" si="4"/>
        <v>1168</v>
      </c>
      <c r="F31" s="22">
        <f t="shared" si="5"/>
        <v>0</v>
      </c>
      <c r="G31" s="23" t="str">
        <f t="shared" si="6"/>
        <v>19:28</v>
      </c>
      <c r="H31" s="26" t="s">
        <v>179</v>
      </c>
      <c r="I31" s="26" t="s">
        <v>199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180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6" t="s">
        <v>181</v>
      </c>
      <c r="I33" s="26" t="s">
        <v>48</v>
      </c>
      <c r="J33" s="26" t="s">
        <v>43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45</v>
      </c>
      <c r="AK33" s="26"/>
      <c r="AL33" s="26"/>
      <c r="AM33" s="26"/>
      <c r="AN33" s="26" t="s">
        <v>47</v>
      </c>
      <c r="AO33" s="13"/>
    </row>
    <row r="34" spans="1:41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28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9" activePane="bottomRight" state="frozen"/>
      <selection pane="topRight" activeCell="H1" sqref="H1"/>
      <selection pane="bottomLeft" activeCell="A3" sqref="A3"/>
      <selection pane="bottomRight" activeCell="I29" sqref="I25:I2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71.63</v>
      </c>
      <c r="C1" s="17" t="s">
        <v>36</v>
      </c>
      <c r="D1" s="16"/>
      <c r="E1" s="16"/>
      <c r="F1" s="16"/>
      <c r="G1" s="18">
        <f>SUM(B3:B37)+SUM(C3:C37)</f>
        <v>4298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3.5</v>
      </c>
      <c r="B3" s="22">
        <f>IF(AND(D3&gt;(8*60),F3=0),D3-(8*60),0)</f>
        <v>210</v>
      </c>
      <c r="C3" s="22">
        <f>IF(AND(F3=1,D3&gt;0),D3,0)</f>
        <v>0</v>
      </c>
      <c r="D3" s="22">
        <f>IF(E3=0,0,IF(E3&lt;(11*60+30),(E3-(8*60+30)),IF(E3&lt;(17*60+30),E3-(12*60+30)+3*60,E3-(18*60)+8*60)))</f>
        <v>690</v>
      </c>
      <c r="E3" s="22">
        <f>IF(G3&gt;0,MID(G3,1,2)*60+MID(G3,4,2),0)</f>
        <v>1290</v>
      </c>
      <c r="F3" s="22">
        <f>IF(MID(AJ3,2,3)="工作日",0,1)</f>
        <v>0</v>
      </c>
      <c r="G3" s="23" t="str">
        <f>IF(LEN(CLEAN(I3))=13,MID(I3,8,5),IF(LEN(CLEAN(I3))=19,MID(I3,14,5),0))</f>
        <v>21:30</v>
      </c>
      <c r="H3" s="26" t="s">
        <v>272</v>
      </c>
      <c r="I3" s="26" t="s">
        <v>200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2.93</v>
      </c>
      <c r="B4" s="22">
        <f t="shared" ref="B4:B48" si="1">IF(AND(D4&gt;(8*60),F4=0),D4-(8*60),0)</f>
        <v>176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656</v>
      </c>
      <c r="E4" s="22">
        <f t="shared" ref="E4:E48" si="4">IF(G4&gt;0,MID(G4,1,2)*60+MID(G4,4,2),0)</f>
        <v>1256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20:56</v>
      </c>
      <c r="H4" s="26" t="s">
        <v>201</v>
      </c>
      <c r="I4" s="26" t="s">
        <v>230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145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2.17</v>
      </c>
      <c r="B5" s="22">
        <f t="shared" si="1"/>
        <v>130</v>
      </c>
      <c r="C5" s="22">
        <f t="shared" si="2"/>
        <v>0</v>
      </c>
      <c r="D5" s="22">
        <f t="shared" si="3"/>
        <v>610</v>
      </c>
      <c r="E5" s="22">
        <f t="shared" si="4"/>
        <v>1210</v>
      </c>
      <c r="F5" s="22">
        <f t="shared" si="5"/>
        <v>0</v>
      </c>
      <c r="G5" s="23" t="str">
        <f t="shared" si="6"/>
        <v>20:10</v>
      </c>
      <c r="H5" s="26" t="s">
        <v>202</v>
      </c>
      <c r="I5" s="26" t="s">
        <v>231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145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2.58</v>
      </c>
      <c r="B6" s="22">
        <f t="shared" si="1"/>
        <v>155</v>
      </c>
      <c r="C6" s="22">
        <f t="shared" si="2"/>
        <v>0</v>
      </c>
      <c r="D6" s="22">
        <f t="shared" si="3"/>
        <v>635</v>
      </c>
      <c r="E6" s="22">
        <f t="shared" si="4"/>
        <v>1235</v>
      </c>
      <c r="F6" s="22">
        <f t="shared" si="5"/>
        <v>0</v>
      </c>
      <c r="G6" s="23" t="str">
        <f t="shared" si="6"/>
        <v>20:35</v>
      </c>
      <c r="H6" s="26" t="s">
        <v>203</v>
      </c>
      <c r="I6" s="26" t="s">
        <v>232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11.5</v>
      </c>
      <c r="B7" s="22">
        <f t="shared" si="1"/>
        <v>0</v>
      </c>
      <c r="C7" s="22">
        <f t="shared" si="2"/>
        <v>690</v>
      </c>
      <c r="D7" s="22">
        <f t="shared" si="3"/>
        <v>690</v>
      </c>
      <c r="E7" s="22">
        <f t="shared" si="4"/>
        <v>1290</v>
      </c>
      <c r="F7" s="22">
        <f t="shared" si="5"/>
        <v>1</v>
      </c>
      <c r="G7" s="23" t="str">
        <f t="shared" si="6"/>
        <v>21:30</v>
      </c>
      <c r="H7" s="26" t="s">
        <v>204</v>
      </c>
      <c r="I7" s="26" t="s">
        <v>233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67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205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1</v>
      </c>
      <c r="G9" s="23">
        <f t="shared" si="6"/>
        <v>0</v>
      </c>
      <c r="H9" s="26" t="s">
        <v>206</v>
      </c>
      <c r="I9" s="26" t="s">
        <v>48</v>
      </c>
      <c r="J9" s="26" t="s">
        <v>43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45</v>
      </c>
      <c r="AK9" s="26"/>
      <c r="AL9" s="26"/>
      <c r="AM9" s="26"/>
      <c r="AN9" s="26" t="s">
        <v>47</v>
      </c>
      <c r="AO9" s="13"/>
    </row>
    <row r="10" spans="1:41" ht="15" thickBot="1">
      <c r="A10" s="21">
        <f t="shared" si="0"/>
        <v>3.37</v>
      </c>
      <c r="B10" s="22">
        <f t="shared" si="1"/>
        <v>202</v>
      </c>
      <c r="C10" s="22">
        <f t="shared" si="2"/>
        <v>0</v>
      </c>
      <c r="D10" s="22">
        <f t="shared" si="3"/>
        <v>682</v>
      </c>
      <c r="E10" s="22">
        <f t="shared" si="4"/>
        <v>1282</v>
      </c>
      <c r="F10" s="22">
        <f t="shared" si="5"/>
        <v>0</v>
      </c>
      <c r="G10" s="23" t="str">
        <f t="shared" si="6"/>
        <v>21:22</v>
      </c>
      <c r="H10" s="26" t="s">
        <v>207</v>
      </c>
      <c r="I10" s="26" t="s">
        <v>234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2.88</v>
      </c>
      <c r="B11" s="22">
        <f t="shared" si="1"/>
        <v>173</v>
      </c>
      <c r="C11" s="22">
        <f t="shared" si="2"/>
        <v>0</v>
      </c>
      <c r="D11" s="22">
        <f t="shared" si="3"/>
        <v>653</v>
      </c>
      <c r="E11" s="22">
        <f t="shared" si="4"/>
        <v>1253</v>
      </c>
      <c r="F11" s="22">
        <f t="shared" si="5"/>
        <v>0</v>
      </c>
      <c r="G11" s="23" t="str">
        <f t="shared" si="6"/>
        <v>20:53</v>
      </c>
      <c r="H11" s="26" t="s">
        <v>208</v>
      </c>
      <c r="I11" s="26" t="s">
        <v>235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145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3.15</v>
      </c>
      <c r="B12" s="22">
        <f t="shared" si="1"/>
        <v>189</v>
      </c>
      <c r="C12" s="22">
        <f t="shared" si="2"/>
        <v>0</v>
      </c>
      <c r="D12" s="22">
        <f t="shared" si="3"/>
        <v>669</v>
      </c>
      <c r="E12" s="22">
        <f t="shared" si="4"/>
        <v>1269</v>
      </c>
      <c r="F12" s="22">
        <f t="shared" si="5"/>
        <v>0</v>
      </c>
      <c r="G12" s="23" t="str">
        <f t="shared" si="6"/>
        <v>21:09</v>
      </c>
      <c r="H12" s="26" t="s">
        <v>209</v>
      </c>
      <c r="I12" s="26" t="s">
        <v>257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145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4.07</v>
      </c>
      <c r="B13" s="22">
        <f t="shared" si="1"/>
        <v>244</v>
      </c>
      <c r="C13" s="22">
        <f t="shared" si="2"/>
        <v>0</v>
      </c>
      <c r="D13" s="22">
        <f t="shared" si="3"/>
        <v>724</v>
      </c>
      <c r="E13" s="22">
        <f t="shared" si="4"/>
        <v>1324</v>
      </c>
      <c r="F13" s="22">
        <f t="shared" si="5"/>
        <v>0</v>
      </c>
      <c r="G13" s="23" t="str">
        <f t="shared" si="6"/>
        <v>22:04</v>
      </c>
      <c r="H13" s="26" t="s">
        <v>210</v>
      </c>
      <c r="I13" s="26" t="s">
        <v>258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2.17</v>
      </c>
      <c r="B14" s="22">
        <f t="shared" si="1"/>
        <v>130</v>
      </c>
      <c r="C14" s="22">
        <f t="shared" si="2"/>
        <v>0</v>
      </c>
      <c r="D14" s="22">
        <f t="shared" si="3"/>
        <v>610</v>
      </c>
      <c r="E14" s="22">
        <f t="shared" si="4"/>
        <v>1210</v>
      </c>
      <c r="F14" s="22">
        <f t="shared" si="5"/>
        <v>0</v>
      </c>
      <c r="G14" s="23" t="str">
        <f t="shared" si="6"/>
        <v>20:10</v>
      </c>
      <c r="H14" s="26" t="s">
        <v>211</v>
      </c>
      <c r="I14" s="26" t="s">
        <v>259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212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213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3.73</v>
      </c>
      <c r="B17" s="22">
        <f t="shared" si="1"/>
        <v>224</v>
      </c>
      <c r="C17" s="22">
        <f t="shared" si="2"/>
        <v>0</v>
      </c>
      <c r="D17" s="22">
        <f t="shared" si="3"/>
        <v>704</v>
      </c>
      <c r="E17" s="22">
        <f t="shared" si="4"/>
        <v>1304</v>
      </c>
      <c r="F17" s="22">
        <f t="shared" si="5"/>
        <v>0</v>
      </c>
      <c r="G17" s="23" t="str">
        <f t="shared" si="6"/>
        <v>21:44</v>
      </c>
      <c r="H17" s="26" t="s">
        <v>214</v>
      </c>
      <c r="I17" s="26" t="s">
        <v>260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456</v>
      </c>
      <c r="E18" s="22">
        <f t="shared" si="4"/>
        <v>1056</v>
      </c>
      <c r="F18" s="22">
        <f t="shared" si="5"/>
        <v>0</v>
      </c>
      <c r="G18" s="23" t="str">
        <f t="shared" si="6"/>
        <v>17:36</v>
      </c>
      <c r="H18" s="26" t="s">
        <v>215</v>
      </c>
      <c r="I18" s="26" t="s">
        <v>261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145</v>
      </c>
      <c r="AL18" s="26"/>
      <c r="AM18" s="26"/>
      <c r="AN18" s="26" t="s">
        <v>47</v>
      </c>
      <c r="AO18" s="13"/>
    </row>
    <row r="19" spans="1:41" ht="15" thickBot="1">
      <c r="A19" s="21">
        <f t="shared" si="0"/>
        <v>3.67</v>
      </c>
      <c r="B19" s="22">
        <f t="shared" si="1"/>
        <v>220</v>
      </c>
      <c r="C19" s="22">
        <f t="shared" si="2"/>
        <v>0</v>
      </c>
      <c r="D19" s="22">
        <f t="shared" si="3"/>
        <v>700</v>
      </c>
      <c r="E19" s="22">
        <f t="shared" si="4"/>
        <v>1300</v>
      </c>
      <c r="F19" s="22">
        <f t="shared" si="5"/>
        <v>0</v>
      </c>
      <c r="G19" s="23" t="str">
        <f t="shared" si="6"/>
        <v>21:40</v>
      </c>
      <c r="H19" s="26" t="s">
        <v>216</v>
      </c>
      <c r="I19" s="26" t="s">
        <v>262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145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2.78</v>
      </c>
      <c r="B20" s="22">
        <f t="shared" si="1"/>
        <v>167</v>
      </c>
      <c r="C20" s="22">
        <f t="shared" si="2"/>
        <v>0</v>
      </c>
      <c r="D20" s="22">
        <f t="shared" si="3"/>
        <v>647</v>
      </c>
      <c r="E20" s="22">
        <f t="shared" si="4"/>
        <v>1247</v>
      </c>
      <c r="F20" s="22">
        <f t="shared" si="5"/>
        <v>0</v>
      </c>
      <c r="G20" s="23" t="str">
        <f t="shared" si="6"/>
        <v>20:47</v>
      </c>
      <c r="H20" s="26" t="s">
        <v>217</v>
      </c>
      <c r="I20" s="26" t="s">
        <v>263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1.28</v>
      </c>
      <c r="B21" s="22">
        <f t="shared" si="1"/>
        <v>77</v>
      </c>
      <c r="C21" s="22">
        <f t="shared" si="2"/>
        <v>0</v>
      </c>
      <c r="D21" s="22">
        <f t="shared" si="3"/>
        <v>557</v>
      </c>
      <c r="E21" s="22">
        <f t="shared" si="4"/>
        <v>1157</v>
      </c>
      <c r="F21" s="22">
        <f t="shared" si="5"/>
        <v>0</v>
      </c>
      <c r="G21" s="23" t="str">
        <f t="shared" si="6"/>
        <v>19:17</v>
      </c>
      <c r="H21" s="26" t="s">
        <v>218</v>
      </c>
      <c r="I21" s="26" t="s">
        <v>264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219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1</v>
      </c>
      <c r="G23" s="23">
        <f t="shared" si="6"/>
        <v>0</v>
      </c>
      <c r="H23" s="26" t="s">
        <v>220</v>
      </c>
      <c r="I23" s="26" t="s">
        <v>48</v>
      </c>
      <c r="J23" s="26" t="s">
        <v>43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45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4.53</v>
      </c>
      <c r="B24" s="22">
        <f t="shared" si="1"/>
        <v>272</v>
      </c>
      <c r="C24" s="22">
        <f t="shared" si="2"/>
        <v>0</v>
      </c>
      <c r="D24" s="22">
        <f t="shared" si="3"/>
        <v>752</v>
      </c>
      <c r="E24" s="22">
        <f t="shared" si="4"/>
        <v>1352</v>
      </c>
      <c r="F24" s="22">
        <f t="shared" si="5"/>
        <v>0</v>
      </c>
      <c r="G24" s="23" t="str">
        <f t="shared" si="6"/>
        <v>22:32</v>
      </c>
      <c r="H24" s="26" t="s">
        <v>221</v>
      </c>
      <c r="I24" s="26" t="s">
        <v>265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3.25</v>
      </c>
      <c r="B25" s="22">
        <f t="shared" si="1"/>
        <v>195</v>
      </c>
      <c r="C25" s="22">
        <f t="shared" si="2"/>
        <v>0</v>
      </c>
      <c r="D25" s="22">
        <f t="shared" si="3"/>
        <v>675</v>
      </c>
      <c r="E25" s="22">
        <f t="shared" si="4"/>
        <v>1275</v>
      </c>
      <c r="F25" s="22">
        <f t="shared" si="5"/>
        <v>0</v>
      </c>
      <c r="G25" s="23" t="str">
        <f t="shared" si="6"/>
        <v>21:15</v>
      </c>
      <c r="H25" s="26" t="s">
        <v>222</v>
      </c>
      <c r="I25" s="26" t="s">
        <v>266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145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3.35</v>
      </c>
      <c r="B26" s="22">
        <f t="shared" si="1"/>
        <v>201</v>
      </c>
      <c r="C26" s="22">
        <f t="shared" si="2"/>
        <v>0</v>
      </c>
      <c r="D26" s="22">
        <f t="shared" si="3"/>
        <v>681</v>
      </c>
      <c r="E26" s="22">
        <f t="shared" si="4"/>
        <v>1281</v>
      </c>
      <c r="F26" s="22">
        <f t="shared" si="5"/>
        <v>0</v>
      </c>
      <c r="G26" s="23" t="str">
        <f t="shared" si="6"/>
        <v>21:21</v>
      </c>
      <c r="H26" s="26" t="s">
        <v>223</v>
      </c>
      <c r="I26" s="26" t="s">
        <v>267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145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224</v>
      </c>
      <c r="I27" s="26" t="s">
        <v>268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2.12</v>
      </c>
      <c r="B28" s="22">
        <f t="shared" si="1"/>
        <v>127</v>
      </c>
      <c r="C28" s="22">
        <f t="shared" si="2"/>
        <v>0</v>
      </c>
      <c r="D28" s="22">
        <f t="shared" si="3"/>
        <v>607</v>
      </c>
      <c r="E28" s="22">
        <f t="shared" si="4"/>
        <v>1207</v>
      </c>
      <c r="F28" s="22">
        <f t="shared" si="5"/>
        <v>0</v>
      </c>
      <c r="G28" s="23" t="str">
        <f t="shared" si="6"/>
        <v>20:07</v>
      </c>
      <c r="H28" s="26" t="s">
        <v>225</v>
      </c>
      <c r="I28" s="26" t="s">
        <v>269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26" t="s">
        <v>226</v>
      </c>
      <c r="I29" s="26" t="s">
        <v>48</v>
      </c>
      <c r="J29" s="26" t="s">
        <v>43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45</v>
      </c>
      <c r="AK29" s="26"/>
      <c r="AL29" s="26"/>
      <c r="AM29" s="26"/>
      <c r="AN29" s="26" t="s">
        <v>47</v>
      </c>
      <c r="AO29" s="13"/>
    </row>
    <row r="30" spans="1:41" ht="15" thickBot="1">
      <c r="A30" s="21">
        <f t="shared" si="0"/>
        <v>2.52</v>
      </c>
      <c r="B30" s="22">
        <f t="shared" si="1"/>
        <v>151</v>
      </c>
      <c r="C30" s="22">
        <f t="shared" si="2"/>
        <v>0</v>
      </c>
      <c r="D30" s="22">
        <f t="shared" si="3"/>
        <v>631</v>
      </c>
      <c r="E30" s="22">
        <f t="shared" si="4"/>
        <v>1231</v>
      </c>
      <c r="F30" s="22">
        <f t="shared" si="5"/>
        <v>0</v>
      </c>
      <c r="G30" s="23" t="str">
        <f t="shared" si="6"/>
        <v>20:31</v>
      </c>
      <c r="H30" s="26" t="s">
        <v>227</v>
      </c>
      <c r="I30" s="26" t="s">
        <v>270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476</v>
      </c>
      <c r="E31" s="22">
        <f t="shared" si="4"/>
        <v>1076</v>
      </c>
      <c r="F31" s="22">
        <f t="shared" si="5"/>
        <v>0</v>
      </c>
      <c r="G31" s="23" t="str">
        <f t="shared" si="6"/>
        <v>17:56</v>
      </c>
      <c r="H31" s="26" t="s">
        <v>228</v>
      </c>
      <c r="I31" s="26" t="s">
        <v>271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3.03</v>
      </c>
      <c r="B32" s="22">
        <f t="shared" si="1"/>
        <v>182</v>
      </c>
      <c r="C32" s="22">
        <f t="shared" si="2"/>
        <v>0</v>
      </c>
      <c r="D32" s="22">
        <f t="shared" si="3"/>
        <v>662</v>
      </c>
      <c r="E32" s="22">
        <f t="shared" si="4"/>
        <v>1262</v>
      </c>
      <c r="F32" s="22">
        <f t="shared" si="5"/>
        <v>0</v>
      </c>
      <c r="G32" s="23" t="str">
        <f t="shared" si="6"/>
        <v>21:02</v>
      </c>
      <c r="H32" s="26" t="s">
        <v>229</v>
      </c>
      <c r="I32" s="26" t="s">
        <v>273</v>
      </c>
      <c r="J32" s="26" t="s">
        <v>43</v>
      </c>
      <c r="K32" s="27" t="s">
        <v>51</v>
      </c>
      <c r="L32" s="27" t="s">
        <v>51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52</v>
      </c>
      <c r="AK32" s="27" t="s">
        <v>145</v>
      </c>
      <c r="AL32" s="27" t="s">
        <v>51</v>
      </c>
      <c r="AM32" s="26"/>
      <c r="AN32" s="26" t="s">
        <v>47</v>
      </c>
      <c r="AO32" s="13"/>
    </row>
    <row r="33" spans="1:41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8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18" activePane="bottomRight" state="frozen"/>
      <selection pane="topRight" activeCell="H1" sqref="H1"/>
      <selection pane="bottomLeft" activeCell="A3" sqref="A3"/>
      <selection pane="bottomRight" activeCell="M15" sqref="M15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76.48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4589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10.97</v>
      </c>
      <c r="B3" s="22">
        <f>IF(AND(D3&gt;(8*60),J3=0),D3-(8*60),0)</f>
        <v>0</v>
      </c>
      <c r="C3" s="22">
        <f>IF(AND(J3=1,D3&gt;0),D3,0)</f>
        <v>658</v>
      </c>
      <c r="D3" s="22">
        <f>IF(E3&gt;0,E3,0)</f>
        <v>658</v>
      </c>
      <c r="E3" s="22">
        <f>H3-F3</f>
        <v>658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472</v>
      </c>
      <c r="H3" s="22">
        <f>IF(I3=0,0,IF(I3&lt;(11*60+30),(I3-(8*60+30)),IF(I3&lt;(17*60+30),I3-(12*60+30)+3*60,I3-(18*60)+8*60)))</f>
        <v>658</v>
      </c>
      <c r="I3" s="22">
        <f>IF(L3&gt;0,MID(L3,1,2)*60+MID(L3,4,2),0)</f>
        <v>1258</v>
      </c>
      <c r="J3" s="22">
        <f>IF(MID(AO3,2,3)="工作日",0,1)</f>
        <v>1</v>
      </c>
      <c r="K3" s="23" t="str">
        <f>IF(LEN(CLEAN(N3))=13,MID(N3,2,5),IF(LEN(CLEAN(N3))=19,MID(N3,8,5),0))</f>
        <v>07:52</v>
      </c>
      <c r="L3" s="23" t="str">
        <f>IF(LEN(CLEAN(N3))=13,MID(N3,8,5),IF(LEN(CLEAN(N3))=19,MID(N3,14,5),0))</f>
        <v>20:58</v>
      </c>
      <c r="M3" s="26" t="s">
        <v>332</v>
      </c>
      <c r="N3" s="26" t="s">
        <v>309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67</v>
      </c>
      <c r="AP3" s="27" t="s">
        <v>46</v>
      </c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274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 t="s">
        <v>275</v>
      </c>
      <c r="N5" s="26" t="s">
        <v>48</v>
      </c>
      <c r="O5" s="26" t="s">
        <v>43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45</v>
      </c>
      <c r="AP5" s="26"/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276</v>
      </c>
      <c r="N6" s="26" t="s">
        <v>48</v>
      </c>
      <c r="O6" s="26" t="s">
        <v>43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45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3.28</v>
      </c>
      <c r="B7" s="22">
        <f t="shared" si="1"/>
        <v>197</v>
      </c>
      <c r="C7" s="22">
        <f t="shared" si="2"/>
        <v>0</v>
      </c>
      <c r="D7" s="22">
        <f t="shared" si="3"/>
        <v>677</v>
      </c>
      <c r="E7" s="22">
        <f t="shared" si="4"/>
        <v>677</v>
      </c>
      <c r="F7" s="22">
        <f t="shared" si="5"/>
        <v>0</v>
      </c>
      <c r="G7" s="22">
        <f t="shared" si="6"/>
        <v>469</v>
      </c>
      <c r="H7" s="22">
        <f t="shared" si="7"/>
        <v>677</v>
      </c>
      <c r="I7" s="22">
        <f t="shared" si="8"/>
        <v>1277</v>
      </c>
      <c r="J7" s="22">
        <f t="shared" si="9"/>
        <v>0</v>
      </c>
      <c r="K7" s="23" t="str">
        <f t="shared" si="10"/>
        <v>07:49</v>
      </c>
      <c r="L7" s="23" t="str">
        <f t="shared" si="11"/>
        <v>21:17</v>
      </c>
      <c r="M7" s="26" t="s">
        <v>277</v>
      </c>
      <c r="N7" s="26" t="s">
        <v>310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2.8</v>
      </c>
      <c r="B8" s="22">
        <f t="shared" si="1"/>
        <v>168</v>
      </c>
      <c r="C8" s="22">
        <f t="shared" si="2"/>
        <v>0</v>
      </c>
      <c r="D8" s="22">
        <f t="shared" si="3"/>
        <v>648</v>
      </c>
      <c r="E8" s="22">
        <f t="shared" si="4"/>
        <v>648</v>
      </c>
      <c r="F8" s="22">
        <f t="shared" si="5"/>
        <v>0</v>
      </c>
      <c r="G8" s="22">
        <f t="shared" si="6"/>
        <v>480</v>
      </c>
      <c r="H8" s="22">
        <f t="shared" si="7"/>
        <v>648</v>
      </c>
      <c r="I8" s="22">
        <f t="shared" si="8"/>
        <v>1248</v>
      </c>
      <c r="J8" s="22">
        <f t="shared" si="9"/>
        <v>0</v>
      </c>
      <c r="K8" s="23" t="str">
        <f t="shared" si="10"/>
        <v>08:00</v>
      </c>
      <c r="L8" s="23" t="str">
        <f t="shared" si="11"/>
        <v>20:48</v>
      </c>
      <c r="M8" s="26" t="s">
        <v>278</v>
      </c>
      <c r="N8" s="26" t="s">
        <v>311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0.18</v>
      </c>
      <c r="B9" s="22">
        <f t="shared" si="1"/>
        <v>11</v>
      </c>
      <c r="C9" s="22">
        <f t="shared" si="2"/>
        <v>0</v>
      </c>
      <c r="D9" s="22">
        <f t="shared" si="3"/>
        <v>491</v>
      </c>
      <c r="E9" s="22">
        <f t="shared" si="4"/>
        <v>491</v>
      </c>
      <c r="F9" s="22">
        <f t="shared" si="5"/>
        <v>0</v>
      </c>
      <c r="G9" s="22">
        <f t="shared" si="6"/>
        <v>473</v>
      </c>
      <c r="H9" s="22">
        <f t="shared" si="7"/>
        <v>491</v>
      </c>
      <c r="I9" s="22">
        <f t="shared" si="8"/>
        <v>1091</v>
      </c>
      <c r="J9" s="22">
        <f t="shared" si="9"/>
        <v>0</v>
      </c>
      <c r="K9" s="23" t="str">
        <f t="shared" si="10"/>
        <v>07:53</v>
      </c>
      <c r="L9" s="23" t="str">
        <f t="shared" si="11"/>
        <v>18:11</v>
      </c>
      <c r="M9" s="26" t="s">
        <v>312</v>
      </c>
      <c r="N9" s="26" t="s">
        <v>293</v>
      </c>
      <c r="O9" s="26" t="s">
        <v>43</v>
      </c>
      <c r="P9" s="27" t="s">
        <v>51</v>
      </c>
      <c r="Q9" s="27" t="s">
        <v>51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52</v>
      </c>
      <c r="AP9" s="27" t="s">
        <v>145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3.38</v>
      </c>
      <c r="B10" s="22">
        <f t="shared" si="1"/>
        <v>203</v>
      </c>
      <c r="C10" s="22">
        <f t="shared" si="2"/>
        <v>0</v>
      </c>
      <c r="D10" s="22">
        <f t="shared" si="3"/>
        <v>683</v>
      </c>
      <c r="E10" s="22">
        <f t="shared" si="4"/>
        <v>683</v>
      </c>
      <c r="F10" s="22">
        <f t="shared" si="5"/>
        <v>0</v>
      </c>
      <c r="G10" s="22">
        <f t="shared" si="6"/>
        <v>463</v>
      </c>
      <c r="H10" s="22">
        <f t="shared" si="7"/>
        <v>683</v>
      </c>
      <c r="I10" s="22">
        <f t="shared" si="8"/>
        <v>1283</v>
      </c>
      <c r="J10" s="22">
        <f t="shared" si="9"/>
        <v>0</v>
      </c>
      <c r="K10" s="23" t="str">
        <f t="shared" si="10"/>
        <v>07:43</v>
      </c>
      <c r="L10" s="23" t="str">
        <f t="shared" si="11"/>
        <v>21:23</v>
      </c>
      <c r="M10" s="26" t="s">
        <v>313</v>
      </c>
      <c r="N10" s="26" t="s">
        <v>294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3.22</v>
      </c>
      <c r="B11" s="22">
        <f t="shared" si="1"/>
        <v>193</v>
      </c>
      <c r="C11" s="22">
        <f t="shared" si="2"/>
        <v>0</v>
      </c>
      <c r="D11" s="22">
        <f t="shared" si="3"/>
        <v>673</v>
      </c>
      <c r="E11" s="22">
        <f t="shared" si="4"/>
        <v>673</v>
      </c>
      <c r="F11" s="22">
        <f t="shared" si="5"/>
        <v>0</v>
      </c>
      <c r="G11" s="22">
        <f t="shared" si="6"/>
        <v>474</v>
      </c>
      <c r="H11" s="22">
        <f t="shared" si="7"/>
        <v>673</v>
      </c>
      <c r="I11" s="22">
        <f t="shared" si="8"/>
        <v>1273</v>
      </c>
      <c r="J11" s="22">
        <f t="shared" si="9"/>
        <v>0</v>
      </c>
      <c r="K11" s="23" t="str">
        <f t="shared" si="10"/>
        <v>07:54</v>
      </c>
      <c r="L11" s="23" t="str">
        <f t="shared" si="11"/>
        <v>21:13</v>
      </c>
      <c r="M11" s="26" t="s">
        <v>314</v>
      </c>
      <c r="N11" s="26" t="s">
        <v>295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1.67</v>
      </c>
      <c r="B12" s="22">
        <f t="shared" si="1"/>
        <v>100</v>
      </c>
      <c r="C12" s="22">
        <f t="shared" si="2"/>
        <v>0</v>
      </c>
      <c r="D12" s="22">
        <f t="shared" si="3"/>
        <v>580</v>
      </c>
      <c r="E12" s="22">
        <f t="shared" si="4"/>
        <v>580</v>
      </c>
      <c r="F12" s="22">
        <f t="shared" si="5"/>
        <v>0</v>
      </c>
      <c r="G12" s="22">
        <f t="shared" si="6"/>
        <v>474</v>
      </c>
      <c r="H12" s="22">
        <f t="shared" si="7"/>
        <v>580</v>
      </c>
      <c r="I12" s="22">
        <f t="shared" si="8"/>
        <v>1180</v>
      </c>
      <c r="J12" s="22">
        <f t="shared" si="9"/>
        <v>0</v>
      </c>
      <c r="K12" s="23" t="str">
        <f t="shared" si="10"/>
        <v>07:54</v>
      </c>
      <c r="L12" s="23" t="str">
        <f t="shared" si="11"/>
        <v>19:40</v>
      </c>
      <c r="M12" s="26" t="s">
        <v>279</v>
      </c>
      <c r="N12" s="26" t="s">
        <v>296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 t="s">
        <v>280</v>
      </c>
      <c r="N13" s="26" t="s">
        <v>48</v>
      </c>
      <c r="O13" s="26" t="s">
        <v>43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45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 t="s">
        <v>281</v>
      </c>
      <c r="N14" s="26" t="s">
        <v>48</v>
      </c>
      <c r="O14" s="26" t="s">
        <v>43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45</v>
      </c>
      <c r="AP14" s="26"/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3.05</v>
      </c>
      <c r="B15" s="22">
        <f t="shared" si="1"/>
        <v>183</v>
      </c>
      <c r="C15" s="22">
        <f t="shared" si="2"/>
        <v>0</v>
      </c>
      <c r="D15" s="22">
        <f t="shared" si="3"/>
        <v>663</v>
      </c>
      <c r="E15" s="22">
        <f t="shared" si="4"/>
        <v>663</v>
      </c>
      <c r="F15" s="22">
        <f t="shared" si="5"/>
        <v>0</v>
      </c>
      <c r="G15" s="22">
        <f t="shared" si="6"/>
        <v>463</v>
      </c>
      <c r="H15" s="22">
        <f t="shared" si="7"/>
        <v>663</v>
      </c>
      <c r="I15" s="22">
        <f t="shared" si="8"/>
        <v>1263</v>
      </c>
      <c r="J15" s="22">
        <f t="shared" si="9"/>
        <v>0</v>
      </c>
      <c r="K15" s="23" t="str">
        <f t="shared" si="10"/>
        <v>07:43</v>
      </c>
      <c r="L15" s="23" t="str">
        <f t="shared" si="11"/>
        <v>21:03</v>
      </c>
      <c r="M15" s="26" t="s">
        <v>315</v>
      </c>
      <c r="N15" s="26" t="s">
        <v>297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3.07</v>
      </c>
      <c r="B16" s="22">
        <f t="shared" si="1"/>
        <v>184</v>
      </c>
      <c r="C16" s="22">
        <f t="shared" si="2"/>
        <v>0</v>
      </c>
      <c r="D16" s="22">
        <f t="shared" si="3"/>
        <v>664</v>
      </c>
      <c r="E16" s="22">
        <f t="shared" si="4"/>
        <v>664</v>
      </c>
      <c r="F16" s="22">
        <f t="shared" si="5"/>
        <v>0</v>
      </c>
      <c r="G16" s="22">
        <f t="shared" si="6"/>
        <v>472</v>
      </c>
      <c r="H16" s="22">
        <f t="shared" si="7"/>
        <v>664</v>
      </c>
      <c r="I16" s="22">
        <f t="shared" si="8"/>
        <v>1264</v>
      </c>
      <c r="J16" s="22">
        <f t="shared" si="9"/>
        <v>0</v>
      </c>
      <c r="K16" s="23" t="str">
        <f t="shared" si="10"/>
        <v>07:52</v>
      </c>
      <c r="L16" s="23" t="str">
        <f t="shared" si="11"/>
        <v>21:04</v>
      </c>
      <c r="M16" s="26" t="s">
        <v>316</v>
      </c>
      <c r="N16" s="26" t="s">
        <v>298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3.22</v>
      </c>
      <c r="B17" s="22">
        <f t="shared" si="1"/>
        <v>193</v>
      </c>
      <c r="C17" s="22">
        <f t="shared" si="2"/>
        <v>0</v>
      </c>
      <c r="D17" s="22">
        <f t="shared" si="3"/>
        <v>673</v>
      </c>
      <c r="E17" s="22">
        <f t="shared" si="4"/>
        <v>673</v>
      </c>
      <c r="F17" s="22">
        <f t="shared" si="5"/>
        <v>0</v>
      </c>
      <c r="G17" s="22">
        <f t="shared" si="6"/>
        <v>479</v>
      </c>
      <c r="H17" s="22">
        <f t="shared" si="7"/>
        <v>673</v>
      </c>
      <c r="I17" s="22">
        <f t="shared" si="8"/>
        <v>1273</v>
      </c>
      <c r="J17" s="22">
        <f t="shared" si="9"/>
        <v>0</v>
      </c>
      <c r="K17" s="23" t="str">
        <f t="shared" si="10"/>
        <v>07:59</v>
      </c>
      <c r="L17" s="23" t="str">
        <f t="shared" si="11"/>
        <v>21:13</v>
      </c>
      <c r="M17" s="26" t="s">
        <v>317</v>
      </c>
      <c r="N17" s="26" t="s">
        <v>299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3.15</v>
      </c>
      <c r="B18" s="22">
        <f t="shared" si="1"/>
        <v>189</v>
      </c>
      <c r="C18" s="22">
        <f t="shared" si="2"/>
        <v>0</v>
      </c>
      <c r="D18" s="22">
        <f t="shared" si="3"/>
        <v>669</v>
      </c>
      <c r="E18" s="22">
        <f t="shared" si="4"/>
        <v>669</v>
      </c>
      <c r="F18" s="22">
        <f t="shared" si="5"/>
        <v>0</v>
      </c>
      <c r="G18" s="22">
        <f t="shared" si="6"/>
        <v>469</v>
      </c>
      <c r="H18" s="22">
        <f t="shared" si="7"/>
        <v>669</v>
      </c>
      <c r="I18" s="22">
        <f t="shared" si="8"/>
        <v>1269</v>
      </c>
      <c r="J18" s="22">
        <f t="shared" si="9"/>
        <v>0</v>
      </c>
      <c r="K18" s="23" t="str">
        <f t="shared" si="10"/>
        <v>07:49</v>
      </c>
      <c r="L18" s="23" t="str">
        <f t="shared" si="11"/>
        <v>21:09</v>
      </c>
      <c r="M18" s="26" t="s">
        <v>318</v>
      </c>
      <c r="N18" s="26" t="s">
        <v>300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0.23</v>
      </c>
      <c r="B19" s="22">
        <f t="shared" si="1"/>
        <v>14</v>
      </c>
      <c r="C19" s="22">
        <f t="shared" si="2"/>
        <v>0</v>
      </c>
      <c r="D19" s="22">
        <f t="shared" si="3"/>
        <v>494</v>
      </c>
      <c r="E19" s="22">
        <f t="shared" si="4"/>
        <v>494</v>
      </c>
      <c r="F19" s="22">
        <f t="shared" si="5"/>
        <v>0</v>
      </c>
      <c r="G19" s="22">
        <f t="shared" si="6"/>
        <v>482</v>
      </c>
      <c r="H19" s="22">
        <f t="shared" si="7"/>
        <v>494</v>
      </c>
      <c r="I19" s="22">
        <f t="shared" si="8"/>
        <v>1094</v>
      </c>
      <c r="J19" s="22">
        <f t="shared" si="9"/>
        <v>0</v>
      </c>
      <c r="K19" s="23" t="str">
        <f t="shared" si="10"/>
        <v>08:02</v>
      </c>
      <c r="L19" s="23" t="str">
        <f t="shared" si="11"/>
        <v>18:14</v>
      </c>
      <c r="M19" s="26" t="s">
        <v>282</v>
      </c>
      <c r="N19" s="26" t="s">
        <v>301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4.3</v>
      </c>
      <c r="B20" s="22">
        <f t="shared" si="1"/>
        <v>0</v>
      </c>
      <c r="C20" s="22">
        <f t="shared" si="2"/>
        <v>258</v>
      </c>
      <c r="D20" s="22">
        <f t="shared" si="3"/>
        <v>258</v>
      </c>
      <c r="E20" s="22">
        <f t="shared" si="4"/>
        <v>258</v>
      </c>
      <c r="F20" s="22">
        <f t="shared" si="5"/>
        <v>236</v>
      </c>
      <c r="G20" s="22">
        <f t="shared" si="6"/>
        <v>776</v>
      </c>
      <c r="H20" s="22">
        <f t="shared" si="7"/>
        <v>494</v>
      </c>
      <c r="I20" s="22">
        <f t="shared" si="8"/>
        <v>1094</v>
      </c>
      <c r="J20" s="22">
        <f t="shared" si="9"/>
        <v>1</v>
      </c>
      <c r="K20" s="23" t="str">
        <f t="shared" si="10"/>
        <v>12:56</v>
      </c>
      <c r="L20" s="23" t="str">
        <f t="shared" si="11"/>
        <v>18:14</v>
      </c>
      <c r="M20" s="26" t="s">
        <v>283</v>
      </c>
      <c r="N20" s="26" t="s">
        <v>319</v>
      </c>
      <c r="O20" s="26" t="s">
        <v>43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45</v>
      </c>
      <c r="AP20" s="27" t="s">
        <v>46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26" t="s">
        <v>284</v>
      </c>
      <c r="N21" s="26" t="s">
        <v>48</v>
      </c>
      <c r="O21" s="26" t="s">
        <v>43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45</v>
      </c>
      <c r="AP21" s="26"/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469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07:49</v>
      </c>
      <c r="L22" s="23" t="str">
        <f t="shared" si="11"/>
        <v>20:40</v>
      </c>
      <c r="M22" s="26" t="s">
        <v>285</v>
      </c>
      <c r="N22" s="26" t="s">
        <v>302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3.9</v>
      </c>
      <c r="B23" s="22">
        <f t="shared" si="1"/>
        <v>234</v>
      </c>
      <c r="C23" s="22">
        <f t="shared" si="2"/>
        <v>0</v>
      </c>
      <c r="D23" s="22">
        <f t="shared" si="3"/>
        <v>714</v>
      </c>
      <c r="E23" s="22">
        <f t="shared" si="4"/>
        <v>714</v>
      </c>
      <c r="F23" s="22">
        <f t="shared" si="5"/>
        <v>0</v>
      </c>
      <c r="G23" s="22">
        <f t="shared" si="6"/>
        <v>471</v>
      </c>
      <c r="H23" s="22">
        <f t="shared" si="7"/>
        <v>714</v>
      </c>
      <c r="I23" s="22">
        <f t="shared" si="8"/>
        <v>1314</v>
      </c>
      <c r="J23" s="22">
        <f t="shared" si="9"/>
        <v>0</v>
      </c>
      <c r="K23" s="23" t="str">
        <f t="shared" si="10"/>
        <v>07:51</v>
      </c>
      <c r="L23" s="23" t="str">
        <f t="shared" si="11"/>
        <v>21:54</v>
      </c>
      <c r="M23" s="26" t="s">
        <v>320</v>
      </c>
      <c r="N23" s="26" t="s">
        <v>303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4.1500000000000004</v>
      </c>
      <c r="B24" s="22">
        <f t="shared" si="1"/>
        <v>249</v>
      </c>
      <c r="C24" s="22">
        <f t="shared" si="2"/>
        <v>0</v>
      </c>
      <c r="D24" s="22">
        <f t="shared" si="3"/>
        <v>729</v>
      </c>
      <c r="E24" s="22">
        <f t="shared" si="4"/>
        <v>729</v>
      </c>
      <c r="F24" s="22">
        <f t="shared" si="5"/>
        <v>0</v>
      </c>
      <c r="G24" s="22">
        <f t="shared" si="6"/>
        <v>472</v>
      </c>
      <c r="H24" s="22">
        <f t="shared" si="7"/>
        <v>729</v>
      </c>
      <c r="I24" s="22">
        <f t="shared" si="8"/>
        <v>1329</v>
      </c>
      <c r="J24" s="22">
        <f t="shared" si="9"/>
        <v>0</v>
      </c>
      <c r="K24" s="23" t="str">
        <f t="shared" si="10"/>
        <v>07:52</v>
      </c>
      <c r="L24" s="23" t="str">
        <f t="shared" si="11"/>
        <v>22:09</v>
      </c>
      <c r="M24" s="26" t="s">
        <v>321</v>
      </c>
      <c r="N24" s="26" t="s">
        <v>305</v>
      </c>
      <c r="O24" s="26" t="s">
        <v>43</v>
      </c>
      <c r="P24" s="27" t="s">
        <v>51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7" t="s">
        <v>145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3.62</v>
      </c>
      <c r="B25" s="22">
        <f t="shared" si="1"/>
        <v>217</v>
      </c>
      <c r="C25" s="22">
        <f t="shared" si="2"/>
        <v>0</v>
      </c>
      <c r="D25" s="22">
        <f t="shared" si="3"/>
        <v>697</v>
      </c>
      <c r="E25" s="22">
        <f t="shared" si="4"/>
        <v>697</v>
      </c>
      <c r="F25" s="22">
        <f t="shared" si="5"/>
        <v>0</v>
      </c>
      <c r="G25" s="22">
        <f t="shared" si="6"/>
        <v>478</v>
      </c>
      <c r="H25" s="22">
        <f t="shared" si="7"/>
        <v>697</v>
      </c>
      <c r="I25" s="22">
        <f t="shared" si="8"/>
        <v>1297</v>
      </c>
      <c r="J25" s="22">
        <f t="shared" si="9"/>
        <v>0</v>
      </c>
      <c r="K25" s="23" t="str">
        <f t="shared" si="10"/>
        <v>07:58</v>
      </c>
      <c r="L25" s="23" t="str">
        <f t="shared" si="11"/>
        <v>21:37</v>
      </c>
      <c r="M25" s="26" t="s">
        <v>322</v>
      </c>
      <c r="N25" s="26" t="s">
        <v>304</v>
      </c>
      <c r="O25" s="26" t="s">
        <v>43</v>
      </c>
      <c r="P25" s="27" t="s">
        <v>51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7" t="s">
        <v>145</v>
      </c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1.1299999999999999</v>
      </c>
      <c r="B26" s="22">
        <f t="shared" si="1"/>
        <v>68</v>
      </c>
      <c r="C26" s="22">
        <f t="shared" si="2"/>
        <v>0</v>
      </c>
      <c r="D26" s="22">
        <f t="shared" si="3"/>
        <v>548</v>
      </c>
      <c r="E26" s="22">
        <f t="shared" si="4"/>
        <v>548</v>
      </c>
      <c r="F26" s="22">
        <f t="shared" si="5"/>
        <v>0</v>
      </c>
      <c r="G26" s="22">
        <f t="shared" si="6"/>
        <v>471</v>
      </c>
      <c r="H26" s="22">
        <f t="shared" si="7"/>
        <v>548</v>
      </c>
      <c r="I26" s="22">
        <f t="shared" si="8"/>
        <v>1148</v>
      </c>
      <c r="J26" s="22">
        <f t="shared" si="9"/>
        <v>0</v>
      </c>
      <c r="K26" s="23" t="str">
        <f t="shared" si="10"/>
        <v>07:51</v>
      </c>
      <c r="L26" s="23" t="str">
        <f t="shared" si="11"/>
        <v>19:08</v>
      </c>
      <c r="M26" s="26" t="s">
        <v>307</v>
      </c>
      <c r="N26" s="26" t="s">
        <v>306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4.83</v>
      </c>
      <c r="B27" s="22">
        <f t="shared" si="1"/>
        <v>0</v>
      </c>
      <c r="C27" s="22">
        <f t="shared" si="2"/>
        <v>290</v>
      </c>
      <c r="D27" s="22">
        <f t="shared" si="3"/>
        <v>290</v>
      </c>
      <c r="E27" s="22">
        <f t="shared" si="4"/>
        <v>290</v>
      </c>
      <c r="F27" s="22">
        <f t="shared" si="5"/>
        <v>230</v>
      </c>
      <c r="G27" s="22">
        <f t="shared" si="6"/>
        <v>770</v>
      </c>
      <c r="H27" s="22">
        <f t="shared" si="7"/>
        <v>520</v>
      </c>
      <c r="I27" s="22">
        <f t="shared" si="8"/>
        <v>1120</v>
      </c>
      <c r="J27" s="22">
        <f t="shared" si="9"/>
        <v>1</v>
      </c>
      <c r="K27" s="23" t="str">
        <f t="shared" si="10"/>
        <v>12:50</v>
      </c>
      <c r="L27" s="23" t="str">
        <f t="shared" si="11"/>
        <v>18:40</v>
      </c>
      <c r="M27" s="26" t="s">
        <v>286</v>
      </c>
      <c r="N27" s="26" t="s">
        <v>308</v>
      </c>
      <c r="O27" s="26" t="s">
        <v>43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45</v>
      </c>
      <c r="AP27" s="27" t="s">
        <v>46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26" t="s">
        <v>287</v>
      </c>
      <c r="N28" s="26" t="s">
        <v>48</v>
      </c>
      <c r="O28" s="26" t="s">
        <v>43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45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3.48</v>
      </c>
      <c r="B29" s="22">
        <f t="shared" si="1"/>
        <v>209</v>
      </c>
      <c r="C29" s="22">
        <f t="shared" si="2"/>
        <v>0</v>
      </c>
      <c r="D29" s="22">
        <f t="shared" si="3"/>
        <v>689</v>
      </c>
      <c r="E29" s="22">
        <f t="shared" si="4"/>
        <v>689</v>
      </c>
      <c r="F29" s="22">
        <f t="shared" si="5"/>
        <v>0</v>
      </c>
      <c r="G29" s="22">
        <f t="shared" si="6"/>
        <v>486</v>
      </c>
      <c r="H29" s="22">
        <f t="shared" si="7"/>
        <v>689</v>
      </c>
      <c r="I29" s="22">
        <f t="shared" si="8"/>
        <v>1289</v>
      </c>
      <c r="J29" s="22">
        <f t="shared" si="9"/>
        <v>0</v>
      </c>
      <c r="K29" s="23" t="str">
        <f t="shared" si="10"/>
        <v>08:06</v>
      </c>
      <c r="L29" s="23" t="str">
        <f t="shared" si="11"/>
        <v>21:29</v>
      </c>
      <c r="M29" s="26" t="s">
        <v>288</v>
      </c>
      <c r="N29" s="26" t="s">
        <v>323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3.28</v>
      </c>
      <c r="B30" s="22">
        <f t="shared" si="1"/>
        <v>197</v>
      </c>
      <c r="C30" s="22">
        <f t="shared" si="2"/>
        <v>0</v>
      </c>
      <c r="D30" s="22">
        <f t="shared" si="3"/>
        <v>677</v>
      </c>
      <c r="E30" s="22">
        <f t="shared" si="4"/>
        <v>677</v>
      </c>
      <c r="F30" s="22">
        <f t="shared" si="5"/>
        <v>0</v>
      </c>
      <c r="G30" s="22">
        <f t="shared" si="6"/>
        <v>475</v>
      </c>
      <c r="H30" s="22">
        <f t="shared" si="7"/>
        <v>677</v>
      </c>
      <c r="I30" s="22">
        <f t="shared" si="8"/>
        <v>1277</v>
      </c>
      <c r="J30" s="22">
        <f t="shared" si="9"/>
        <v>0</v>
      </c>
      <c r="K30" s="23" t="str">
        <f t="shared" si="10"/>
        <v>07:55</v>
      </c>
      <c r="L30" s="23" t="str">
        <f t="shared" si="11"/>
        <v>21:17</v>
      </c>
      <c r="M30" s="26" t="s">
        <v>289</v>
      </c>
      <c r="N30" s="26" t="s">
        <v>325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3.08</v>
      </c>
      <c r="B31" s="22">
        <f t="shared" si="1"/>
        <v>185</v>
      </c>
      <c r="C31" s="22">
        <f t="shared" si="2"/>
        <v>0</v>
      </c>
      <c r="D31" s="22">
        <f t="shared" si="3"/>
        <v>665</v>
      </c>
      <c r="E31" s="22">
        <f t="shared" si="4"/>
        <v>665</v>
      </c>
      <c r="F31" s="22">
        <f t="shared" si="5"/>
        <v>0</v>
      </c>
      <c r="G31" s="22">
        <f t="shared" si="6"/>
        <v>475</v>
      </c>
      <c r="H31" s="22">
        <f t="shared" si="7"/>
        <v>665</v>
      </c>
      <c r="I31" s="22">
        <f t="shared" si="8"/>
        <v>1265</v>
      </c>
      <c r="J31" s="22">
        <f t="shared" si="9"/>
        <v>0</v>
      </c>
      <c r="K31" s="23" t="str">
        <f t="shared" si="10"/>
        <v>07:55</v>
      </c>
      <c r="L31" s="23" t="str">
        <f t="shared" si="11"/>
        <v>21:05</v>
      </c>
      <c r="M31" s="26" t="s">
        <v>290</v>
      </c>
      <c r="N31" s="26" t="s">
        <v>324</v>
      </c>
      <c r="O31" s="26" t="s">
        <v>43</v>
      </c>
      <c r="P31" s="27" t="s">
        <v>51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7" t="s">
        <v>145</v>
      </c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3.25</v>
      </c>
      <c r="B32" s="22">
        <f t="shared" si="1"/>
        <v>195</v>
      </c>
      <c r="C32" s="22">
        <f t="shared" si="2"/>
        <v>0</v>
      </c>
      <c r="D32" s="22">
        <f t="shared" si="3"/>
        <v>675</v>
      </c>
      <c r="E32" s="22">
        <f t="shared" si="4"/>
        <v>675</v>
      </c>
      <c r="F32" s="22">
        <f t="shared" si="5"/>
        <v>0</v>
      </c>
      <c r="G32" s="22">
        <f t="shared" si="6"/>
        <v>476</v>
      </c>
      <c r="H32" s="22">
        <f t="shared" si="7"/>
        <v>675</v>
      </c>
      <c r="I32" s="22">
        <f t="shared" si="8"/>
        <v>1275</v>
      </c>
      <c r="J32" s="22">
        <f t="shared" si="9"/>
        <v>0</v>
      </c>
      <c r="K32" s="23" t="str">
        <f t="shared" si="10"/>
        <v>07:56</v>
      </c>
      <c r="L32" s="23" t="str">
        <f t="shared" si="11"/>
        <v>21:15</v>
      </c>
      <c r="M32" s="26" t="s">
        <v>291</v>
      </c>
      <c r="N32" s="26" t="s">
        <v>333</v>
      </c>
      <c r="O32" s="26" t="s">
        <v>43</v>
      </c>
      <c r="P32" s="27" t="s">
        <v>51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7" t="s">
        <v>145</v>
      </c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0.56999999999999995</v>
      </c>
      <c r="B33" s="22">
        <f t="shared" si="1"/>
        <v>34</v>
      </c>
      <c r="C33" s="22">
        <f t="shared" si="2"/>
        <v>0</v>
      </c>
      <c r="D33" s="22">
        <f t="shared" si="3"/>
        <v>514</v>
      </c>
      <c r="E33" s="22">
        <f t="shared" si="4"/>
        <v>514</v>
      </c>
      <c r="F33" s="22">
        <f t="shared" si="5"/>
        <v>0</v>
      </c>
      <c r="G33" s="22">
        <f t="shared" si="6"/>
        <v>460</v>
      </c>
      <c r="H33" s="22">
        <f t="shared" si="7"/>
        <v>514</v>
      </c>
      <c r="I33" s="22">
        <f t="shared" si="8"/>
        <v>1114</v>
      </c>
      <c r="J33" s="22">
        <f t="shared" si="9"/>
        <v>0</v>
      </c>
      <c r="K33" s="23" t="str">
        <f t="shared" si="10"/>
        <v>07:40</v>
      </c>
      <c r="L33" s="23" t="str">
        <f t="shared" si="11"/>
        <v>18:34</v>
      </c>
      <c r="M33" s="26" t="s">
        <v>292</v>
      </c>
      <c r="N33" s="26" t="s">
        <v>334</v>
      </c>
      <c r="O33" s="26" t="s">
        <v>43</v>
      </c>
      <c r="P33" s="27" t="s">
        <v>51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7" t="s">
        <v>145</v>
      </c>
      <c r="AQ33" s="26"/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9" activePane="bottomRight" state="frozen"/>
      <selection pane="topRight" activeCell="H1" sqref="H1"/>
      <selection pane="bottomLeft" activeCell="A3" sqref="A3"/>
      <selection pane="bottomRight" activeCell="C31" sqref="C3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91.47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5488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 t="s">
        <v>358</v>
      </c>
      <c r="N3" s="26" t="s">
        <v>48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45</v>
      </c>
      <c r="AP3" s="26"/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335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3.65</v>
      </c>
      <c r="B5" s="22">
        <f t="shared" si="1"/>
        <v>219</v>
      </c>
      <c r="C5" s="22">
        <f t="shared" si="2"/>
        <v>0</v>
      </c>
      <c r="D5" s="22">
        <f t="shared" si="3"/>
        <v>699</v>
      </c>
      <c r="E5" s="22">
        <f t="shared" si="4"/>
        <v>699</v>
      </c>
      <c r="F5" s="22">
        <f t="shared" si="5"/>
        <v>0</v>
      </c>
      <c r="G5" s="22">
        <f t="shared" si="6"/>
        <v>470</v>
      </c>
      <c r="H5" s="22">
        <f t="shared" si="7"/>
        <v>699</v>
      </c>
      <c r="I5" s="22">
        <f t="shared" si="8"/>
        <v>1299</v>
      </c>
      <c r="J5" s="22">
        <f t="shared" si="9"/>
        <v>0</v>
      </c>
      <c r="K5" s="23" t="str">
        <f t="shared" si="10"/>
        <v>07:50</v>
      </c>
      <c r="L5" s="23" t="str">
        <f t="shared" si="11"/>
        <v>21:39</v>
      </c>
      <c r="M5" s="26" t="s">
        <v>336</v>
      </c>
      <c r="N5" s="26" t="s">
        <v>337</v>
      </c>
      <c r="O5" s="26" t="s">
        <v>43</v>
      </c>
      <c r="P5" s="27" t="s">
        <v>51</v>
      </c>
      <c r="Q5" s="27" t="s">
        <v>51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52</v>
      </c>
      <c r="AP5" s="27" t="s">
        <v>145</v>
      </c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4.22</v>
      </c>
      <c r="B6" s="22">
        <f t="shared" si="1"/>
        <v>253</v>
      </c>
      <c r="C6" s="22">
        <f t="shared" si="2"/>
        <v>0</v>
      </c>
      <c r="D6" s="22">
        <f t="shared" si="3"/>
        <v>733</v>
      </c>
      <c r="E6" s="22">
        <f t="shared" si="4"/>
        <v>733</v>
      </c>
      <c r="F6" s="22">
        <f t="shared" si="5"/>
        <v>0</v>
      </c>
      <c r="G6" s="22">
        <f t="shared" si="6"/>
        <v>473</v>
      </c>
      <c r="H6" s="22">
        <f t="shared" si="7"/>
        <v>733</v>
      </c>
      <c r="I6" s="22">
        <f t="shared" si="8"/>
        <v>1333</v>
      </c>
      <c r="J6" s="22">
        <f t="shared" si="9"/>
        <v>0</v>
      </c>
      <c r="K6" s="23" t="str">
        <f t="shared" si="10"/>
        <v>07:53</v>
      </c>
      <c r="L6" s="23" t="str">
        <f t="shared" si="11"/>
        <v>22:13</v>
      </c>
      <c r="M6" s="26" t="s">
        <v>338</v>
      </c>
      <c r="N6" s="26" t="s">
        <v>359</v>
      </c>
      <c r="O6" s="26" t="s">
        <v>43</v>
      </c>
      <c r="P6" s="27" t="s">
        <v>51</v>
      </c>
      <c r="Q6" s="27" t="s">
        <v>51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52</v>
      </c>
      <c r="AP6" s="27" t="s">
        <v>145</v>
      </c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3.05</v>
      </c>
      <c r="B7" s="22">
        <f t="shared" si="1"/>
        <v>183</v>
      </c>
      <c r="C7" s="22">
        <f t="shared" si="2"/>
        <v>0</v>
      </c>
      <c r="D7" s="22">
        <f t="shared" si="3"/>
        <v>663</v>
      </c>
      <c r="E7" s="22">
        <f t="shared" si="4"/>
        <v>663</v>
      </c>
      <c r="F7" s="22">
        <f t="shared" si="5"/>
        <v>0</v>
      </c>
      <c r="G7" s="22">
        <f t="shared" si="6"/>
        <v>472</v>
      </c>
      <c r="H7" s="22">
        <f t="shared" si="7"/>
        <v>663</v>
      </c>
      <c r="I7" s="22">
        <f t="shared" si="8"/>
        <v>1263</v>
      </c>
      <c r="J7" s="22">
        <f t="shared" si="9"/>
        <v>0</v>
      </c>
      <c r="K7" s="23" t="str">
        <f t="shared" si="10"/>
        <v>07:52</v>
      </c>
      <c r="L7" s="23" t="str">
        <f t="shared" si="11"/>
        <v>21:03</v>
      </c>
      <c r="M7" s="26" t="s">
        <v>339</v>
      </c>
      <c r="N7" s="26" t="s">
        <v>360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2.2799999999999998</v>
      </c>
      <c r="B8" s="22">
        <f t="shared" si="1"/>
        <v>137</v>
      </c>
      <c r="C8" s="22">
        <f t="shared" si="2"/>
        <v>0</v>
      </c>
      <c r="D8" s="22">
        <f t="shared" si="3"/>
        <v>617</v>
      </c>
      <c r="E8" s="22">
        <f t="shared" si="4"/>
        <v>617</v>
      </c>
      <c r="F8" s="22">
        <f t="shared" si="5"/>
        <v>0</v>
      </c>
      <c r="G8" s="22">
        <f t="shared" si="6"/>
        <v>470</v>
      </c>
      <c r="H8" s="22">
        <f t="shared" si="7"/>
        <v>617</v>
      </c>
      <c r="I8" s="22">
        <f t="shared" si="8"/>
        <v>1217</v>
      </c>
      <c r="J8" s="22">
        <f t="shared" si="9"/>
        <v>0</v>
      </c>
      <c r="K8" s="23" t="str">
        <f t="shared" si="10"/>
        <v>07:50</v>
      </c>
      <c r="L8" s="23" t="str">
        <f t="shared" si="11"/>
        <v>20:17</v>
      </c>
      <c r="M8" s="26" t="s">
        <v>340</v>
      </c>
      <c r="N8" s="26" t="s">
        <v>361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10.4</v>
      </c>
      <c r="B9" s="22">
        <f t="shared" si="1"/>
        <v>0</v>
      </c>
      <c r="C9" s="22">
        <f t="shared" si="2"/>
        <v>624</v>
      </c>
      <c r="D9" s="22">
        <f t="shared" si="3"/>
        <v>624</v>
      </c>
      <c r="E9" s="22">
        <f t="shared" si="4"/>
        <v>624</v>
      </c>
      <c r="F9" s="22">
        <f t="shared" si="5"/>
        <v>0</v>
      </c>
      <c r="G9" s="22">
        <f t="shared" si="6"/>
        <v>474</v>
      </c>
      <c r="H9" s="22">
        <f t="shared" si="7"/>
        <v>624</v>
      </c>
      <c r="I9" s="22">
        <f t="shared" si="8"/>
        <v>1224</v>
      </c>
      <c r="J9" s="22">
        <f t="shared" si="9"/>
        <v>1</v>
      </c>
      <c r="K9" s="23" t="str">
        <f t="shared" si="10"/>
        <v>07:54</v>
      </c>
      <c r="L9" s="23" t="str">
        <f t="shared" si="11"/>
        <v>20:24</v>
      </c>
      <c r="M9" s="26" t="s">
        <v>371</v>
      </c>
      <c r="N9" s="26" t="s">
        <v>362</v>
      </c>
      <c r="O9" s="26" t="s">
        <v>43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67</v>
      </c>
      <c r="AP9" s="27" t="s">
        <v>46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 t="s">
        <v>341</v>
      </c>
      <c r="N10" s="26" t="s">
        <v>48</v>
      </c>
      <c r="O10" s="26" t="s">
        <v>43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45</v>
      </c>
      <c r="AP10" s="26"/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 t="s">
        <v>342</v>
      </c>
      <c r="N11" s="26" t="s">
        <v>48</v>
      </c>
      <c r="O11" s="26" t="s">
        <v>43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45</v>
      </c>
      <c r="AP11" s="26"/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3.18</v>
      </c>
      <c r="B12" s="22">
        <f t="shared" si="1"/>
        <v>191</v>
      </c>
      <c r="C12" s="22">
        <f t="shared" si="2"/>
        <v>0</v>
      </c>
      <c r="D12" s="22">
        <f t="shared" si="3"/>
        <v>671</v>
      </c>
      <c r="E12" s="22">
        <f t="shared" si="4"/>
        <v>671</v>
      </c>
      <c r="F12" s="22">
        <f t="shared" si="5"/>
        <v>0</v>
      </c>
      <c r="G12" s="22">
        <f t="shared" si="6"/>
        <v>476</v>
      </c>
      <c r="H12" s="22">
        <f t="shared" si="7"/>
        <v>671</v>
      </c>
      <c r="I12" s="22">
        <f t="shared" si="8"/>
        <v>1271</v>
      </c>
      <c r="J12" s="22">
        <f t="shared" si="9"/>
        <v>0</v>
      </c>
      <c r="K12" s="23" t="str">
        <f t="shared" si="10"/>
        <v>07:56</v>
      </c>
      <c r="L12" s="23" t="str">
        <f t="shared" si="11"/>
        <v>21:11</v>
      </c>
      <c r="M12" s="26" t="s">
        <v>343</v>
      </c>
      <c r="N12" s="26" t="s">
        <v>363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3.1</v>
      </c>
      <c r="B13" s="22">
        <f t="shared" si="1"/>
        <v>186</v>
      </c>
      <c r="C13" s="22">
        <f t="shared" si="2"/>
        <v>0</v>
      </c>
      <c r="D13" s="22">
        <f t="shared" si="3"/>
        <v>666</v>
      </c>
      <c r="E13" s="22">
        <f t="shared" si="4"/>
        <v>666</v>
      </c>
      <c r="F13" s="22">
        <f t="shared" si="5"/>
        <v>0</v>
      </c>
      <c r="G13" s="22">
        <f t="shared" si="6"/>
        <v>475</v>
      </c>
      <c r="H13" s="22">
        <f t="shared" si="7"/>
        <v>666</v>
      </c>
      <c r="I13" s="22">
        <f t="shared" si="8"/>
        <v>1266</v>
      </c>
      <c r="J13" s="22">
        <f t="shared" si="9"/>
        <v>0</v>
      </c>
      <c r="K13" s="23" t="str">
        <f t="shared" si="10"/>
        <v>07:55</v>
      </c>
      <c r="L13" s="23" t="str">
        <f t="shared" si="11"/>
        <v>21:06</v>
      </c>
      <c r="M13" s="26" t="s">
        <v>344</v>
      </c>
      <c r="N13" s="26" t="s">
        <v>364</v>
      </c>
      <c r="O13" s="26" t="s">
        <v>43</v>
      </c>
      <c r="P13" s="27" t="s">
        <v>51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52</v>
      </c>
      <c r="AP13" s="27" t="s">
        <v>145</v>
      </c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476</v>
      </c>
      <c r="E14" s="22">
        <f t="shared" si="4"/>
        <v>476</v>
      </c>
      <c r="F14" s="22">
        <f t="shared" si="5"/>
        <v>0</v>
      </c>
      <c r="G14" s="22">
        <f t="shared" si="6"/>
        <v>463</v>
      </c>
      <c r="H14" s="22">
        <f t="shared" si="7"/>
        <v>476</v>
      </c>
      <c r="I14" s="22">
        <f t="shared" si="8"/>
        <v>1076</v>
      </c>
      <c r="J14" s="22">
        <f t="shared" si="9"/>
        <v>0</v>
      </c>
      <c r="K14" s="23" t="str">
        <f t="shared" si="10"/>
        <v>07:43</v>
      </c>
      <c r="L14" s="23" t="str">
        <f t="shared" si="11"/>
        <v>17:56</v>
      </c>
      <c r="M14" s="26" t="s">
        <v>369</v>
      </c>
      <c r="N14" s="26" t="s">
        <v>365</v>
      </c>
      <c r="O14" s="26" t="s">
        <v>43</v>
      </c>
      <c r="P14" s="27" t="s">
        <v>51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7" t="s">
        <v>145</v>
      </c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2.62</v>
      </c>
      <c r="B15" s="22">
        <f t="shared" si="1"/>
        <v>157</v>
      </c>
      <c r="C15" s="22">
        <f t="shared" si="2"/>
        <v>0</v>
      </c>
      <c r="D15" s="22">
        <f t="shared" si="3"/>
        <v>637</v>
      </c>
      <c r="E15" s="22">
        <f t="shared" si="4"/>
        <v>637</v>
      </c>
      <c r="F15" s="22">
        <f t="shared" si="5"/>
        <v>0</v>
      </c>
      <c r="G15" s="22">
        <f t="shared" si="6"/>
        <v>473</v>
      </c>
      <c r="H15" s="22">
        <f t="shared" si="7"/>
        <v>637</v>
      </c>
      <c r="I15" s="22">
        <f t="shared" si="8"/>
        <v>1237</v>
      </c>
      <c r="J15" s="22">
        <f t="shared" si="9"/>
        <v>0</v>
      </c>
      <c r="K15" s="23" t="str">
        <f t="shared" si="10"/>
        <v>07:53</v>
      </c>
      <c r="L15" s="23" t="str">
        <f t="shared" si="11"/>
        <v>20:37</v>
      </c>
      <c r="M15" s="26" t="s">
        <v>370</v>
      </c>
      <c r="N15" s="26" t="s">
        <v>366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1.37</v>
      </c>
      <c r="B16" s="22">
        <f t="shared" si="1"/>
        <v>82</v>
      </c>
      <c r="C16" s="22">
        <f t="shared" si="2"/>
        <v>0</v>
      </c>
      <c r="D16" s="22">
        <f t="shared" si="3"/>
        <v>562</v>
      </c>
      <c r="E16" s="22">
        <f t="shared" si="4"/>
        <v>562</v>
      </c>
      <c r="F16" s="22">
        <f t="shared" si="5"/>
        <v>0</v>
      </c>
      <c r="G16" s="22">
        <f t="shared" si="6"/>
        <v>470</v>
      </c>
      <c r="H16" s="22">
        <f t="shared" si="7"/>
        <v>562</v>
      </c>
      <c r="I16" s="22">
        <f t="shared" si="8"/>
        <v>1162</v>
      </c>
      <c r="J16" s="22">
        <f t="shared" si="9"/>
        <v>0</v>
      </c>
      <c r="K16" s="23" t="str">
        <f t="shared" si="10"/>
        <v>07:50</v>
      </c>
      <c r="L16" s="23" t="str">
        <f t="shared" si="11"/>
        <v>19:22</v>
      </c>
      <c r="M16" s="26" t="s">
        <v>345</v>
      </c>
      <c r="N16" s="26" t="s">
        <v>367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10.27</v>
      </c>
      <c r="B17" s="22">
        <f t="shared" si="1"/>
        <v>0</v>
      </c>
      <c r="C17" s="22">
        <f t="shared" si="2"/>
        <v>616</v>
      </c>
      <c r="D17" s="22">
        <f t="shared" si="3"/>
        <v>616</v>
      </c>
      <c r="E17" s="22">
        <f t="shared" si="4"/>
        <v>616</v>
      </c>
      <c r="F17" s="22">
        <f t="shared" si="5"/>
        <v>3</v>
      </c>
      <c r="G17" s="22">
        <f t="shared" si="6"/>
        <v>513</v>
      </c>
      <c r="H17" s="22">
        <f t="shared" si="7"/>
        <v>619</v>
      </c>
      <c r="I17" s="22">
        <f t="shared" si="8"/>
        <v>1219</v>
      </c>
      <c r="J17" s="22">
        <f t="shared" si="9"/>
        <v>1</v>
      </c>
      <c r="K17" s="23" t="str">
        <f t="shared" si="10"/>
        <v>08:33</v>
      </c>
      <c r="L17" s="23" t="str">
        <f t="shared" si="11"/>
        <v>20:19</v>
      </c>
      <c r="M17" s="26" t="s">
        <v>346</v>
      </c>
      <c r="N17" s="26" t="s">
        <v>368</v>
      </c>
      <c r="O17" s="26" t="s">
        <v>43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45</v>
      </c>
      <c r="AP17" s="27" t="s">
        <v>46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 t="s">
        <v>347</v>
      </c>
      <c r="N18" s="26" t="s">
        <v>48</v>
      </c>
      <c r="O18" s="26" t="s">
        <v>43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45</v>
      </c>
      <c r="AP18" s="26"/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3.07</v>
      </c>
      <c r="B19" s="22">
        <f t="shared" si="1"/>
        <v>184</v>
      </c>
      <c r="C19" s="22">
        <f t="shared" si="2"/>
        <v>0</v>
      </c>
      <c r="D19" s="22">
        <f t="shared" si="3"/>
        <v>664</v>
      </c>
      <c r="E19" s="22">
        <f t="shared" si="4"/>
        <v>664</v>
      </c>
      <c r="F19" s="22">
        <f t="shared" si="5"/>
        <v>0</v>
      </c>
      <c r="G19" s="22">
        <f t="shared" si="6"/>
        <v>457</v>
      </c>
      <c r="H19" s="22">
        <f t="shared" si="7"/>
        <v>664</v>
      </c>
      <c r="I19" s="22">
        <f t="shared" si="8"/>
        <v>1264</v>
      </c>
      <c r="J19" s="22">
        <f t="shared" si="9"/>
        <v>0</v>
      </c>
      <c r="K19" s="23" t="str">
        <f t="shared" si="10"/>
        <v>07:37</v>
      </c>
      <c r="L19" s="23" t="str">
        <f t="shared" si="11"/>
        <v>21:04</v>
      </c>
      <c r="M19" s="26" t="s">
        <v>348</v>
      </c>
      <c r="N19" s="26" t="s">
        <v>372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3.32</v>
      </c>
      <c r="B20" s="22">
        <f t="shared" si="1"/>
        <v>199</v>
      </c>
      <c r="C20" s="22">
        <f t="shared" si="2"/>
        <v>0</v>
      </c>
      <c r="D20" s="22">
        <f t="shared" si="3"/>
        <v>679</v>
      </c>
      <c r="E20" s="22">
        <f t="shared" si="4"/>
        <v>679</v>
      </c>
      <c r="F20" s="22">
        <f t="shared" si="5"/>
        <v>0</v>
      </c>
      <c r="G20" s="22">
        <f t="shared" si="6"/>
        <v>467</v>
      </c>
      <c r="H20" s="22">
        <f t="shared" si="7"/>
        <v>679</v>
      </c>
      <c r="I20" s="22">
        <f t="shared" si="8"/>
        <v>1279</v>
      </c>
      <c r="J20" s="22">
        <f t="shared" si="9"/>
        <v>0</v>
      </c>
      <c r="K20" s="23" t="str">
        <f t="shared" si="10"/>
        <v>07:47</v>
      </c>
      <c r="L20" s="23" t="str">
        <f t="shared" si="11"/>
        <v>21:19</v>
      </c>
      <c r="M20" s="26" t="s">
        <v>349</v>
      </c>
      <c r="N20" s="26" t="s">
        <v>373</v>
      </c>
      <c r="O20" s="26" t="s">
        <v>43</v>
      </c>
      <c r="P20" s="27" t="s">
        <v>51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52</v>
      </c>
      <c r="AP20" s="27" t="s">
        <v>145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3.28</v>
      </c>
      <c r="B21" s="22">
        <f t="shared" si="1"/>
        <v>197</v>
      </c>
      <c r="C21" s="22">
        <f t="shared" si="2"/>
        <v>0</v>
      </c>
      <c r="D21" s="22">
        <f t="shared" si="3"/>
        <v>677</v>
      </c>
      <c r="E21" s="22">
        <f t="shared" si="4"/>
        <v>677</v>
      </c>
      <c r="F21" s="22">
        <f t="shared" si="5"/>
        <v>0</v>
      </c>
      <c r="G21" s="22">
        <f t="shared" si="6"/>
        <v>482</v>
      </c>
      <c r="H21" s="22">
        <f t="shared" si="7"/>
        <v>677</v>
      </c>
      <c r="I21" s="22">
        <f t="shared" si="8"/>
        <v>1277</v>
      </c>
      <c r="J21" s="22">
        <f t="shared" si="9"/>
        <v>0</v>
      </c>
      <c r="K21" s="23" t="str">
        <f t="shared" si="10"/>
        <v>08:02</v>
      </c>
      <c r="L21" s="23" t="str">
        <f t="shared" si="11"/>
        <v>21:17</v>
      </c>
      <c r="M21" s="26" t="s">
        <v>350</v>
      </c>
      <c r="N21" s="26" t="s">
        <v>374</v>
      </c>
      <c r="O21" s="26" t="s">
        <v>43</v>
      </c>
      <c r="P21" s="27" t="s">
        <v>51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7" t="s">
        <v>145</v>
      </c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472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07:52</v>
      </c>
      <c r="L22" s="23" t="str">
        <f t="shared" si="11"/>
        <v>20:40</v>
      </c>
      <c r="M22" s="26" t="s">
        <v>351</v>
      </c>
      <c r="N22" s="26" t="s">
        <v>375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2.33</v>
      </c>
      <c r="B23" s="22">
        <f t="shared" si="1"/>
        <v>140</v>
      </c>
      <c r="C23" s="22">
        <f t="shared" si="2"/>
        <v>0</v>
      </c>
      <c r="D23" s="22">
        <f t="shared" si="3"/>
        <v>620</v>
      </c>
      <c r="E23" s="22">
        <f t="shared" si="4"/>
        <v>620</v>
      </c>
      <c r="F23" s="22">
        <f t="shared" si="5"/>
        <v>0</v>
      </c>
      <c r="G23" s="22">
        <f t="shared" si="6"/>
        <v>476</v>
      </c>
      <c r="H23" s="22">
        <f t="shared" si="7"/>
        <v>620</v>
      </c>
      <c r="I23" s="22">
        <f t="shared" si="8"/>
        <v>1220</v>
      </c>
      <c r="J23" s="22">
        <f t="shared" si="9"/>
        <v>0</v>
      </c>
      <c r="K23" s="23" t="str">
        <f t="shared" si="10"/>
        <v>07:56</v>
      </c>
      <c r="L23" s="23" t="str">
        <f t="shared" si="11"/>
        <v>20:20</v>
      </c>
      <c r="M23" s="26" t="s">
        <v>352</v>
      </c>
      <c r="N23" s="26" t="s">
        <v>376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9.1</v>
      </c>
      <c r="B24" s="22">
        <f t="shared" si="1"/>
        <v>0</v>
      </c>
      <c r="C24" s="22">
        <f t="shared" si="2"/>
        <v>546</v>
      </c>
      <c r="D24" s="22">
        <f t="shared" si="3"/>
        <v>546</v>
      </c>
      <c r="E24" s="22">
        <f t="shared" si="4"/>
        <v>546</v>
      </c>
      <c r="F24" s="22">
        <f t="shared" si="5"/>
        <v>97</v>
      </c>
      <c r="G24" s="22">
        <f t="shared" si="6"/>
        <v>607</v>
      </c>
      <c r="H24" s="22">
        <f t="shared" si="7"/>
        <v>643</v>
      </c>
      <c r="I24" s="22">
        <f t="shared" si="8"/>
        <v>1243</v>
      </c>
      <c r="J24" s="22">
        <f t="shared" si="9"/>
        <v>1</v>
      </c>
      <c r="K24" s="23" t="str">
        <f t="shared" si="10"/>
        <v>10:07</v>
      </c>
      <c r="L24" s="23" t="str">
        <f t="shared" si="11"/>
        <v>20:43</v>
      </c>
      <c r="M24" s="26" t="s">
        <v>381</v>
      </c>
      <c r="N24" s="26" t="s">
        <v>377</v>
      </c>
      <c r="O24" s="26" t="s">
        <v>43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45</v>
      </c>
      <c r="AP24" s="27" t="s">
        <v>46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26" t="s">
        <v>353</v>
      </c>
      <c r="N25" s="26" t="s">
        <v>48</v>
      </c>
      <c r="O25" s="26" t="s">
        <v>43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45</v>
      </c>
      <c r="AP25" s="26"/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2.4300000000000002</v>
      </c>
      <c r="B26" s="22">
        <f t="shared" si="1"/>
        <v>146</v>
      </c>
      <c r="C26" s="22">
        <f t="shared" si="2"/>
        <v>0</v>
      </c>
      <c r="D26" s="22">
        <f t="shared" si="3"/>
        <v>626</v>
      </c>
      <c r="E26" s="22">
        <f t="shared" si="4"/>
        <v>626</v>
      </c>
      <c r="F26" s="22">
        <f t="shared" si="5"/>
        <v>0</v>
      </c>
      <c r="G26" s="22">
        <f t="shared" si="6"/>
        <v>479</v>
      </c>
      <c r="H26" s="22">
        <f t="shared" si="7"/>
        <v>626</v>
      </c>
      <c r="I26" s="22">
        <f t="shared" si="8"/>
        <v>1226</v>
      </c>
      <c r="J26" s="22">
        <f t="shared" si="9"/>
        <v>0</v>
      </c>
      <c r="K26" s="23" t="str">
        <f t="shared" si="10"/>
        <v>07:59</v>
      </c>
      <c r="L26" s="23" t="str">
        <f t="shared" si="11"/>
        <v>20:26</v>
      </c>
      <c r="M26" s="26" t="s">
        <v>382</v>
      </c>
      <c r="N26" s="26" t="s">
        <v>378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3.45</v>
      </c>
      <c r="B27" s="22">
        <f t="shared" si="1"/>
        <v>207</v>
      </c>
      <c r="C27" s="22">
        <f t="shared" si="2"/>
        <v>0</v>
      </c>
      <c r="D27" s="22">
        <f t="shared" si="3"/>
        <v>687</v>
      </c>
      <c r="E27" s="22">
        <f t="shared" si="4"/>
        <v>687</v>
      </c>
      <c r="F27" s="22">
        <f t="shared" si="5"/>
        <v>0</v>
      </c>
      <c r="G27" s="22">
        <f t="shared" si="6"/>
        <v>473</v>
      </c>
      <c r="H27" s="22">
        <f t="shared" si="7"/>
        <v>687</v>
      </c>
      <c r="I27" s="22">
        <f t="shared" si="8"/>
        <v>1287</v>
      </c>
      <c r="J27" s="22">
        <f t="shared" si="9"/>
        <v>0</v>
      </c>
      <c r="K27" s="23" t="str">
        <f t="shared" si="10"/>
        <v>07:53</v>
      </c>
      <c r="L27" s="23" t="str">
        <f t="shared" si="11"/>
        <v>21:27</v>
      </c>
      <c r="M27" s="26" t="s">
        <v>383</v>
      </c>
      <c r="N27" s="26" t="s">
        <v>379</v>
      </c>
      <c r="O27" s="26" t="s">
        <v>43</v>
      </c>
      <c r="P27" s="27" t="s">
        <v>51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52</v>
      </c>
      <c r="AP27" s="27" t="s">
        <v>145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3.32</v>
      </c>
      <c r="B28" s="22">
        <f t="shared" si="1"/>
        <v>199</v>
      </c>
      <c r="C28" s="22">
        <f t="shared" si="2"/>
        <v>0</v>
      </c>
      <c r="D28" s="22">
        <f t="shared" si="3"/>
        <v>679</v>
      </c>
      <c r="E28" s="22">
        <f t="shared" si="4"/>
        <v>679</v>
      </c>
      <c r="F28" s="22">
        <f t="shared" si="5"/>
        <v>0</v>
      </c>
      <c r="G28" s="22">
        <f t="shared" si="6"/>
        <v>476</v>
      </c>
      <c r="H28" s="22">
        <f t="shared" si="7"/>
        <v>679</v>
      </c>
      <c r="I28" s="22">
        <f t="shared" si="8"/>
        <v>1279</v>
      </c>
      <c r="J28" s="22">
        <f t="shared" si="9"/>
        <v>0</v>
      </c>
      <c r="K28" s="23" t="str">
        <f t="shared" si="10"/>
        <v>07:56</v>
      </c>
      <c r="L28" s="23" t="str">
        <f t="shared" si="11"/>
        <v>21:19</v>
      </c>
      <c r="M28" s="26" t="s">
        <v>354</v>
      </c>
      <c r="N28" s="26" t="s">
        <v>380</v>
      </c>
      <c r="O28" s="26" t="s">
        <v>43</v>
      </c>
      <c r="P28" s="27" t="s">
        <v>51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7" t="s">
        <v>145</v>
      </c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3.38</v>
      </c>
      <c r="B29" s="22">
        <f t="shared" si="1"/>
        <v>203</v>
      </c>
      <c r="C29" s="22">
        <f t="shared" si="2"/>
        <v>0</v>
      </c>
      <c r="D29" s="22">
        <f t="shared" si="3"/>
        <v>683</v>
      </c>
      <c r="E29" s="22">
        <f t="shared" si="4"/>
        <v>683</v>
      </c>
      <c r="F29" s="22">
        <f t="shared" si="5"/>
        <v>0</v>
      </c>
      <c r="G29" s="22">
        <f t="shared" si="6"/>
        <v>479</v>
      </c>
      <c r="H29" s="22">
        <f t="shared" si="7"/>
        <v>683</v>
      </c>
      <c r="I29" s="22">
        <f t="shared" si="8"/>
        <v>1283</v>
      </c>
      <c r="J29" s="22">
        <f t="shared" si="9"/>
        <v>0</v>
      </c>
      <c r="K29" s="23" t="str">
        <f t="shared" si="10"/>
        <v>07:59</v>
      </c>
      <c r="L29" s="23" t="str">
        <f t="shared" si="11"/>
        <v>21:23</v>
      </c>
      <c r="M29" s="26" t="s">
        <v>355</v>
      </c>
      <c r="N29" s="26" t="s">
        <v>384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474</v>
      </c>
      <c r="E30" s="22">
        <f t="shared" si="4"/>
        <v>474</v>
      </c>
      <c r="F30" s="22">
        <f t="shared" si="5"/>
        <v>0</v>
      </c>
      <c r="G30" s="22">
        <f t="shared" si="6"/>
        <v>492</v>
      </c>
      <c r="H30" s="22">
        <f t="shared" si="7"/>
        <v>474</v>
      </c>
      <c r="I30" s="22">
        <f t="shared" si="8"/>
        <v>1074</v>
      </c>
      <c r="J30" s="22">
        <f t="shared" si="9"/>
        <v>0</v>
      </c>
      <c r="K30" s="23" t="str">
        <f t="shared" si="10"/>
        <v>08:12</v>
      </c>
      <c r="L30" s="23" t="str">
        <f t="shared" si="11"/>
        <v>17:54</v>
      </c>
      <c r="M30" s="26" t="s">
        <v>386</v>
      </c>
      <c r="N30" s="26" t="s">
        <v>385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10.98</v>
      </c>
      <c r="B31" s="22">
        <f t="shared" si="1"/>
        <v>0</v>
      </c>
      <c r="C31" s="22">
        <f t="shared" si="2"/>
        <v>659</v>
      </c>
      <c r="D31" s="22">
        <f t="shared" si="3"/>
        <v>659</v>
      </c>
      <c r="E31" s="22">
        <f t="shared" si="4"/>
        <v>659</v>
      </c>
      <c r="F31" s="22">
        <f t="shared" si="5"/>
        <v>0</v>
      </c>
      <c r="G31" s="22">
        <f t="shared" si="6"/>
        <v>506</v>
      </c>
      <c r="H31" s="22">
        <f t="shared" si="7"/>
        <v>659</v>
      </c>
      <c r="I31" s="22">
        <f t="shared" si="8"/>
        <v>1259</v>
      </c>
      <c r="J31" s="22">
        <f t="shared" si="9"/>
        <v>1</v>
      </c>
      <c r="K31" s="23" t="str">
        <f t="shared" si="10"/>
        <v>08:26</v>
      </c>
      <c r="L31" s="23" t="str">
        <f t="shared" si="11"/>
        <v>20:59</v>
      </c>
      <c r="M31" s="26" t="s">
        <v>356</v>
      </c>
      <c r="N31" s="26" t="s">
        <v>387</v>
      </c>
      <c r="O31" s="26" t="s">
        <v>43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45</v>
      </c>
      <c r="AP31" s="26"/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26" t="s">
        <v>357</v>
      </c>
      <c r="N32" s="26" t="s">
        <v>48</v>
      </c>
      <c r="O32" s="26" t="s">
        <v>43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45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8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49"/>
  <sheetViews>
    <sheetView tabSelected="1" workbookViewId="0">
      <pane xSplit="12" ySplit="2" topLeftCell="M21" activePane="bottomRight" state="frozen"/>
      <selection pane="topRight" activeCell="H1" sqref="H1"/>
      <selection pane="bottomLeft" activeCell="A3" sqref="A3"/>
      <selection pane="bottomRight" activeCell="M3" sqref="M3:AT34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91.78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5507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2.75</v>
      </c>
      <c r="B3" s="22">
        <f>IF(AND(D3&gt;(8*60),J3=0),D3-(8*60),0)</f>
        <v>165</v>
      </c>
      <c r="C3" s="22">
        <f>IF(AND(J3=1,D3&gt;0),D3,0)</f>
        <v>0</v>
      </c>
      <c r="D3" s="22">
        <f>IF(E3&gt;0,E3,0)</f>
        <v>645</v>
      </c>
      <c r="E3" s="22">
        <f>H3-F3</f>
        <v>645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478</v>
      </c>
      <c r="H3" s="22">
        <f>IF(I3=0,0,IF(I3&lt;(11*60+30),(I3-(8*60+30)),IF(I3&lt;(17*60+30),I3-(12*60+30)+3*60,I3-(18*60)+8*60)))</f>
        <v>645</v>
      </c>
      <c r="I3" s="22">
        <f>IF(L3&gt;0,MID(L3,1,2)*60+MID(L3,4,2),0)</f>
        <v>1245</v>
      </c>
      <c r="J3" s="22">
        <f>IF(MID(AO3,2,3)="工作日",0,1)</f>
        <v>0</v>
      </c>
      <c r="K3" s="23" t="str">
        <f>IF(LEN(CLEAN(N3))=13,MID(N3,2,5),IF(LEN(CLEAN(N3))=19,MID(N3,8,5),0))</f>
        <v>07:58</v>
      </c>
      <c r="L3" s="23" t="str">
        <f>IF(LEN(CLEAN(N3))=13,MID(N3,8,5),IF(LEN(CLEAN(N3))=19,MID(N3,14,5),0))</f>
        <v>20:45</v>
      </c>
      <c r="M3" s="26" t="s">
        <v>441</v>
      </c>
      <c r="N3" s="26" t="s">
        <v>418</v>
      </c>
      <c r="O3" s="26" t="s">
        <v>43</v>
      </c>
      <c r="P3" s="27" t="s">
        <v>51</v>
      </c>
      <c r="Q3" s="27" t="s">
        <v>51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52</v>
      </c>
      <c r="AP3" s="27" t="s">
        <v>145</v>
      </c>
      <c r="AQ3" s="27" t="s">
        <v>51</v>
      </c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2.78</v>
      </c>
      <c r="B4" s="22">
        <f t="shared" ref="B4:B48" si="1">IF(AND(D4&gt;(8*60),J4=0),D4-(8*60),0)</f>
        <v>167</v>
      </c>
      <c r="C4" s="22">
        <f t="shared" ref="C4:C48" si="2">IF(AND(J4=1,D4&gt;0),D4,0)</f>
        <v>0</v>
      </c>
      <c r="D4" s="22">
        <f t="shared" ref="D4:D48" si="3">IF(E4&gt;0,E4,0)</f>
        <v>647</v>
      </c>
      <c r="E4" s="22">
        <f t="shared" ref="E4:E48" si="4">H4-F4</f>
        <v>647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476</v>
      </c>
      <c r="H4" s="22">
        <f t="shared" ref="H4:H48" si="7">IF(I4=0,0,IF(I4&lt;(11*60+30),(I4-(8*60+30)),IF(I4&lt;(17*60+30),I4-(12*60+30)+3*60,I4-(18*60)+8*60)))</f>
        <v>647</v>
      </c>
      <c r="I4" s="22">
        <f t="shared" ref="I4:I48" si="8">IF(L4&gt;0,MID(L4,1,2)*60+MID(L4,4,2),0)</f>
        <v>1247</v>
      </c>
      <c r="J4" s="22">
        <f t="shared" ref="J4:J48" si="9">IF(MID(AO4,2,3)="工作日",0,1)</f>
        <v>0</v>
      </c>
      <c r="K4" s="23" t="str">
        <f t="shared" ref="K4:K48" si="10">IF(LEN(CLEAN(N4))=13,MID(N4,2,5),IF(LEN(CLEAN(N4))=19,MID(N4,8,5),0))</f>
        <v>07:56</v>
      </c>
      <c r="L4" s="23" t="str">
        <f t="shared" ref="L4:L48" si="11">IF(LEN(CLEAN(N4))=13,MID(N4,8,5),IF(LEN(CLEAN(N4))=19,MID(N4,14,5),0))</f>
        <v>20:47</v>
      </c>
      <c r="M4" s="26" t="s">
        <v>388</v>
      </c>
      <c r="N4" s="26" t="s">
        <v>419</v>
      </c>
      <c r="O4" s="26" t="s">
        <v>43</v>
      </c>
      <c r="P4" s="27" t="s">
        <v>51</v>
      </c>
      <c r="Q4" s="27" t="s">
        <v>51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52</v>
      </c>
      <c r="AP4" s="27" t="s">
        <v>145</v>
      </c>
      <c r="AQ4" s="27" t="s">
        <v>51</v>
      </c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2</v>
      </c>
      <c r="B5" s="22">
        <f t="shared" si="1"/>
        <v>120</v>
      </c>
      <c r="C5" s="22">
        <f t="shared" si="2"/>
        <v>0</v>
      </c>
      <c r="D5" s="22">
        <f t="shared" si="3"/>
        <v>600</v>
      </c>
      <c r="E5" s="22">
        <f t="shared" si="4"/>
        <v>600</v>
      </c>
      <c r="F5" s="22">
        <f t="shared" si="5"/>
        <v>0</v>
      </c>
      <c r="G5" s="22">
        <f t="shared" si="6"/>
        <v>480</v>
      </c>
      <c r="H5" s="22">
        <f t="shared" si="7"/>
        <v>600</v>
      </c>
      <c r="I5" s="22">
        <f t="shared" si="8"/>
        <v>1200</v>
      </c>
      <c r="J5" s="22">
        <f t="shared" si="9"/>
        <v>0</v>
      </c>
      <c r="K5" s="23" t="str">
        <f t="shared" si="10"/>
        <v>08:00</v>
      </c>
      <c r="L5" s="23" t="str">
        <f t="shared" si="11"/>
        <v>20:00</v>
      </c>
      <c r="M5" s="26" t="s">
        <v>389</v>
      </c>
      <c r="N5" s="26" t="s">
        <v>420</v>
      </c>
      <c r="O5" s="26" t="s">
        <v>43</v>
      </c>
      <c r="P5" s="27" t="s">
        <v>51</v>
      </c>
      <c r="Q5" s="27" t="s">
        <v>51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52</v>
      </c>
      <c r="AP5" s="27" t="s">
        <v>145</v>
      </c>
      <c r="AQ5" s="27" t="s">
        <v>51</v>
      </c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3.1</v>
      </c>
      <c r="B6" s="22">
        <f t="shared" si="1"/>
        <v>186</v>
      </c>
      <c r="C6" s="22">
        <f t="shared" si="2"/>
        <v>0</v>
      </c>
      <c r="D6" s="22">
        <f t="shared" si="3"/>
        <v>666</v>
      </c>
      <c r="E6" s="22">
        <f t="shared" si="4"/>
        <v>666</v>
      </c>
      <c r="F6" s="22">
        <f t="shared" si="5"/>
        <v>0</v>
      </c>
      <c r="G6" s="22">
        <f t="shared" si="6"/>
        <v>485</v>
      </c>
      <c r="H6" s="22">
        <f t="shared" si="7"/>
        <v>666</v>
      </c>
      <c r="I6" s="22">
        <f t="shared" si="8"/>
        <v>1266</v>
      </c>
      <c r="J6" s="22">
        <f t="shared" si="9"/>
        <v>0</v>
      </c>
      <c r="K6" s="23" t="str">
        <f t="shared" si="10"/>
        <v>08:05</v>
      </c>
      <c r="L6" s="23" t="str">
        <f t="shared" si="11"/>
        <v>21:06</v>
      </c>
      <c r="M6" s="26" t="s">
        <v>390</v>
      </c>
      <c r="N6" s="26" t="s">
        <v>421</v>
      </c>
      <c r="O6" s="26" t="s">
        <v>43</v>
      </c>
      <c r="P6" s="27" t="s">
        <v>51</v>
      </c>
      <c r="Q6" s="27" t="s">
        <v>51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52</v>
      </c>
      <c r="AP6" s="27" t="s">
        <v>145</v>
      </c>
      <c r="AQ6" s="27" t="s">
        <v>51</v>
      </c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461</v>
      </c>
      <c r="E7" s="22">
        <f t="shared" si="4"/>
        <v>461</v>
      </c>
      <c r="F7" s="22">
        <f t="shared" si="5"/>
        <v>0</v>
      </c>
      <c r="G7" s="22">
        <f t="shared" si="6"/>
        <v>468</v>
      </c>
      <c r="H7" s="22">
        <f t="shared" si="7"/>
        <v>461</v>
      </c>
      <c r="I7" s="22">
        <f t="shared" si="8"/>
        <v>1061</v>
      </c>
      <c r="J7" s="22">
        <f t="shared" si="9"/>
        <v>0</v>
      </c>
      <c r="K7" s="23" t="str">
        <f t="shared" si="10"/>
        <v>07:48</v>
      </c>
      <c r="L7" s="23" t="str">
        <f t="shared" si="11"/>
        <v>17:41</v>
      </c>
      <c r="M7" s="26" t="s">
        <v>391</v>
      </c>
      <c r="N7" s="26" t="s">
        <v>422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7.4</v>
      </c>
      <c r="B8" s="22">
        <f t="shared" si="1"/>
        <v>0</v>
      </c>
      <c r="C8" s="22">
        <f t="shared" si="2"/>
        <v>444</v>
      </c>
      <c r="D8" s="22">
        <f t="shared" si="3"/>
        <v>444</v>
      </c>
      <c r="E8" s="22">
        <f t="shared" si="4"/>
        <v>444</v>
      </c>
      <c r="F8" s="22">
        <f t="shared" si="5"/>
        <v>28</v>
      </c>
      <c r="G8" s="22">
        <f t="shared" si="6"/>
        <v>538</v>
      </c>
      <c r="H8" s="22">
        <f t="shared" si="7"/>
        <v>472</v>
      </c>
      <c r="I8" s="22">
        <f t="shared" si="8"/>
        <v>1042</v>
      </c>
      <c r="J8" s="22">
        <f t="shared" si="9"/>
        <v>1</v>
      </c>
      <c r="K8" s="23" t="str">
        <f t="shared" si="10"/>
        <v>08:58</v>
      </c>
      <c r="L8" s="23" t="str">
        <f t="shared" si="11"/>
        <v>17:22</v>
      </c>
      <c r="M8" s="26" t="s">
        <v>392</v>
      </c>
      <c r="N8" s="26" t="s">
        <v>423</v>
      </c>
      <c r="O8" s="26" t="s">
        <v>43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45</v>
      </c>
      <c r="AP8" s="27" t="s">
        <v>46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 t="s">
        <v>393</v>
      </c>
      <c r="N9" s="26" t="s">
        <v>48</v>
      </c>
      <c r="O9" s="26" t="s">
        <v>43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45</v>
      </c>
      <c r="AP9" s="26"/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3.07</v>
      </c>
      <c r="B10" s="22">
        <f t="shared" si="1"/>
        <v>184</v>
      </c>
      <c r="C10" s="22">
        <f t="shared" si="2"/>
        <v>0</v>
      </c>
      <c r="D10" s="22">
        <f t="shared" si="3"/>
        <v>664</v>
      </c>
      <c r="E10" s="22">
        <f t="shared" si="4"/>
        <v>664</v>
      </c>
      <c r="F10" s="22">
        <f t="shared" si="5"/>
        <v>0</v>
      </c>
      <c r="G10" s="22">
        <f t="shared" si="6"/>
        <v>480</v>
      </c>
      <c r="H10" s="22">
        <f t="shared" si="7"/>
        <v>664</v>
      </c>
      <c r="I10" s="22">
        <f t="shared" si="8"/>
        <v>1264</v>
      </c>
      <c r="J10" s="22">
        <f t="shared" si="9"/>
        <v>0</v>
      </c>
      <c r="K10" s="23" t="str">
        <f t="shared" si="10"/>
        <v>08:00</v>
      </c>
      <c r="L10" s="23" t="str">
        <f t="shared" si="11"/>
        <v>21:04</v>
      </c>
      <c r="M10" s="26" t="s">
        <v>394</v>
      </c>
      <c r="N10" s="26" t="s">
        <v>424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7" t="s">
        <v>51</v>
      </c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2.5499999999999998</v>
      </c>
      <c r="B11" s="22">
        <f t="shared" si="1"/>
        <v>153</v>
      </c>
      <c r="C11" s="22">
        <f t="shared" si="2"/>
        <v>0</v>
      </c>
      <c r="D11" s="22">
        <f t="shared" si="3"/>
        <v>633</v>
      </c>
      <c r="E11" s="22">
        <f t="shared" si="4"/>
        <v>633</v>
      </c>
      <c r="F11" s="22">
        <f t="shared" si="5"/>
        <v>0</v>
      </c>
      <c r="G11" s="22">
        <f t="shared" si="6"/>
        <v>477</v>
      </c>
      <c r="H11" s="22">
        <f t="shared" si="7"/>
        <v>633</v>
      </c>
      <c r="I11" s="22">
        <f t="shared" si="8"/>
        <v>1233</v>
      </c>
      <c r="J11" s="22">
        <f t="shared" si="9"/>
        <v>0</v>
      </c>
      <c r="K11" s="23" t="str">
        <f t="shared" si="10"/>
        <v>07:57</v>
      </c>
      <c r="L11" s="23" t="str">
        <f t="shared" si="11"/>
        <v>20:33</v>
      </c>
      <c r="M11" s="26" t="s">
        <v>395</v>
      </c>
      <c r="N11" s="26" t="s">
        <v>425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7" t="s">
        <v>51</v>
      </c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2.25</v>
      </c>
      <c r="B12" s="22">
        <f t="shared" si="1"/>
        <v>135</v>
      </c>
      <c r="C12" s="22">
        <f t="shared" si="2"/>
        <v>0</v>
      </c>
      <c r="D12" s="22">
        <f t="shared" si="3"/>
        <v>615</v>
      </c>
      <c r="E12" s="22">
        <f t="shared" si="4"/>
        <v>615</v>
      </c>
      <c r="F12" s="22">
        <f t="shared" si="5"/>
        <v>0</v>
      </c>
      <c r="G12" s="22">
        <f t="shared" si="6"/>
        <v>479</v>
      </c>
      <c r="H12" s="22">
        <f t="shared" si="7"/>
        <v>615</v>
      </c>
      <c r="I12" s="22">
        <f t="shared" si="8"/>
        <v>1215</v>
      </c>
      <c r="J12" s="22">
        <f t="shared" si="9"/>
        <v>0</v>
      </c>
      <c r="K12" s="23" t="str">
        <f t="shared" si="10"/>
        <v>07:59</v>
      </c>
      <c r="L12" s="23" t="str">
        <f t="shared" si="11"/>
        <v>20:15</v>
      </c>
      <c r="M12" s="26" t="s">
        <v>396</v>
      </c>
      <c r="N12" s="26" t="s">
        <v>426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7" t="s">
        <v>51</v>
      </c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3.15</v>
      </c>
      <c r="B13" s="22">
        <f t="shared" si="1"/>
        <v>189</v>
      </c>
      <c r="C13" s="22">
        <f t="shared" si="2"/>
        <v>0</v>
      </c>
      <c r="D13" s="22">
        <f t="shared" si="3"/>
        <v>669</v>
      </c>
      <c r="E13" s="22">
        <f t="shared" si="4"/>
        <v>669</v>
      </c>
      <c r="F13" s="22">
        <f t="shared" si="5"/>
        <v>0</v>
      </c>
      <c r="G13" s="22">
        <f t="shared" si="6"/>
        <v>488</v>
      </c>
      <c r="H13" s="22">
        <f t="shared" si="7"/>
        <v>669</v>
      </c>
      <c r="I13" s="22">
        <f t="shared" si="8"/>
        <v>1269</v>
      </c>
      <c r="J13" s="22">
        <f t="shared" si="9"/>
        <v>0</v>
      </c>
      <c r="K13" s="23" t="str">
        <f t="shared" si="10"/>
        <v>08:08</v>
      </c>
      <c r="L13" s="23" t="str">
        <f t="shared" si="11"/>
        <v>21:09</v>
      </c>
      <c r="M13" s="26" t="s">
        <v>397</v>
      </c>
      <c r="N13" s="26" t="s">
        <v>427</v>
      </c>
      <c r="O13" s="26" t="s">
        <v>43</v>
      </c>
      <c r="P13" s="27" t="s">
        <v>51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52</v>
      </c>
      <c r="AP13" s="27" t="s">
        <v>145</v>
      </c>
      <c r="AQ13" s="27" t="s">
        <v>51</v>
      </c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1.55</v>
      </c>
      <c r="B14" s="22">
        <f t="shared" si="1"/>
        <v>93</v>
      </c>
      <c r="C14" s="22">
        <f t="shared" si="2"/>
        <v>0</v>
      </c>
      <c r="D14" s="22">
        <f t="shared" si="3"/>
        <v>573</v>
      </c>
      <c r="E14" s="22">
        <f t="shared" si="4"/>
        <v>573</v>
      </c>
      <c r="F14" s="22">
        <f t="shared" si="5"/>
        <v>0</v>
      </c>
      <c r="G14" s="22">
        <f t="shared" si="6"/>
        <v>475</v>
      </c>
      <c r="H14" s="22">
        <f t="shared" si="7"/>
        <v>573</v>
      </c>
      <c r="I14" s="22">
        <f t="shared" si="8"/>
        <v>1173</v>
      </c>
      <c r="J14" s="22">
        <f t="shared" si="9"/>
        <v>0</v>
      </c>
      <c r="K14" s="23" t="str">
        <f t="shared" si="10"/>
        <v>07:55</v>
      </c>
      <c r="L14" s="23" t="str">
        <f t="shared" si="11"/>
        <v>19:33</v>
      </c>
      <c r="M14" s="26" t="s">
        <v>398</v>
      </c>
      <c r="N14" s="26" t="s">
        <v>428</v>
      </c>
      <c r="O14" s="26" t="s">
        <v>43</v>
      </c>
      <c r="P14" s="27" t="s">
        <v>51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7" t="s">
        <v>145</v>
      </c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7.08</v>
      </c>
      <c r="B15" s="22">
        <f t="shared" si="1"/>
        <v>0</v>
      </c>
      <c r="C15" s="22">
        <f t="shared" si="2"/>
        <v>425</v>
      </c>
      <c r="D15" s="22">
        <f t="shared" si="3"/>
        <v>425</v>
      </c>
      <c r="E15" s="22">
        <f t="shared" si="4"/>
        <v>425</v>
      </c>
      <c r="F15" s="22">
        <f t="shared" si="5"/>
        <v>32</v>
      </c>
      <c r="G15" s="22">
        <f t="shared" si="6"/>
        <v>542</v>
      </c>
      <c r="H15" s="22">
        <f t="shared" si="7"/>
        <v>457</v>
      </c>
      <c r="I15" s="22">
        <f t="shared" si="8"/>
        <v>1027</v>
      </c>
      <c r="J15" s="22">
        <f t="shared" si="9"/>
        <v>1</v>
      </c>
      <c r="K15" s="23" t="str">
        <f t="shared" si="10"/>
        <v>09:02</v>
      </c>
      <c r="L15" s="23" t="str">
        <f t="shared" si="11"/>
        <v>17:07</v>
      </c>
      <c r="M15" s="26" t="s">
        <v>399</v>
      </c>
      <c r="N15" s="26" t="s">
        <v>429</v>
      </c>
      <c r="O15" s="26" t="s">
        <v>43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45</v>
      </c>
      <c r="AP15" s="27" t="s">
        <v>46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 t="s">
        <v>400</v>
      </c>
      <c r="N16" s="26" t="s">
        <v>48</v>
      </c>
      <c r="O16" s="26" t="s">
        <v>43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45</v>
      </c>
      <c r="AP16" s="26"/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3.35</v>
      </c>
      <c r="B17" s="22">
        <f t="shared" si="1"/>
        <v>201</v>
      </c>
      <c r="C17" s="22">
        <f t="shared" si="2"/>
        <v>0</v>
      </c>
      <c r="D17" s="22">
        <f t="shared" si="3"/>
        <v>681</v>
      </c>
      <c r="E17" s="22">
        <f t="shared" si="4"/>
        <v>681</v>
      </c>
      <c r="F17" s="22">
        <f t="shared" si="5"/>
        <v>0</v>
      </c>
      <c r="G17" s="22">
        <f t="shared" si="6"/>
        <v>482</v>
      </c>
      <c r="H17" s="22">
        <f t="shared" si="7"/>
        <v>681</v>
      </c>
      <c r="I17" s="22">
        <f t="shared" si="8"/>
        <v>1281</v>
      </c>
      <c r="J17" s="22">
        <f t="shared" si="9"/>
        <v>0</v>
      </c>
      <c r="K17" s="23" t="str">
        <f t="shared" si="10"/>
        <v>08:02</v>
      </c>
      <c r="L17" s="23" t="str">
        <f t="shared" si="11"/>
        <v>21:21</v>
      </c>
      <c r="M17" s="26" t="s">
        <v>401</v>
      </c>
      <c r="N17" s="26" t="s">
        <v>430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7" t="s">
        <v>51</v>
      </c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2.95</v>
      </c>
      <c r="B18" s="22">
        <f t="shared" si="1"/>
        <v>177</v>
      </c>
      <c r="C18" s="22">
        <f t="shared" si="2"/>
        <v>0</v>
      </c>
      <c r="D18" s="22">
        <f t="shared" si="3"/>
        <v>657</v>
      </c>
      <c r="E18" s="22">
        <f t="shared" si="4"/>
        <v>657</v>
      </c>
      <c r="F18" s="22">
        <f t="shared" si="5"/>
        <v>0</v>
      </c>
      <c r="G18" s="22">
        <f t="shared" si="6"/>
        <v>473</v>
      </c>
      <c r="H18" s="22">
        <f t="shared" si="7"/>
        <v>657</v>
      </c>
      <c r="I18" s="22">
        <f t="shared" si="8"/>
        <v>1257</v>
      </c>
      <c r="J18" s="22">
        <f t="shared" si="9"/>
        <v>0</v>
      </c>
      <c r="K18" s="23" t="str">
        <f t="shared" si="10"/>
        <v>07:53</v>
      </c>
      <c r="L18" s="23" t="str">
        <f t="shared" si="11"/>
        <v>20:57</v>
      </c>
      <c r="M18" s="26" t="s">
        <v>402</v>
      </c>
      <c r="N18" s="26" t="s">
        <v>431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7" t="s">
        <v>51</v>
      </c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3.07</v>
      </c>
      <c r="B19" s="22">
        <f t="shared" si="1"/>
        <v>184</v>
      </c>
      <c r="C19" s="22">
        <f t="shared" si="2"/>
        <v>0</v>
      </c>
      <c r="D19" s="22">
        <f t="shared" si="3"/>
        <v>664</v>
      </c>
      <c r="E19" s="22">
        <f t="shared" si="4"/>
        <v>664</v>
      </c>
      <c r="F19" s="22">
        <f t="shared" si="5"/>
        <v>0</v>
      </c>
      <c r="G19" s="22">
        <f t="shared" si="6"/>
        <v>480</v>
      </c>
      <c r="H19" s="22">
        <f t="shared" si="7"/>
        <v>664</v>
      </c>
      <c r="I19" s="22">
        <f t="shared" si="8"/>
        <v>1264</v>
      </c>
      <c r="J19" s="22">
        <f t="shared" si="9"/>
        <v>0</v>
      </c>
      <c r="K19" s="23" t="str">
        <f t="shared" si="10"/>
        <v>08:00</v>
      </c>
      <c r="L19" s="23" t="str">
        <f t="shared" si="11"/>
        <v>21:04</v>
      </c>
      <c r="M19" s="26" t="s">
        <v>403</v>
      </c>
      <c r="N19" s="26" t="s">
        <v>424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7" t="s">
        <v>51</v>
      </c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3.1</v>
      </c>
      <c r="B20" s="22">
        <f t="shared" si="1"/>
        <v>186</v>
      </c>
      <c r="C20" s="22">
        <f t="shared" si="2"/>
        <v>0</v>
      </c>
      <c r="D20" s="22">
        <f t="shared" si="3"/>
        <v>666</v>
      </c>
      <c r="E20" s="22">
        <f t="shared" si="4"/>
        <v>666</v>
      </c>
      <c r="F20" s="22">
        <f t="shared" si="5"/>
        <v>0</v>
      </c>
      <c r="G20" s="22">
        <f t="shared" si="6"/>
        <v>508</v>
      </c>
      <c r="H20" s="22">
        <f t="shared" si="7"/>
        <v>666</v>
      </c>
      <c r="I20" s="22">
        <f t="shared" si="8"/>
        <v>1266</v>
      </c>
      <c r="J20" s="22">
        <f t="shared" si="9"/>
        <v>0</v>
      </c>
      <c r="K20" s="23" t="str">
        <f t="shared" si="10"/>
        <v>08:28</v>
      </c>
      <c r="L20" s="23" t="str">
        <f t="shared" si="11"/>
        <v>21:06</v>
      </c>
      <c r="M20" s="26" t="s">
        <v>404</v>
      </c>
      <c r="N20" s="26" t="s">
        <v>432</v>
      </c>
      <c r="O20" s="26" t="s">
        <v>43</v>
      </c>
      <c r="P20" s="27" t="s">
        <v>51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52</v>
      </c>
      <c r="AP20" s="27" t="s">
        <v>145</v>
      </c>
      <c r="AQ20" s="27" t="s">
        <v>51</v>
      </c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2.0299999999999998</v>
      </c>
      <c r="B21" s="22">
        <f t="shared" si="1"/>
        <v>122</v>
      </c>
      <c r="C21" s="22">
        <f t="shared" si="2"/>
        <v>0</v>
      </c>
      <c r="D21" s="22">
        <f t="shared" si="3"/>
        <v>602</v>
      </c>
      <c r="E21" s="22">
        <f t="shared" si="4"/>
        <v>602</v>
      </c>
      <c r="F21" s="22">
        <f t="shared" si="5"/>
        <v>0</v>
      </c>
      <c r="G21" s="22">
        <f t="shared" si="6"/>
        <v>470</v>
      </c>
      <c r="H21" s="22">
        <f t="shared" si="7"/>
        <v>602</v>
      </c>
      <c r="I21" s="22">
        <f t="shared" si="8"/>
        <v>1202</v>
      </c>
      <c r="J21" s="22">
        <f t="shared" si="9"/>
        <v>0</v>
      </c>
      <c r="K21" s="23" t="str">
        <f t="shared" si="10"/>
        <v>07:50</v>
      </c>
      <c r="L21" s="23" t="str">
        <f t="shared" si="11"/>
        <v>20:02</v>
      </c>
      <c r="M21" s="26" t="s">
        <v>405</v>
      </c>
      <c r="N21" s="26" t="s">
        <v>433</v>
      </c>
      <c r="O21" s="26" t="s">
        <v>43</v>
      </c>
      <c r="P21" s="27" t="s">
        <v>51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7" t="s">
        <v>145</v>
      </c>
      <c r="AQ21" s="27" t="s">
        <v>51</v>
      </c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7.92</v>
      </c>
      <c r="B22" s="22">
        <f t="shared" si="1"/>
        <v>0</v>
      </c>
      <c r="C22" s="22">
        <f t="shared" si="2"/>
        <v>475</v>
      </c>
      <c r="D22" s="22">
        <f t="shared" si="3"/>
        <v>475</v>
      </c>
      <c r="E22" s="22">
        <f t="shared" si="4"/>
        <v>475</v>
      </c>
      <c r="F22" s="22">
        <f t="shared" si="5"/>
        <v>14</v>
      </c>
      <c r="G22" s="22">
        <f t="shared" si="6"/>
        <v>524</v>
      </c>
      <c r="H22" s="22">
        <f t="shared" si="7"/>
        <v>489</v>
      </c>
      <c r="I22" s="22">
        <f t="shared" si="8"/>
        <v>1089</v>
      </c>
      <c r="J22" s="22">
        <f t="shared" si="9"/>
        <v>1</v>
      </c>
      <c r="K22" s="23" t="str">
        <f t="shared" si="10"/>
        <v>08:44</v>
      </c>
      <c r="L22" s="23" t="str">
        <f t="shared" si="11"/>
        <v>18:09</v>
      </c>
      <c r="M22" s="26" t="s">
        <v>406</v>
      </c>
      <c r="N22" s="26" t="s">
        <v>434</v>
      </c>
      <c r="O22" s="26" t="s">
        <v>43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45</v>
      </c>
      <c r="AP22" s="27" t="s">
        <v>46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26" t="s">
        <v>407</v>
      </c>
      <c r="N23" s="26" t="s">
        <v>48</v>
      </c>
      <c r="O23" s="26" t="s">
        <v>43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45</v>
      </c>
      <c r="AP23" s="26"/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3.48</v>
      </c>
      <c r="B24" s="22">
        <f t="shared" si="1"/>
        <v>209</v>
      </c>
      <c r="C24" s="22">
        <f t="shared" si="2"/>
        <v>0</v>
      </c>
      <c r="D24" s="22">
        <f t="shared" si="3"/>
        <v>689</v>
      </c>
      <c r="E24" s="22">
        <f t="shared" si="4"/>
        <v>689</v>
      </c>
      <c r="F24" s="22">
        <f t="shared" si="5"/>
        <v>0</v>
      </c>
      <c r="G24" s="22">
        <f t="shared" si="6"/>
        <v>478</v>
      </c>
      <c r="H24" s="22">
        <f t="shared" si="7"/>
        <v>689</v>
      </c>
      <c r="I24" s="22">
        <f t="shared" si="8"/>
        <v>1289</v>
      </c>
      <c r="J24" s="22">
        <f t="shared" si="9"/>
        <v>0</v>
      </c>
      <c r="K24" s="23" t="str">
        <f t="shared" si="10"/>
        <v>07:58</v>
      </c>
      <c r="L24" s="23" t="str">
        <f t="shared" si="11"/>
        <v>21:29</v>
      </c>
      <c r="M24" s="26" t="s">
        <v>408</v>
      </c>
      <c r="N24" s="26" t="s">
        <v>435</v>
      </c>
      <c r="O24" s="26" t="s">
        <v>43</v>
      </c>
      <c r="P24" s="27" t="s">
        <v>51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7" t="s">
        <v>145</v>
      </c>
      <c r="AQ24" s="27" t="s">
        <v>51</v>
      </c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2.97</v>
      </c>
      <c r="B25" s="22">
        <f t="shared" si="1"/>
        <v>178</v>
      </c>
      <c r="C25" s="22">
        <f t="shared" si="2"/>
        <v>0</v>
      </c>
      <c r="D25" s="22">
        <f t="shared" si="3"/>
        <v>658</v>
      </c>
      <c r="E25" s="22">
        <f t="shared" si="4"/>
        <v>658</v>
      </c>
      <c r="F25" s="22">
        <f t="shared" si="5"/>
        <v>0</v>
      </c>
      <c r="G25" s="22">
        <f t="shared" si="6"/>
        <v>479</v>
      </c>
      <c r="H25" s="22">
        <f t="shared" si="7"/>
        <v>658</v>
      </c>
      <c r="I25" s="22">
        <f t="shared" si="8"/>
        <v>1258</v>
      </c>
      <c r="J25" s="22">
        <f t="shared" si="9"/>
        <v>0</v>
      </c>
      <c r="K25" s="23" t="str">
        <f t="shared" si="10"/>
        <v>07:59</v>
      </c>
      <c r="L25" s="23" t="str">
        <f t="shared" si="11"/>
        <v>20:58</v>
      </c>
      <c r="M25" s="26" t="s">
        <v>409</v>
      </c>
      <c r="N25" s="26" t="s">
        <v>436</v>
      </c>
      <c r="O25" s="26" t="s">
        <v>43</v>
      </c>
      <c r="P25" s="27" t="s">
        <v>51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7" t="s">
        <v>145</v>
      </c>
      <c r="AQ25" s="27" t="s">
        <v>51</v>
      </c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3.32</v>
      </c>
      <c r="B26" s="22">
        <f t="shared" si="1"/>
        <v>199</v>
      </c>
      <c r="C26" s="22">
        <f t="shared" si="2"/>
        <v>0</v>
      </c>
      <c r="D26" s="22">
        <f t="shared" si="3"/>
        <v>679</v>
      </c>
      <c r="E26" s="22">
        <f t="shared" si="4"/>
        <v>679</v>
      </c>
      <c r="F26" s="22">
        <f t="shared" si="5"/>
        <v>0</v>
      </c>
      <c r="G26" s="22">
        <f t="shared" si="6"/>
        <v>480</v>
      </c>
      <c r="H26" s="22">
        <f t="shared" si="7"/>
        <v>679</v>
      </c>
      <c r="I26" s="22">
        <f t="shared" si="8"/>
        <v>1279</v>
      </c>
      <c r="J26" s="22">
        <f t="shared" si="9"/>
        <v>0</v>
      </c>
      <c r="K26" s="23" t="str">
        <f t="shared" si="10"/>
        <v>08:00</v>
      </c>
      <c r="L26" s="23" t="str">
        <f t="shared" si="11"/>
        <v>21:19</v>
      </c>
      <c r="M26" s="26" t="s">
        <v>410</v>
      </c>
      <c r="N26" s="26" t="s">
        <v>437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7" t="s">
        <v>51</v>
      </c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3.2</v>
      </c>
      <c r="B27" s="22">
        <f t="shared" si="1"/>
        <v>192</v>
      </c>
      <c r="C27" s="22">
        <f t="shared" si="2"/>
        <v>0</v>
      </c>
      <c r="D27" s="22">
        <f t="shared" si="3"/>
        <v>672</v>
      </c>
      <c r="E27" s="22">
        <f t="shared" si="4"/>
        <v>672</v>
      </c>
      <c r="F27" s="22">
        <f t="shared" si="5"/>
        <v>0</v>
      </c>
      <c r="G27" s="22">
        <f t="shared" si="6"/>
        <v>478</v>
      </c>
      <c r="H27" s="22">
        <f t="shared" si="7"/>
        <v>672</v>
      </c>
      <c r="I27" s="22">
        <f t="shared" si="8"/>
        <v>1272</v>
      </c>
      <c r="J27" s="22">
        <f t="shared" si="9"/>
        <v>0</v>
      </c>
      <c r="K27" s="23" t="str">
        <f t="shared" si="10"/>
        <v>07:58</v>
      </c>
      <c r="L27" s="23" t="str">
        <f t="shared" si="11"/>
        <v>21:12</v>
      </c>
      <c r="M27" s="26" t="s">
        <v>411</v>
      </c>
      <c r="N27" s="26" t="s">
        <v>438</v>
      </c>
      <c r="O27" s="26" t="s">
        <v>43</v>
      </c>
      <c r="P27" s="27" t="s">
        <v>51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52</v>
      </c>
      <c r="AP27" s="27" t="s">
        <v>145</v>
      </c>
      <c r="AQ27" s="27" t="s">
        <v>51</v>
      </c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2.92</v>
      </c>
      <c r="B28" s="22">
        <f t="shared" si="1"/>
        <v>175</v>
      </c>
      <c r="C28" s="22">
        <f t="shared" si="2"/>
        <v>0</v>
      </c>
      <c r="D28" s="22">
        <f t="shared" si="3"/>
        <v>655</v>
      </c>
      <c r="E28" s="22">
        <f t="shared" si="4"/>
        <v>655</v>
      </c>
      <c r="F28" s="22">
        <f t="shared" si="5"/>
        <v>0</v>
      </c>
      <c r="G28" s="22">
        <f t="shared" si="6"/>
        <v>476</v>
      </c>
      <c r="H28" s="22">
        <f t="shared" si="7"/>
        <v>655</v>
      </c>
      <c r="I28" s="22">
        <f t="shared" si="8"/>
        <v>1255</v>
      </c>
      <c r="J28" s="22">
        <f t="shared" si="9"/>
        <v>0</v>
      </c>
      <c r="K28" s="23" t="str">
        <f t="shared" si="10"/>
        <v>07:56</v>
      </c>
      <c r="L28" s="23" t="str">
        <f t="shared" si="11"/>
        <v>20:55</v>
      </c>
      <c r="M28" s="26" t="s">
        <v>412</v>
      </c>
      <c r="N28" s="26" t="s">
        <v>439</v>
      </c>
      <c r="O28" s="26" t="s">
        <v>43</v>
      </c>
      <c r="P28" s="27" t="s">
        <v>51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7" t="s">
        <v>145</v>
      </c>
      <c r="AQ28" s="27" t="s">
        <v>51</v>
      </c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7.38</v>
      </c>
      <c r="B29" s="22">
        <f t="shared" si="1"/>
        <v>0</v>
      </c>
      <c r="C29" s="22">
        <f t="shared" si="2"/>
        <v>443</v>
      </c>
      <c r="D29" s="22">
        <f t="shared" si="3"/>
        <v>443</v>
      </c>
      <c r="E29" s="22">
        <f t="shared" si="4"/>
        <v>443</v>
      </c>
      <c r="F29" s="22">
        <f t="shared" si="5"/>
        <v>14</v>
      </c>
      <c r="G29" s="22">
        <f t="shared" si="6"/>
        <v>524</v>
      </c>
      <c r="H29" s="22">
        <f t="shared" si="7"/>
        <v>457</v>
      </c>
      <c r="I29" s="22">
        <f t="shared" si="8"/>
        <v>1057</v>
      </c>
      <c r="J29" s="22">
        <f t="shared" si="9"/>
        <v>1</v>
      </c>
      <c r="K29" s="23" t="str">
        <f t="shared" si="10"/>
        <v>08:44</v>
      </c>
      <c r="L29" s="23" t="str">
        <f t="shared" si="11"/>
        <v>17:37</v>
      </c>
      <c r="M29" s="26" t="s">
        <v>413</v>
      </c>
      <c r="N29" s="26" t="s">
        <v>440</v>
      </c>
      <c r="O29" s="26" t="s">
        <v>43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45</v>
      </c>
      <c r="AP29" s="27" t="s">
        <v>46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26" t="s">
        <v>414</v>
      </c>
      <c r="N30" s="26" t="s">
        <v>48</v>
      </c>
      <c r="O30" s="26" t="s">
        <v>43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45</v>
      </c>
      <c r="AP30" s="26"/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3.03</v>
      </c>
      <c r="B31" s="22">
        <f t="shared" si="1"/>
        <v>182</v>
      </c>
      <c r="C31" s="22">
        <f t="shared" si="2"/>
        <v>0</v>
      </c>
      <c r="D31" s="22">
        <f t="shared" si="3"/>
        <v>662</v>
      </c>
      <c r="E31" s="22">
        <f t="shared" si="4"/>
        <v>662</v>
      </c>
      <c r="F31" s="22">
        <f t="shared" si="5"/>
        <v>0</v>
      </c>
      <c r="G31" s="22">
        <f t="shared" si="6"/>
        <v>484</v>
      </c>
      <c r="H31" s="22">
        <f t="shared" si="7"/>
        <v>662</v>
      </c>
      <c r="I31" s="22">
        <f t="shared" si="8"/>
        <v>1262</v>
      </c>
      <c r="J31" s="22">
        <f t="shared" si="9"/>
        <v>0</v>
      </c>
      <c r="K31" s="23" t="str">
        <f t="shared" si="10"/>
        <v>08:04</v>
      </c>
      <c r="L31" s="23" t="str">
        <f t="shared" si="11"/>
        <v>21:02</v>
      </c>
      <c r="M31" s="26" t="s">
        <v>415</v>
      </c>
      <c r="N31" s="26" t="s">
        <v>273</v>
      </c>
      <c r="O31" s="26" t="s">
        <v>43</v>
      </c>
      <c r="P31" s="27" t="s">
        <v>51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7" t="s">
        <v>145</v>
      </c>
      <c r="AQ31" s="27" t="s">
        <v>51</v>
      </c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2.6</v>
      </c>
      <c r="B32" s="22">
        <f t="shared" si="1"/>
        <v>156</v>
      </c>
      <c r="C32" s="22">
        <f t="shared" si="2"/>
        <v>0</v>
      </c>
      <c r="D32" s="22">
        <f t="shared" si="3"/>
        <v>636</v>
      </c>
      <c r="E32" s="22">
        <f t="shared" si="4"/>
        <v>636</v>
      </c>
      <c r="F32" s="22">
        <f t="shared" si="5"/>
        <v>0</v>
      </c>
      <c r="G32" s="22">
        <f t="shared" si="6"/>
        <v>480</v>
      </c>
      <c r="H32" s="22">
        <f t="shared" si="7"/>
        <v>636</v>
      </c>
      <c r="I32" s="22">
        <f t="shared" si="8"/>
        <v>1236</v>
      </c>
      <c r="J32" s="22">
        <f t="shared" si="9"/>
        <v>0</v>
      </c>
      <c r="K32" s="23" t="str">
        <f t="shared" si="10"/>
        <v>08:00</v>
      </c>
      <c r="L32" s="23" t="str">
        <f t="shared" si="11"/>
        <v>20:36</v>
      </c>
      <c r="M32" s="26" t="s">
        <v>416</v>
      </c>
      <c r="N32" s="26" t="s">
        <v>442</v>
      </c>
      <c r="O32" s="26" t="s">
        <v>43</v>
      </c>
      <c r="P32" s="27" t="s">
        <v>51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7" t="s">
        <v>145</v>
      </c>
      <c r="AQ32" s="27" t="s">
        <v>51</v>
      </c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2.78</v>
      </c>
      <c r="B33" s="22">
        <f t="shared" si="1"/>
        <v>167</v>
      </c>
      <c r="C33" s="22">
        <f t="shared" si="2"/>
        <v>0</v>
      </c>
      <c r="D33" s="22">
        <f t="shared" si="3"/>
        <v>647</v>
      </c>
      <c r="E33" s="22">
        <f t="shared" si="4"/>
        <v>647</v>
      </c>
      <c r="F33" s="22">
        <f t="shared" si="5"/>
        <v>0</v>
      </c>
      <c r="G33" s="22">
        <f t="shared" si="6"/>
        <v>500</v>
      </c>
      <c r="H33" s="22">
        <f t="shared" si="7"/>
        <v>647</v>
      </c>
      <c r="I33" s="22">
        <f t="shared" si="8"/>
        <v>1247</v>
      </c>
      <c r="J33" s="22">
        <f t="shared" si="9"/>
        <v>0</v>
      </c>
      <c r="K33" s="23" t="str">
        <f t="shared" si="10"/>
        <v>08:20</v>
      </c>
      <c r="L33" s="23" t="str">
        <f t="shared" si="11"/>
        <v>20:47</v>
      </c>
      <c r="M33" s="26" t="s">
        <v>417</v>
      </c>
      <c r="N33" s="26" t="s">
        <v>443</v>
      </c>
      <c r="O33" s="26" t="s">
        <v>43</v>
      </c>
      <c r="P33" s="27" t="s">
        <v>51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7" t="s">
        <v>145</v>
      </c>
      <c r="AQ33" s="27" t="s">
        <v>51</v>
      </c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N24" sqref="N24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N18" sqref="N18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工资</vt:lpstr>
      <vt:lpstr>隐藏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2019-08-01T09:13:24Z</dcterms:modified>
</cp:coreProperties>
</file>