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 filterPrivacy="1"/>
  <bookViews>
    <workbookView xWindow="0" yWindow="0" windowWidth="20490" windowHeight="7380" firstSheet="5" activeTab="7"/>
  </bookViews>
  <sheets>
    <sheet name="Summary" sheetId="1" r:id="rId1"/>
    <sheet name="DIM_ACCOUNT_STATUS" sheetId="20" r:id="rId2"/>
    <sheet name="DIM_APPLICATION_STATUS" sheetId="31" r:id="rId3"/>
    <sheet name="DIM_BOT_CLASS" sheetId="32" r:id="rId4"/>
    <sheet name="DIM_BRANCH" sheetId="21" r:id="rId5"/>
    <sheet name="DIM_CUST_REFINANCE" sheetId="34" r:id="rId6"/>
    <sheet name="DIM_CUST_SOURCE" sheetId="27" r:id="rId7"/>
    <sheet name="DIM_CUST_TYPE" sheetId="35" r:id="rId8"/>
    <sheet name="DIM_DEALER" sheetId="22" r:id="rId9"/>
    <sheet name="DIM_PRODUCT" sheetId="23" r:id="rId10"/>
    <sheet name="DIM_REQUEST_STATUS" sheetId="30" r:id="rId11"/>
    <sheet name="FCT_APP_CONTRACT" sheetId="28" r:id="rId12"/>
    <sheet name="FCT_CONTRACT_MONTHLY" sheetId="29" r:id="rId13"/>
    <sheet name="FCT_REQ_MOVEMENT_STATUS" sheetId="33" r:id="rId1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4" i="35" l="1"/>
  <c r="B6" i="35"/>
  <c r="B5" i="35"/>
  <c r="G13" i="35" s="1"/>
  <c r="B4" i="35"/>
  <c r="B6" i="34"/>
  <c r="B5" i="34"/>
  <c r="B4" i="34"/>
  <c r="A6" i="1" l="1"/>
  <c r="D6" i="1"/>
  <c r="D8" i="1" l="1"/>
  <c r="A8" i="1" l="1"/>
  <c r="B5" i="21" l="1"/>
  <c r="B7" i="33"/>
  <c r="B5" i="33"/>
  <c r="B4" i="33"/>
  <c r="A40" i="29" l="1"/>
  <c r="A39" i="29"/>
  <c r="A38" i="29"/>
  <c r="A37" i="29"/>
  <c r="A36" i="29"/>
  <c r="A35" i="29"/>
  <c r="A34" i="29"/>
  <c r="A33" i="29"/>
  <c r="A32" i="29"/>
  <c r="A31" i="29"/>
  <c r="A30" i="29"/>
  <c r="A29" i="29"/>
  <c r="A24" i="29"/>
  <c r="A25" i="29"/>
  <c r="A26" i="29"/>
  <c r="A27" i="29"/>
  <c r="A28" i="29"/>
  <c r="A23" i="29"/>
  <c r="B5" i="32"/>
  <c r="D4" i="1"/>
  <c r="B6" i="32" s="1"/>
  <c r="A4" i="1"/>
  <c r="B4" i="32" s="1"/>
  <c r="B5" i="31" l="1"/>
  <c r="A3" i="1"/>
  <c r="B4" i="31" s="1"/>
  <c r="D3" i="1"/>
  <c r="B6" i="31" s="1"/>
  <c r="B5" i="30"/>
  <c r="A11" i="1"/>
  <c r="B4" i="30" s="1"/>
  <c r="D11" i="1"/>
  <c r="B6" i="30" s="1"/>
  <c r="B5" i="28" l="1"/>
  <c r="B5" i="29" l="1"/>
  <c r="D13" i="1" l="1"/>
  <c r="B6" i="29" s="1"/>
  <c r="A13" i="1"/>
  <c r="B4" i="29" s="1"/>
  <c r="D12" i="1"/>
  <c r="B6" i="28" s="1"/>
  <c r="A12" i="1"/>
  <c r="B4" i="28" s="1"/>
  <c r="D10" i="1"/>
  <c r="A10" i="1"/>
  <c r="D9" i="1"/>
  <c r="A9" i="1"/>
  <c r="D7" i="1"/>
  <c r="A7" i="1"/>
  <c r="D5" i="1"/>
  <c r="A5" i="1"/>
  <c r="D2" i="1"/>
  <c r="A2" i="1"/>
  <c r="B5" i="27" l="1"/>
  <c r="B4" i="27"/>
  <c r="B6" i="27"/>
  <c r="B5" i="23"/>
  <c r="B5" i="22"/>
  <c r="B4" i="21"/>
  <c r="B5" i="20"/>
  <c r="B6" i="23"/>
  <c r="B4" i="23"/>
  <c r="B4" i="22"/>
  <c r="B6" i="20"/>
  <c r="B6" i="21"/>
  <c r="B6" i="22" l="1"/>
</calcChain>
</file>

<file path=xl/sharedStrings.xml><?xml version="1.0" encoding="utf-8"?>
<sst xmlns="http://schemas.openxmlformats.org/spreadsheetml/2006/main" count="1602" uniqueCount="390">
  <si>
    <t>Table Name</t>
  </si>
  <si>
    <t>Source Table Name</t>
  </si>
  <si>
    <t>Type</t>
  </si>
  <si>
    <t>ETL_Job_Name</t>
  </si>
  <si>
    <t>Schema</t>
  </si>
  <si>
    <t>Back-to-Summary</t>
  </si>
  <si>
    <t>System Name:</t>
  </si>
  <si>
    <t>Table Name :</t>
  </si>
  <si>
    <t>Source Table Name :</t>
  </si>
  <si>
    <t>Job Name :</t>
  </si>
  <si>
    <t>Transformation Name :</t>
  </si>
  <si>
    <t>Column Name</t>
  </si>
  <si>
    <t>Description</t>
  </si>
  <si>
    <t>Data Type</t>
  </si>
  <si>
    <t>Source Field</t>
  </si>
  <si>
    <t>Branch Code</t>
  </si>
  <si>
    <t>VARCHAR</t>
  </si>
  <si>
    <t>Length</t>
  </si>
  <si>
    <t>60</t>
  </si>
  <si>
    <t>10</t>
  </si>
  <si>
    <t>30</t>
  </si>
  <si>
    <t>TNB</t>
  </si>
  <si>
    <t>80</t>
  </si>
  <si>
    <t>MDSC_COD</t>
  </si>
  <si>
    <t>MDSC_DSC</t>
  </si>
  <si>
    <t>MDSC_MTN_TERMINAL_ID</t>
  </si>
  <si>
    <t>MDLR_DEALER_CODE</t>
  </si>
  <si>
    <t>MDLR_DEALER_NAME_THAI</t>
  </si>
  <si>
    <t>MDLR_DEALER_NAME_ENGLISH</t>
  </si>
  <si>
    <t>DEALER_CODE</t>
  </si>
  <si>
    <t>DEALER_NAME_THAI</t>
  </si>
  <si>
    <t>DEALER_NAME_ENGLISH</t>
  </si>
  <si>
    <t>DEALER_GROUP</t>
  </si>
  <si>
    <t>INT</t>
  </si>
  <si>
    <t>Dealer Code</t>
  </si>
  <si>
    <t>Dim</t>
  </si>
  <si>
    <t>Fact</t>
  </si>
  <si>
    <t>STG_TNB_MST_ACCOUNT_STATUS</t>
  </si>
  <si>
    <t>STG_TNB_MST_BRANCH</t>
  </si>
  <si>
    <t>STG_TNB_MST_CUST_SOURCE</t>
  </si>
  <si>
    <t>STG_TNB_MST_PRODUCT</t>
  </si>
  <si>
    <t>STG_TNB_MST_DEALER</t>
  </si>
  <si>
    <t>ACCOUNT_STATUS_DESC</t>
  </si>
  <si>
    <t>ACCOUNT_STATUS_CODE</t>
  </si>
  <si>
    <t>Surrogate Key</t>
  </si>
  <si>
    <t>Account Status Description</t>
  </si>
  <si>
    <t xml:space="preserve">Account Status Code </t>
  </si>
  <si>
    <t>PK</t>
  </si>
  <si>
    <t>Yes</t>
  </si>
  <si>
    <t>Source Table</t>
  </si>
  <si>
    <t>Target</t>
  </si>
  <si>
    <t>Source</t>
  </si>
  <si>
    <t>SCD Type 2</t>
  </si>
  <si>
    <t>Busniness Key</t>
  </si>
  <si>
    <t>Detect Changes</t>
  </si>
  <si>
    <t>BRANCH_NAME_THAI</t>
  </si>
  <si>
    <t>BRANCH_NAME_ENGLISH</t>
  </si>
  <si>
    <t>BRANCH_CODE</t>
  </si>
  <si>
    <t>BRANCH_REGION</t>
  </si>
  <si>
    <t>BRANCH_ORDER</t>
  </si>
  <si>
    <t>VALID_FROM</t>
  </si>
  <si>
    <t>VALID_TO</t>
  </si>
  <si>
    <t>DATE</t>
  </si>
  <si>
    <t>Branch Order</t>
  </si>
  <si>
    <t>Region of Branch</t>
  </si>
  <si>
    <t>Branch Name Thai</t>
  </si>
  <si>
    <t>Branch Name Eng</t>
  </si>
  <si>
    <t>Begin Date</t>
  </si>
  <si>
    <t>End Date</t>
  </si>
  <si>
    <t>SK_ACCOUNT_STATUS_KEY</t>
  </si>
  <si>
    <t>SK_BRANCH_KEY</t>
  </si>
  <si>
    <t>SK_CUST_SOURCE_KEY</t>
  </si>
  <si>
    <t>CUST_SOURCE_CODE</t>
  </si>
  <si>
    <t>CUST_SOURCE_DESC</t>
  </si>
  <si>
    <t xml:space="preserve">Customer Source Code </t>
  </si>
  <si>
    <t>Customer Source Description</t>
  </si>
  <si>
    <t>Group of Dealer</t>
  </si>
  <si>
    <t>Dealer Name Thai</t>
  </si>
  <si>
    <t>Dealer Name Eng</t>
  </si>
  <si>
    <t>SK_DEALER_KEY</t>
  </si>
  <si>
    <t>SK_PRODUCT_KEY</t>
  </si>
  <si>
    <t>PRODUCT_CODE</t>
  </si>
  <si>
    <t>PRODUCT_NAME</t>
  </si>
  <si>
    <t>SUB_PRODUCT_NAME</t>
  </si>
  <si>
    <t>Product Name</t>
  </si>
  <si>
    <t>Sub Product Name</t>
  </si>
  <si>
    <t>Product Code</t>
  </si>
  <si>
    <t>Is Null</t>
  </si>
  <si>
    <t>JOB_RUN_KEY</t>
  </si>
  <si>
    <t>SOURCE_SYSTEM_CODE</t>
  </si>
  <si>
    <t>SOURCE_TABLE_NAME</t>
  </si>
  <si>
    <t>DELETED_FLAG</t>
  </si>
  <si>
    <t>COMMENTS</t>
  </si>
  <si>
    <t>SOURCE_LAST_UPDATE_DATE_TIME</t>
  </si>
  <si>
    <t>LAST_UPDATE_DATE_TIME</t>
  </si>
  <si>
    <t>Job run key of currently running instance of job</t>
  </si>
  <si>
    <t>Code of source system for extraction</t>
  </si>
  <si>
    <t>Source table name extracted</t>
  </si>
  <si>
    <t>Comment for any changes to this record</t>
  </si>
  <si>
    <t>Flag to show y-means record marked for deletion. n - means active record</t>
  </si>
  <si>
    <t>Last update time of source</t>
  </si>
  <si>
    <t>Default of record created / last updated date and time</t>
  </si>
  <si>
    <t>1</t>
  </si>
  <si>
    <t>500</t>
  </si>
  <si>
    <t>BIGINT</t>
  </si>
  <si>
    <t>20</t>
  </si>
  <si>
    <t>DATETIME</t>
  </si>
  <si>
    <t>23</t>
  </si>
  <si>
    <t>N</t>
  </si>
  <si>
    <t>Y</t>
  </si>
  <si>
    <t>IsNull</t>
  </si>
  <si>
    <t>BRANCH CODE FOR UN-DEFINED = -1</t>
  </si>
  <si>
    <t>IS_ACTIVE</t>
  </si>
  <si>
    <t>Flag to define BRANCH_CODE is active or not : Y = Active, N = Non-Active</t>
  </si>
  <si>
    <t>NEW COLUNM</t>
  </si>
  <si>
    <t>DEALER CODE FOR UN-DEFINED = -1</t>
  </si>
  <si>
    <t>Flag to define DEALER_CODE is active or not : Y = Active, N = Non-Active</t>
  </si>
  <si>
    <t>Flag to define PRODUCT_CODE is active or not : Y = Active, N = Non-Active</t>
  </si>
  <si>
    <t>STG_TNB_TRN_APPLICATION LEFT OUTER JOIN STG_TNB_TRN_CONTRACT ON MLMH_REQ_DOC = MLHP_REQ_DOC</t>
  </si>
  <si>
    <t>STG_TNB_TRN_APPLICATION</t>
  </si>
  <si>
    <t>Remark</t>
  </si>
  <si>
    <t>REQ_DOC</t>
  </si>
  <si>
    <t>Application Number</t>
  </si>
  <si>
    <t>FLOAT</t>
  </si>
  <si>
    <t>-</t>
  </si>
  <si>
    <t>MLMH_REQ_DOC</t>
  </si>
  <si>
    <t>DOC_NO</t>
  </si>
  <si>
    <t>Contract Number</t>
  </si>
  <si>
    <t>MLMH_DOC_NO</t>
  </si>
  <si>
    <t>STG_TNB_TRN_CONTRACT</t>
  </si>
  <si>
    <t>REC_STATUS</t>
  </si>
  <si>
    <t>Record Status (A,D)</t>
  </si>
  <si>
    <t>MLMH_REC_STS</t>
  </si>
  <si>
    <t>REJECT_FLAG</t>
  </si>
  <si>
    <t>Application Flag (1,2)</t>
  </si>
  <si>
    <t>MLMH_REJECT_FLAG</t>
  </si>
  <si>
    <t>REJECT_DESC</t>
  </si>
  <si>
    <t>Description of Application Flag</t>
  </si>
  <si>
    <t>CASE WHEN REJECT_FLAG = '1' THEN 'Reject' WHEN REJECT_FLAG = '2' THEN 'Cancel' ELSE 'Normal'</t>
  </si>
  <si>
    <t>FINANCIAL_AMOUNT</t>
  </si>
  <si>
    <t>Financial Amount</t>
  </si>
  <si>
    <t>MLHP_BEG_INVENSTMENT_AMT</t>
  </si>
  <si>
    <t>INSTALLMENT_AMOUNT</t>
  </si>
  <si>
    <t>Installment Amount</t>
  </si>
  <si>
    <t>MLHP_PAY_PERIOD_AMOUNT</t>
  </si>
  <si>
    <t>TOTAL_TERM</t>
  </si>
  <si>
    <t>Total term of payment</t>
  </si>
  <si>
    <t>MLMH_PERIOD_INSTALL_PRINCIPAL</t>
  </si>
  <si>
    <t>FLAT_RATE</t>
  </si>
  <si>
    <t>Flat rate</t>
  </si>
  <si>
    <t>MLHP_FLAT_RATE_PER_MONTH</t>
  </si>
  <si>
    <t>EFFECTIVE_RATE</t>
  </si>
  <si>
    <t>Effective rate</t>
  </si>
  <si>
    <t>MLHP_NET_EFFECTIVE_RATE</t>
  </si>
  <si>
    <t>DOC_DATE</t>
  </si>
  <si>
    <t>Date of application</t>
  </si>
  <si>
    <t>MLMH_DOC_DATE</t>
  </si>
  <si>
    <t>APPROVE_LOAN_DATE</t>
  </si>
  <si>
    <t>Date of contract</t>
  </si>
  <si>
    <t>MLMH_APPROVE_LOAN_DATE</t>
  </si>
  <si>
    <t>CANCEL_DATE</t>
  </si>
  <si>
    <t>Date of application (Reject/Cancel)</t>
  </si>
  <si>
    <t>MLMH_CANCEL_DATE</t>
  </si>
  <si>
    <t>DATA_YEAR</t>
  </si>
  <si>
    <t>Data Year of snapshot</t>
  </si>
  <si>
    <t>DATA_MONTH</t>
  </si>
  <si>
    <t>ค่างวดคงเหลือ</t>
  </si>
  <si>
    <t>ACCOUNT STATUS CODE FOR UN-DEFINED = -1</t>
  </si>
  <si>
    <t>CUST_SOURCE_CODE FOR UN-DEFINED = -1</t>
  </si>
  <si>
    <t>PRODUCT_CODE FOR UN-DEFINED = -1</t>
  </si>
  <si>
    <t>ข้อมูลจริงมีค่า 0 ซึ่งไม่มีใน Data Dict ทางพี่ต้อมแจ้งว่าเป็นกรณีที่ข้อมูลมีการ Route Back ไปสถานะก่อนหน้า</t>
  </si>
  <si>
    <t>INTEREST_AMOUNT</t>
  </si>
  <si>
    <t>Total Interest Amount</t>
  </si>
  <si>
    <t>MLHP_HIRING_CHARGE</t>
  </si>
  <si>
    <t>Data Month of snapshot</t>
  </si>
  <si>
    <t>Data Date of snapshot</t>
  </si>
  <si>
    <t>VAT_AMOUNT</t>
  </si>
  <si>
    <t>VAT</t>
  </si>
  <si>
    <t>MLHP_VAT_PAY_PERIOD</t>
  </si>
  <si>
    <t>STG_TNB_MST_REQUEST_STATUS</t>
  </si>
  <si>
    <t>REQUEST_STATUS_CODE FOR UN-DEFINED = -1</t>
  </si>
  <si>
    <t>REQUEST_STATUS_CODE</t>
  </si>
  <si>
    <t>REQUEST_STATUS_DESC</t>
  </si>
  <si>
    <t>SK_REQUEST_STATUS_KEY</t>
  </si>
  <si>
    <t xml:space="preserve">Request status for application </t>
  </si>
  <si>
    <t xml:space="preserve">Request status description for application </t>
  </si>
  <si>
    <t>SK_APPLICATION_STATUS_KEY</t>
  </si>
  <si>
    <t>APPLICATION_STATUS_CODE</t>
  </si>
  <si>
    <t>APPLICATION_STATUS_DESC</t>
  </si>
  <si>
    <t>Application status for daily report</t>
  </si>
  <si>
    <t>Application Status description for daily report</t>
  </si>
  <si>
    <t>APPLICATION STATUS CODE FOR UN-DEFINED = -1</t>
  </si>
  <si>
    <t>WAITING_DATE</t>
  </si>
  <si>
    <t>Date of waiting for control to approve</t>
  </si>
  <si>
    <t>Waiting for business rules</t>
  </si>
  <si>
    <t>Date of pending payment to customer</t>
  </si>
  <si>
    <t>PENDING_PAYMENT_DATE</t>
  </si>
  <si>
    <t>REQUEST_STATUS</t>
  </si>
  <si>
    <t>MLMH_REQUEST_STATUS</t>
  </si>
  <si>
    <t>สถานะใบคำขอ</t>
  </si>
  <si>
    <t>APPROVE_REQUEST_DATE</t>
  </si>
  <si>
    <t>MLMH_APPROVE_REQUEST_DATE</t>
  </si>
  <si>
    <t>Date of control had approve application</t>
  </si>
  <si>
    <t>BRANCH_SHORT_NAME</t>
  </si>
  <si>
    <t>Short name of branch</t>
  </si>
  <si>
    <t>3</t>
  </si>
  <si>
    <t>LKP_TNB_MST_BRANCH</t>
  </si>
  <si>
    <t>BRANCH_ZONE_NAME</t>
  </si>
  <si>
    <t>STG_TNB_MST_DEALER,LKP_TNB_MST_DEALER</t>
  </si>
  <si>
    <t>LKP_TNB_MST_DEALER</t>
  </si>
  <si>
    <t>DEALER_GROUP_NAME</t>
  </si>
  <si>
    <t>CHECK_DIGIT</t>
  </si>
  <si>
    <t>MSOL_REPO_DATE</t>
  </si>
  <si>
    <t>MSOL_STATUS_FLAG</t>
  </si>
  <si>
    <t>MSOL_CHANGE_STATUS_DATE</t>
  </si>
  <si>
    <t>MSOL_GRADE</t>
  </si>
  <si>
    <t>MSOL_OS_UID_PRINCIPAL</t>
  </si>
  <si>
    <t>Outstanding principle</t>
  </si>
  <si>
    <t>OS_UID_PRINCIPAL</t>
  </si>
  <si>
    <t>CHANGE_STATUS_DATE</t>
  </si>
  <si>
    <t>REPO_DATE</t>
  </si>
  <si>
    <t>วันที่ยึดรถ</t>
  </si>
  <si>
    <t>วันที่เปลี่ยนสถานะสัญญา</t>
  </si>
  <si>
    <t>Transfer No.</t>
  </si>
  <si>
    <t>MSOL_CHECK_DIGIT</t>
  </si>
  <si>
    <t>MSOL_REC_STS</t>
  </si>
  <si>
    <t>MSOL_DOC_NO</t>
  </si>
  <si>
    <t>MSOL_YEAR</t>
  </si>
  <si>
    <t>MSOL_MONTH</t>
  </si>
  <si>
    <t>STG_TNB_TRN_CONTRACT_MONTHEND</t>
  </si>
  <si>
    <t>CHAR</t>
  </si>
  <si>
    <t>สถานะสัญญา (ACCOUNT-STATUS)</t>
  </si>
  <si>
    <t>ชั้นหนี้ (BOT-GRADE)</t>
  </si>
  <si>
    <t>STG_TNB_MST_BOT_CLASS</t>
  </si>
  <si>
    <t>SK_BOT_CLASS_KEY</t>
  </si>
  <si>
    <t>BOT_CLASS_CODE</t>
  </si>
  <si>
    <t>BOT_CLASS_DESC</t>
  </si>
  <si>
    <t xml:space="preserve">BOT Class Code </t>
  </si>
  <si>
    <t>BOT Class Description</t>
  </si>
  <si>
    <t>MDSC_GROUP</t>
  </si>
  <si>
    <t>BOT_CLASS_NO</t>
  </si>
  <si>
    <t>BOT Class No.</t>
  </si>
  <si>
    <t>MSOL_OS_BAL</t>
  </si>
  <si>
    <t>MSOL_OS_UID1_UNEARN</t>
  </si>
  <si>
    <t>MSOL_OS_UID1_SURPLUS</t>
  </si>
  <si>
    <t>MSOL_OS_UID1_OTHER</t>
  </si>
  <si>
    <t>MSOL_OS_UID1_AMOUNT</t>
  </si>
  <si>
    <t>MSOL_UNEARN_OTHER</t>
  </si>
  <si>
    <t>Unearned (ณ Due Date)</t>
  </si>
  <si>
    <t>Unearned Other(ณ Due Date)</t>
  </si>
  <si>
    <t>Unearned เงินกู้ยืม (ณ Due Date)</t>
  </si>
  <si>
    <t>Unearned ค่าประเมินราคา (ณ Due Date)</t>
  </si>
  <si>
    <t>Unearned ค่าธรรมเนียมเงินกู้ (ณ Due Date)</t>
  </si>
  <si>
    <t>MSOL_REALIZE_UNPAID_UNEARN</t>
  </si>
  <si>
    <t>MSOL_REALIZE_UNPAID_SURPLUS</t>
  </si>
  <si>
    <t>MSOL_REALIZE_UNPAID_OTHER</t>
  </si>
  <si>
    <t>MSOL_REALIZED_UNPAID</t>
  </si>
  <si>
    <t>Realized Unpaid</t>
  </si>
  <si>
    <t>Realized Unpaid เงินกู้ยืม</t>
  </si>
  <si>
    <t>Realized Unpaid ค่าประเมินราคา</t>
  </si>
  <si>
    <t>Realized Unpaid ค่าธรรมเนียมเงินกู้</t>
  </si>
  <si>
    <t>MSOL_EOM_UNEARN</t>
  </si>
  <si>
    <t>MSOL_EOM_SURPLUS</t>
  </si>
  <si>
    <t>MSOL_EOM_OTHER</t>
  </si>
  <si>
    <t>Accrued EOM เงินกู้ยืม</t>
  </si>
  <si>
    <t>Accrued EOM ค่าประเมินราคา</t>
  </si>
  <si>
    <t>Accrued EOM ค่าธรรมเนียมเงินกู้</t>
  </si>
  <si>
    <t>MSOL_ACCRUED_EOM</t>
  </si>
  <si>
    <t xml:space="preserve">Accrued EOM </t>
  </si>
  <si>
    <t>MSOL_REVERSE_UNEARN</t>
  </si>
  <si>
    <t>MSOL_REVERSE_SURPLUS</t>
  </si>
  <si>
    <t>MSOL_REVERSE_OTHER</t>
  </si>
  <si>
    <t>MSOL_REVERSE_UID_AMT</t>
  </si>
  <si>
    <t>Reverse</t>
  </si>
  <si>
    <t>Reverse เงินกู้ยืม</t>
  </si>
  <si>
    <t>Reverse ค่าประเมินราคา</t>
  </si>
  <si>
    <t>Reverse ค่าธรรมเนียมเงินกู้</t>
  </si>
  <si>
    <t>DATA_DATE</t>
  </si>
  <si>
    <t>MLMH_CHECK_DIGIT</t>
  </si>
  <si>
    <t>WHEN (MLMH_REQUEST_STATUS &lt; '@m') AND (MLMH_REJECT_FLAG &lt;&gt; '1' AND MLMH_REJECT_FLAG &lt;&gt; '2') THEN CONVERT(DATE,MLMH_DOC_DATE)</t>
  </si>
  <si>
    <t>Procedure Name :</t>
  </si>
  <si>
    <t>STG2_DIM_ACCOUNT_STATUS</t>
  </si>
  <si>
    <t>STG2_DIM_APPLICATION_STATUS</t>
  </si>
  <si>
    <t>STG2_DIM_BOT_CLASS</t>
  </si>
  <si>
    <t>STG2_DIM_BRANCH</t>
  </si>
  <si>
    <t>STG2_DIM_CUST_SOURCE</t>
  </si>
  <si>
    <t>STG2_DIM_DEALER</t>
  </si>
  <si>
    <t>STG2_DIM_PRODUCT</t>
  </si>
  <si>
    <t>STG2_DIM_REQUEST_STATUS</t>
  </si>
  <si>
    <t>STG2_FCT_APP_CONTRACT</t>
  </si>
  <si>
    <t>STG2_FCT_CONTRACT_MONTHLY</t>
  </si>
  <si>
    <t>DWH_TNB_FCT_REQ_MOVEMENT_STATUS</t>
  </si>
  <si>
    <t>STG_TRN_APP_IN_LOG (a)
INNER JOIN STG_TRN_APPLICATION(b) 
ON a.MLRQ_REQ_DOC = b.MLMH_REQ_DOC
LEFT OUTER JOIN STG_TNB_TRN_CONTRACT(c)
ON b.MLMH_REQ_DOC = c.MLHP_REQ_DOC
LEFT OUTER JOIN STG_TNB_MST_BRANCH(d)
ON c.MLHP_DEALER_CODE = c.MLHP_REQ_DOC
LEFT OUTER JOIN STG_TNB_MST_DEALER(e)
ON c.MLHP_DEALER_CODE = c.MLHP_REQ_DOC</t>
  </si>
  <si>
    <t>GLTH_TADS_DWH_TRN_FCT_REQ_MOVEMENT_STATUS</t>
  </si>
  <si>
    <t>Filter Condition :</t>
  </si>
  <si>
    <t>1.WHERE START_DATE_TIME &lt;= END_DATE_TIME
2.De-duplicate all rows by grouping by all columns</t>
  </si>
  <si>
    <t>Request No.</t>
  </si>
  <si>
    <t>STG_TNB_TRN_APP_IN_LOG</t>
  </si>
  <si>
    <t>MLRQ_REQ_DOC</t>
  </si>
  <si>
    <t>Request Status</t>
  </si>
  <si>
    <t>2</t>
  </si>
  <si>
    <t>MLRQ_STATUS</t>
  </si>
  <si>
    <t>START_DATE_TIME</t>
  </si>
  <si>
    <t>Start Entry/Change Date and Time</t>
  </si>
  <si>
    <t>MLRQ_START_DATE_TIME</t>
  </si>
  <si>
    <t>END_DATE_TIME</t>
  </si>
  <si>
    <t>End Date and Time</t>
  </si>
  <si>
    <t>MLRQ_END_DATE_TIME</t>
  </si>
  <si>
    <t>PREV_REQUEST_STATUS</t>
  </si>
  <si>
    <t>Previous Request Status</t>
  </si>
  <si>
    <t>y</t>
  </si>
  <si>
    <t>IS_NULL(MLRQ_STATUS_BEFORE_CHANGE,-)</t>
  </si>
  <si>
    <t>USER_ID</t>
  </si>
  <si>
    <t>User ID.</t>
  </si>
  <si>
    <t>MLRQ_USER_ID</t>
  </si>
  <si>
    <t>CASE WHEN ISNULL(MLHP_DEALER_CODE,MLHP_FROM_SHOWROOM) = d.MDLR_DEALER_CODE THEN d.MDLR_DEALER_CODE
ELSE 'T025'</t>
  </si>
  <si>
    <t>CASE WHEN ISNULL(MLHP_DEALER_CODE,MLHP_FROM_SHOWROOM) = e.MDLR_DEALER_CODE THEN e.MDLR_DEALER_CODE
ELSE '-1'</t>
  </si>
  <si>
    <t>MLMH_PROJECT_CODE</t>
  </si>
  <si>
    <t>STG2_FCT_REQ_MOVEMENT_STATUS</t>
  </si>
  <si>
    <t>DUE_PERIOD</t>
  </si>
  <si>
    <t>Due Period</t>
  </si>
  <si>
    <t>MSOL_DUE_PERIOD</t>
  </si>
  <si>
    <t>INSTALL_PASS_DUE</t>
  </si>
  <si>
    <t>Install Amount Pass Due</t>
  </si>
  <si>
    <t>MSOL_INSTALL_PASS_DUE</t>
  </si>
  <si>
    <t>PAY_PRINCIPAL</t>
  </si>
  <si>
    <t>Pay principal</t>
  </si>
  <si>
    <t>MSOL_PAY_PRINCIPAL</t>
  </si>
  <si>
    <t>New Column for EX-COM</t>
  </si>
  <si>
    <t>LAST_PAY_PERIOD</t>
  </si>
  <si>
    <t>NEXT_DUE_DATE</t>
  </si>
  <si>
    <t>FIRST_DUE_DATE</t>
  </si>
  <si>
    <t>First due date</t>
  </si>
  <si>
    <t>ชำระค่างวดล่าสุดครั้งที่ (Period No.)</t>
  </si>
  <si>
    <t>Next due date</t>
  </si>
  <si>
    <t>Reposession date</t>
  </si>
  <si>
    <t>Float</t>
  </si>
  <si>
    <t>MLMH_START_PAY_PRINCIPAL_DATE</t>
  </si>
  <si>
    <t>MLMH_LST_PAY_PERIOD_PRINCIPAL</t>
  </si>
  <si>
    <t>MLMH_REPO_DATE</t>
  </si>
  <si>
    <t>MLMH_NEXT_PAY_PRINCIPAL_DATE</t>
  </si>
  <si>
    <t>BRANCH_CREATE_DATE</t>
  </si>
  <si>
    <t>Branch create date and time</t>
  </si>
  <si>
    <t>STG_TNB_MST_BRANCH_FILE</t>
  </si>
  <si>
    <t>BRANCH_CLOSE_DATE</t>
  </si>
  <si>
    <t>Branch close date and time</t>
  </si>
  <si>
    <t>BRANCH_ACTIVE_STATUS</t>
  </si>
  <si>
    <t>Branch active status : A= Active, I = Inactive</t>
  </si>
  <si>
    <t>TAKE_CARE_BY_BRANCH_CODE</t>
  </si>
  <si>
    <t xml:space="preserve">Contract issuer branch </t>
  </si>
  <si>
    <t>STG_TNB_MST_BRANCH,LKP_TNB_MST_BRANCH,STG_TNB_MST_BRANCH_FILE</t>
  </si>
  <si>
    <t>DEALER_JOIN_DATE</t>
  </si>
  <si>
    <t>Dealer join date</t>
  </si>
  <si>
    <t>DEALER_QUIT_DATE</t>
  </si>
  <si>
    <t>Dealer quit date and time</t>
  </si>
  <si>
    <t>DEALER_ACTIVE_STATUS</t>
  </si>
  <si>
    <t>Dealer active status : Y= Open, N = Close</t>
  </si>
  <si>
    <t>CASE WHEN MBRN_STATUS IS NOT NULL AND MBRN_STATUS &lt;&gt; 'A' THEN 'I' WHEN MBRN_STATUS IS NULL OR MBRN_STATUS = 'A' THEN 'A'</t>
  </si>
  <si>
    <t>CASE WHEN MBRN_STATUS IS NOT NULL AND MBRN_STATUS &lt;&gt; 'A' THEN MBRN_MTN_DATE_TIME WHEN MBRN_STATUS IS NULL OR MBRN_STATUS = 'A' THEN NULL</t>
  </si>
  <si>
    <t>CASE WHEN DOC_DATE &lt; IMBRN_MTN_DATE_TIME THEN DOC_DATE WHEN MBRN_MTN_DATE_TIME &lt; DOC_DATE THEN MBRN_MTN_DATE_TIME</t>
  </si>
  <si>
    <t>MDLR_TAKE_CARE_BY_BRANCH_CODE</t>
  </si>
  <si>
    <t>CASE WHEN MDLR_STATUS IS NOT NULL AND MDLR_STATUS &lt;&gt; 'A' THEN 'I' WHEN MDLR_STATUS IS NULL OR MDLR_STATUS = 'A' THEN 'A'</t>
  </si>
  <si>
    <t>CASE WHEN MDLR_STATUS IS NOT NULL AND MDLR_STATUS &lt;&gt; 'A' THEN SOURCE_LAST_UPDATE_DATE_TIME WHEN MDLR_STATUS IS NULL OR MDLR_STATUS = 'A' THEN NULL</t>
  </si>
  <si>
    <t>CASE DOC_DATE &lt;= SOURCE_LAST_UPDATE_DATE_TIME THEN DOC_DATE WHEN SOURCE_LAST_UPDATE_DATE_TIME &lt;= DOC_DATE AND SOURCE_LAST_UPDATE_DATE_TIME &lt;= DEALER_JOIN_DATE THEN SOURCE_LAST_UPDATE_DATE_TIME</t>
  </si>
  <si>
    <t>REQ_STATUS_GRP_CODE</t>
  </si>
  <si>
    <t>Request status group code defined by DWH</t>
  </si>
  <si>
    <t>REQ_STATUS_GRP_DESC</t>
  </si>
  <si>
    <t>Request status group description defined by DWH</t>
  </si>
  <si>
    <t>CASE WHEN MDSC_COD &gt;='@a' AND MDSC_COD &lt;= '@d' THEN 'S2' WHEN MDSC_COD &gt; '@d' AND MDSC_COD &lt;= '@i' THEN 'S3'
WHEN MDSC_COD &gt; '@i' AND MDSC_COD &lt;= '@m' THEN 'S4' WHEN MDSC_COD &gt; '@m' AND MDSC_COD &lt;= 'T' THEN 'S5'
WHEN MDSC_COD &gt; 'T' AND MDSC_COD &lt;= 'W' THEN 'S6'</t>
  </si>
  <si>
    <t>CASE WHEN MDSC_COD &gt;='@a' AND MDSC_COD &lt;= '@d' THEN 'Credit 1' WHEN MDSC_COD &gt; '@d' AND MDSC_COD &lt;= '@i' THEN 'Credit 2'
WHEN MDSC_COD &gt; '@i' AND MDSC_COD &lt;= '@m' THEN 'Control' WHEN MDSC_COD &gt; '@m' AND MDSC_COD &lt;= 'T' THEN 'Documentation'
WHEN MDSC_COD &gt; 'T' AND MDSC_COD &lt;= 'W' THEN 'Payment'</t>
  </si>
  <si>
    <t>STG_TNB_MST_CUST_TYPE</t>
  </si>
  <si>
    <t>DWH</t>
  </si>
  <si>
    <t>SK_CUST_REFINANCE_KEY</t>
  </si>
  <si>
    <t>CUST_REFINANCE_DESC_THAI</t>
  </si>
  <si>
    <t>CUST_REFINANCE_DESC_ENGLISH</t>
  </si>
  <si>
    <t>CUST_REFINANACE_CODE FOR UN-DEFINED = -1</t>
  </si>
  <si>
    <t>Cust refinance code</t>
  </si>
  <si>
    <t>Cust refinance description in thai</t>
  </si>
  <si>
    <t>Cust refinance description in english</t>
  </si>
  <si>
    <t>CUST_TYPE_CODE</t>
  </si>
  <si>
    <t>CUST_TYPE_DESC</t>
  </si>
  <si>
    <t>SK_CUST_TYPE_KEY</t>
  </si>
  <si>
    <t>CUST_TYPE_CODE FOR UN-DEFINED = -1</t>
  </si>
  <si>
    <t>CUST_REFINANCE_CODE</t>
  </si>
  <si>
    <t>Customer type code</t>
  </si>
  <si>
    <t>Number of customer refinance (times)</t>
  </si>
  <si>
    <t>MLHP_CUSTYPE_FROM</t>
  </si>
  <si>
    <t>MLHP_REFINAN_NUM</t>
  </si>
  <si>
    <t xml:space="preserve">Customer type Code </t>
  </si>
  <si>
    <t>Customer type 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</si>
</sst>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2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charset val="222"/>
      <scheme val="minor"/>
    </font>
    <font>
      <u/>
      <sz val="10"/>
      <color theme="10"/>
      <name val="Calibri"/>
      <family val="2"/>
      <charset val="222"/>
      <scheme val="minor"/>
    </font>
    <font>
      <sz val="11"/>
      <color rgb="FFFF0000"/>
      <name val="Calibri"/>
      <family val="2"/>
      <charset val="222"/>
      <scheme val="minor"/>
    </font>
    <font>
      <sz val="10"/>
      <color rgb="FFFF0000"/>
      <name val="Calibri"/>
      <family val="2"/>
      <scheme val="minor"/>
    </font>
    <font>
      <sz val="10"/>
      <color rgb="FFFF0000"/>
      <name val="Calibri"/>
      <family val="2"/>
      <charset val="222"/>
      <scheme val="minor"/>
    </font>
    <font>
      <sz val="10"/>
      <name val="Calibri"/>
      <family val="2"/>
      <charset val="222"/>
      <scheme val="minor"/>
    </font>
    <font>
      <sz val="11"/>
      <name val="Calibri"/>
      <family val="2"/>
      <charset val="222"/>
      <scheme val="minor"/>
    </font>
    <font>
      <b/>
      <sz val="11"/>
      <color rgb="FFFF0000"/>
      <name val="Calibri"/>
      <family val="2"/>
      <scheme val="minor"/>
    </font>
    <font>
      <sz val="10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0"/>
      <name val="Calibri"/>
      <family val="2"/>
      <scheme val="minor"/>
    </font>
    <font>
      <u/>
      <sz val="10"/>
      <color rgb="FFFF0000"/>
      <name val="Calibri"/>
      <family val="2"/>
      <charset val="22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66">
    <xf numFmtId="0" fontId="0" fillId="0" borderId="0" xfId="0"/>
    <xf numFmtId="0" fontId="5" fillId="0" borderId="1" xfId="1" applyFont="1" applyBorder="1" applyAlignment="1">
      <alignment vertical="center"/>
    </xf>
    <xf numFmtId="0" fontId="0" fillId="0" borderId="0" xfId="0" applyAlignment="1">
      <alignment horizontal="center" vertical="center"/>
    </xf>
    <xf numFmtId="0" fontId="5" fillId="0" borderId="0" xfId="1" applyFont="1" applyAlignment="1" applyProtection="1">
      <alignment horizontal="left" vertical="center"/>
    </xf>
    <xf numFmtId="0" fontId="0" fillId="0" borderId="0" xfId="0" applyAlignment="1">
      <alignment horizontal="left" vertical="center"/>
    </xf>
    <xf numFmtId="49" fontId="3" fillId="0" borderId="1" xfId="0" applyNumberFormat="1" applyFont="1" applyBorder="1" applyAlignment="1">
      <alignment horizontal="left" vertical="center"/>
    </xf>
    <xf numFmtId="49" fontId="2" fillId="2" borderId="1" xfId="0" applyNumberFormat="1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9" fillId="0" borderId="1" xfId="0" applyNumberFormat="1" applyFont="1" applyBorder="1" applyAlignment="1">
      <alignment horizontal="center" vertical="center"/>
    </xf>
    <xf numFmtId="49" fontId="9" fillId="0" borderId="1" xfId="0" applyNumberFormat="1" applyFont="1" applyBorder="1" applyAlignment="1">
      <alignment horizontal="left" vertical="center"/>
    </xf>
    <xf numFmtId="0" fontId="3" fillId="0" borderId="0" xfId="0" applyFont="1" applyAlignment="1">
      <alignment vertical="center"/>
    </xf>
    <xf numFmtId="0" fontId="0" fillId="0" borderId="0" xfId="0" applyAlignment="1">
      <alignment vertical="center"/>
    </xf>
    <xf numFmtId="49" fontId="9" fillId="0" borderId="1" xfId="0" applyNumberFormat="1" applyFont="1" applyBorder="1" applyAlignment="1">
      <alignment vertical="center"/>
    </xf>
    <xf numFmtId="49" fontId="9" fillId="0" borderId="1" xfId="0" quotePrefix="1" applyNumberFormat="1" applyFont="1" applyBorder="1" applyAlignment="1">
      <alignment vertical="center"/>
    </xf>
    <xf numFmtId="0" fontId="10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49" fontId="8" fillId="0" borderId="1" xfId="0" applyNumberFormat="1" applyFont="1" applyBorder="1" applyAlignment="1">
      <alignment vertical="center"/>
    </xf>
    <xf numFmtId="49" fontId="8" fillId="0" borderId="1" xfId="0" applyNumberFormat="1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center"/>
    </xf>
    <xf numFmtId="0" fontId="11" fillId="0" borderId="0" xfId="0" quotePrefix="1" applyFont="1" applyAlignment="1">
      <alignment vertical="center"/>
    </xf>
    <xf numFmtId="49" fontId="9" fillId="0" borderId="1" xfId="0" quotePrefix="1" applyNumberFormat="1" applyFont="1" applyBorder="1" applyAlignment="1">
      <alignment horizontal="left" vertical="center"/>
    </xf>
    <xf numFmtId="0" fontId="0" fillId="0" borderId="0" xfId="0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49" fontId="9" fillId="0" borderId="1" xfId="0" applyNumberFormat="1" applyFont="1" applyBorder="1" applyAlignment="1">
      <alignment horizontal="center"/>
    </xf>
    <xf numFmtId="49" fontId="12" fillId="0" borderId="1" xfId="0" applyNumberFormat="1" applyFont="1" applyBorder="1" applyAlignment="1">
      <alignment vertical="center"/>
    </xf>
    <xf numFmtId="49" fontId="12" fillId="0" borderId="1" xfId="0" applyNumberFormat="1" applyFont="1" applyBorder="1" applyAlignment="1">
      <alignment horizontal="center" vertical="center"/>
    </xf>
    <xf numFmtId="0" fontId="13" fillId="0" borderId="0" xfId="0" applyFont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14" fillId="0" borderId="1" xfId="0" applyFont="1" applyBorder="1" applyAlignment="1">
      <alignment vertical="center"/>
    </xf>
    <xf numFmtId="0" fontId="14" fillId="0" borderId="1" xfId="0" applyFont="1" applyBorder="1" applyAlignment="1">
      <alignment horizontal="center" vertical="center"/>
    </xf>
    <xf numFmtId="0" fontId="14" fillId="0" borderId="1" xfId="0" quotePrefix="1" applyFont="1" applyBorder="1" applyAlignment="1">
      <alignment vertical="center"/>
    </xf>
    <xf numFmtId="49" fontId="12" fillId="0" borderId="1" xfId="0" quotePrefix="1" applyNumberFormat="1" applyFont="1" applyBorder="1" applyAlignment="1">
      <alignment vertical="center"/>
    </xf>
    <xf numFmtId="49" fontId="12" fillId="0" borderId="1" xfId="0" applyNumberFormat="1" applyFont="1" applyBorder="1" applyAlignment="1">
      <alignment horizontal="left" vertical="center"/>
    </xf>
    <xf numFmtId="0" fontId="1" fillId="0" borderId="0" xfId="0" applyFont="1" applyAlignment="1">
      <alignment vertical="center"/>
    </xf>
    <xf numFmtId="49" fontId="12" fillId="0" borderId="1" xfId="0" quotePrefix="1" applyNumberFormat="1" applyFont="1" applyBorder="1" applyAlignment="1">
      <alignment horizontal="left" vertical="center"/>
    </xf>
    <xf numFmtId="49" fontId="3" fillId="0" borderId="1" xfId="0" quotePrefix="1" applyNumberFormat="1" applyFont="1" applyBorder="1" applyAlignment="1">
      <alignment horizontal="left" vertical="center"/>
    </xf>
    <xf numFmtId="0" fontId="0" fillId="0" borderId="1" xfId="0" applyBorder="1" applyAlignment="1">
      <alignment vertical="center"/>
    </xf>
    <xf numFmtId="49" fontId="3" fillId="0" borderId="1" xfId="0" quotePrefix="1" applyNumberFormat="1" applyFont="1" applyBorder="1" applyAlignment="1">
      <alignment horizontal="left" vertical="center" wrapText="1"/>
    </xf>
    <xf numFmtId="0" fontId="3" fillId="0" borderId="1" xfId="0" applyNumberFormat="1" applyFont="1" applyBorder="1" applyAlignment="1">
      <alignment horizontal="left" vertical="center"/>
    </xf>
    <xf numFmtId="0" fontId="3" fillId="0" borderId="1" xfId="0" applyNumberFormat="1" applyFont="1" applyBorder="1" applyAlignment="1">
      <alignment horizontal="left" vertical="center" wrapText="1"/>
    </xf>
    <xf numFmtId="49" fontId="9" fillId="0" borderId="1" xfId="0" applyNumberFormat="1" applyFont="1" applyFill="1" applyBorder="1" applyAlignment="1">
      <alignment vertical="center"/>
    </xf>
    <xf numFmtId="0" fontId="0" fillId="0" borderId="0" xfId="0" applyFill="1" applyAlignment="1">
      <alignment vertical="center"/>
    </xf>
    <xf numFmtId="49" fontId="9" fillId="0" borderId="1" xfId="0" quotePrefix="1" applyNumberFormat="1" applyFont="1" applyFill="1" applyBorder="1" applyAlignment="1">
      <alignment vertical="center"/>
    </xf>
    <xf numFmtId="49" fontId="9" fillId="0" borderId="1" xfId="0" applyNumberFormat="1" applyFont="1" applyFill="1" applyBorder="1" applyAlignment="1">
      <alignment horizontal="left" vertical="center"/>
    </xf>
    <xf numFmtId="49" fontId="9" fillId="0" borderId="1" xfId="0" applyNumberFormat="1" applyFont="1" applyFill="1" applyBorder="1" applyAlignment="1">
      <alignment vertical="center" wrapText="1"/>
    </xf>
    <xf numFmtId="49" fontId="9" fillId="0" borderId="1" xfId="0" applyNumberFormat="1" applyFont="1" applyFill="1" applyBorder="1" applyAlignment="1">
      <alignment horizontal="center"/>
    </xf>
    <xf numFmtId="49" fontId="9" fillId="0" borderId="1" xfId="0" applyNumberFormat="1" applyFont="1" applyFill="1" applyBorder="1" applyAlignment="1">
      <alignment horizontal="center" vertical="center"/>
    </xf>
    <xf numFmtId="49" fontId="9" fillId="0" borderId="1" xfId="0" quotePrefix="1" applyNumberFormat="1" applyFont="1" applyFill="1" applyBorder="1" applyAlignment="1">
      <alignment horizontal="left" vertical="center"/>
    </xf>
    <xf numFmtId="0" fontId="10" fillId="0" borderId="1" xfId="0" applyFont="1" applyFill="1" applyBorder="1" applyAlignment="1">
      <alignment vertical="center"/>
    </xf>
    <xf numFmtId="0" fontId="10" fillId="0" borderId="0" xfId="0" applyFont="1" applyFill="1" applyAlignment="1">
      <alignment vertical="center"/>
    </xf>
    <xf numFmtId="0" fontId="14" fillId="0" borderId="1" xfId="0" applyFont="1" applyBorder="1" applyAlignment="1">
      <alignment vertical="center" wrapText="1"/>
    </xf>
    <xf numFmtId="0" fontId="10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49" fontId="2" fillId="2" borderId="1" xfId="0" applyNumberFormat="1" applyFont="1" applyFill="1" applyBorder="1" applyAlignment="1">
      <alignment horizontal="center" vertical="center"/>
    </xf>
    <xf numFmtId="0" fontId="15" fillId="0" borderId="1" xfId="1" applyFont="1" applyBorder="1" applyAlignment="1">
      <alignment vertical="center"/>
    </xf>
    <xf numFmtId="0" fontId="8" fillId="0" borderId="1" xfId="0" applyFont="1" applyBorder="1" applyAlignment="1">
      <alignment vertical="center"/>
    </xf>
    <xf numFmtId="0" fontId="8" fillId="0" borderId="1" xfId="0" applyFont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2" fillId="2" borderId="4" xfId="0" applyNumberFormat="1" applyFont="1" applyFill="1" applyBorder="1" applyAlignment="1">
      <alignment horizontal="center" vertical="center"/>
    </xf>
    <xf numFmtId="49" fontId="2" fillId="2" borderId="5" xfId="0" applyNumberFormat="1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A6" sqref="A6"/>
    </sheetView>
  </sheetViews>
  <sheetFormatPr defaultColWidth="9.140625" defaultRowHeight="15"/>
  <cols>
    <col min="1" max="1" width="40.7109375" style="12" customWidth="1"/>
    <col min="2" max="2" width="45.7109375" style="12" customWidth="1"/>
    <col min="3" max="3" width="10.7109375" style="12" customWidth="1"/>
    <col min="4" max="4" width="25.7109375" style="12" customWidth="1"/>
    <col min="5" max="5" width="10.7109375" style="12" customWidth="1"/>
    <col min="6" max="16384" width="9.140625" style="12"/>
  </cols>
  <sheetData>
    <row r="1" spans="1:6">
      <c r="A1" s="28" t="s">
        <v>0</v>
      </c>
      <c r="B1" s="28" t="s">
        <v>1</v>
      </c>
      <c r="C1" s="28" t="s">
        <v>2</v>
      </c>
      <c r="D1" s="28" t="s">
        <v>3</v>
      </c>
      <c r="E1" s="28" t="s">
        <v>4</v>
      </c>
    </row>
    <row r="2" spans="1:6">
      <c r="A2" s="1" t="str">
        <f>"DWH_TNB" &amp; IF(C2="Fact","_FCT_","_DIM_") &amp; "ACCOUNT_STATUS"</f>
        <v>DWH_TNB_DIM_ACCOUNT_STATUS</v>
      </c>
      <c r="B2" s="30" t="s">
        <v>37</v>
      </c>
      <c r="C2" s="31" t="s">
        <v>35</v>
      </c>
      <c r="D2" s="30" t="str">
        <f>"GLTH_" &amp; E2 &amp; "_DWH_TNB" &amp; IF(C2="Fact","_FCT","_DIM")</f>
        <v>GLTH_DWH_DWH_TNB_DIM</v>
      </c>
      <c r="E2" s="31" t="s">
        <v>371</v>
      </c>
    </row>
    <row r="3" spans="1:6">
      <c r="A3" s="1" t="str">
        <f>"DWH_TNB" &amp; IF(C3="Fact","_FCT_","_DIM_") &amp; "APPLICATION_STATUS"</f>
        <v>DWH_TNB_DIM_APPLICATION_STATUS</v>
      </c>
      <c r="B3" s="32" t="s">
        <v>124</v>
      </c>
      <c r="C3" s="31" t="s">
        <v>35</v>
      </c>
      <c r="D3" s="30" t="str">
        <f>"GLTH_" &amp; E3 &amp; "_DWH_TNB" &amp; IF(C3="Fact","_FCT","_DIM")</f>
        <v>GLTH_DWH_DWH_TNB_DIM</v>
      </c>
      <c r="E3" s="31" t="s">
        <v>371</v>
      </c>
    </row>
    <row r="4" spans="1:6">
      <c r="A4" s="1" t="str">
        <f>"DWH_TNB" &amp; IF(C4="Fact","_FCT_","_DIM_") &amp; "BOT_CLASS"</f>
        <v>DWH_TNB_DIM_BOT_CLASS</v>
      </c>
      <c r="B4" s="32" t="s">
        <v>233</v>
      </c>
      <c r="C4" s="31" t="s">
        <v>35</v>
      </c>
      <c r="D4" s="30" t="str">
        <f>"GLTH_" &amp; E4 &amp; "_DWH_TNB" &amp; IF(C4="Fact","_FCT","_DIM")</f>
        <v>GLTH_DWH_DWH_TNB_DIM</v>
      </c>
      <c r="E4" s="31" t="s">
        <v>371</v>
      </c>
    </row>
    <row r="5" spans="1:6">
      <c r="A5" s="1" t="str">
        <f>"DWH_TNB" &amp; IF(C5="Fact","_FCT_","_DIM_") &amp; "BRANCH"</f>
        <v>DWH_TNB_DIM_BRANCH</v>
      </c>
      <c r="B5" s="30" t="s">
        <v>350</v>
      </c>
      <c r="C5" s="31" t="s">
        <v>35</v>
      </c>
      <c r="D5" s="30" t="str">
        <f t="shared" ref="D5:D13" si="0">"GLTH_" &amp; E5 &amp; "_DWH_TNB" &amp; IF(C5="Fact","_FCT","_DIM")</f>
        <v>GLTH_DWH_DWH_TNB_DIM</v>
      </c>
      <c r="E5" s="31" t="s">
        <v>371</v>
      </c>
    </row>
    <row r="6" spans="1:6" s="16" customFormat="1">
      <c r="A6" s="56" t="str">
        <f>"DWH_TNB" &amp; IF(C6="Fact","_FCT_","_DIM_") &amp; "CUST_REFINANCE"</f>
        <v>DWH_TNB_DIM_CUST_REFINANCE</v>
      </c>
      <c r="B6" s="32" t="s">
        <v>124</v>
      </c>
      <c r="C6" s="58" t="s">
        <v>35</v>
      </c>
      <c r="D6" s="57" t="str">
        <f t="shared" ref="D6" si="1">"GLTH_" &amp; E6 &amp; "_DWH_TNB" &amp; IF(C6="Fact","_FCT","_DIM")</f>
        <v>GLTH_DWH_DWH_TNB_DIM</v>
      </c>
      <c r="E6" s="58" t="s">
        <v>371</v>
      </c>
    </row>
    <row r="7" spans="1:6">
      <c r="A7" s="1" t="str">
        <f>"DWH_TNB" &amp; IF(C7="Fact","_FCT_","_DIM_") &amp; "CUST_SOURCE"</f>
        <v>DWH_TNB_DIM_CUST_SOURCE</v>
      </c>
      <c r="B7" s="30" t="s">
        <v>39</v>
      </c>
      <c r="C7" s="31" t="s">
        <v>35</v>
      </c>
      <c r="D7" s="30" t="str">
        <f t="shared" si="0"/>
        <v>GLTH_DWH_DWH_TNB_DIM</v>
      </c>
      <c r="E7" s="31" t="s">
        <v>371</v>
      </c>
    </row>
    <row r="8" spans="1:6" s="16" customFormat="1">
      <c r="A8" s="56" t="str">
        <f>"DWH_TNB" &amp; IF(C8="Fact","_FCT_","_DIM_") &amp; "CUST_TYPE"</f>
        <v>DWH_TNB_DIM_CUST_TYPE</v>
      </c>
      <c r="B8" s="57" t="s">
        <v>370</v>
      </c>
      <c r="C8" s="58" t="s">
        <v>35</v>
      </c>
      <c r="D8" s="57" t="str">
        <f t="shared" ref="D8" si="2">"GLTH_" &amp; E8 &amp; "_DWH_TNB" &amp; IF(C8="Fact","_FCT","_DIM")</f>
        <v>GLTH_DWH_DWH_TNB_DIM</v>
      </c>
      <c r="E8" s="58" t="s">
        <v>371</v>
      </c>
    </row>
    <row r="9" spans="1:6">
      <c r="A9" s="1" t="str">
        <f>"DWH_TNB" &amp; IF(C9="Fact","_FCT_","_DIM_") &amp; "DEALER"</f>
        <v>DWH_TNB_DIM_DEALER</v>
      </c>
      <c r="B9" s="30" t="s">
        <v>208</v>
      </c>
      <c r="C9" s="31" t="s">
        <v>35</v>
      </c>
      <c r="D9" s="30" t="str">
        <f t="shared" si="0"/>
        <v>GLTH_DWH_DWH_TNB_DIM</v>
      </c>
      <c r="E9" s="31" t="s">
        <v>371</v>
      </c>
    </row>
    <row r="10" spans="1:6">
      <c r="A10" s="1" t="str">
        <f>"DWH_TNB" &amp; IF(C10="Fact","_FCT_","_DIM_") &amp; "PRODUCT"</f>
        <v>DWH_TNB_DIM_PRODUCT</v>
      </c>
      <c r="B10" s="30" t="s">
        <v>40</v>
      </c>
      <c r="C10" s="31" t="s">
        <v>35</v>
      </c>
      <c r="D10" s="30" t="str">
        <f t="shared" si="0"/>
        <v>GLTH_DWH_DWH_TNB_DIM</v>
      </c>
      <c r="E10" s="31" t="s">
        <v>371</v>
      </c>
    </row>
    <row r="11" spans="1:6">
      <c r="A11" s="1" t="str">
        <f>"DWH_TNB" &amp; IF(C11="Fact","_FCT_","_DIM_") &amp; "REQUEST_STATUS"</f>
        <v>DWH_TNB_DIM_REQUEST_STATUS</v>
      </c>
      <c r="B11" s="30" t="s">
        <v>179</v>
      </c>
      <c r="C11" s="31" t="s">
        <v>35</v>
      </c>
      <c r="D11" s="30" t="str">
        <f t="shared" ref="D11" si="3">"GLTH_" &amp; E11 &amp; "_DWH_TNB" &amp; IF(C11="Fact","_FCT","_DIM")</f>
        <v>GLTH_DWH_DWH_TNB_DIM</v>
      </c>
      <c r="E11" s="31" t="s">
        <v>371</v>
      </c>
    </row>
    <row r="12" spans="1:6" s="16" customFormat="1">
      <c r="A12" s="1" t="str">
        <f>"DWH_TNB" &amp; IF(C12="Fact","_FCT_","_DIM_") &amp; "APP_CONTRACT"</f>
        <v>DWH_TNB_FCT_APP_CONTRACT</v>
      </c>
      <c r="B12" s="30" t="s">
        <v>118</v>
      </c>
      <c r="C12" s="31" t="s">
        <v>36</v>
      </c>
      <c r="D12" s="30" t="str">
        <f t="shared" si="0"/>
        <v>GLTH_DWH_DWH_TNB_FCT</v>
      </c>
      <c r="E12" s="31" t="s">
        <v>371</v>
      </c>
    </row>
    <row r="13" spans="1:6">
      <c r="A13" s="1" t="str">
        <f>"DWH_TNB" &amp; IF(C13="Fact","_FCT_","_DIM_") &amp; "CONTRACT_MONTHLY"</f>
        <v>DWH_TNB_FCT_CONTRACT_MONTHLY</v>
      </c>
      <c r="B13" s="30" t="s">
        <v>229</v>
      </c>
      <c r="C13" s="31" t="s">
        <v>36</v>
      </c>
      <c r="D13" s="30" t="str">
        <f t="shared" si="0"/>
        <v>GLTH_DWH_DWH_TNB_FCT</v>
      </c>
      <c r="E13" s="31" t="s">
        <v>371</v>
      </c>
      <c r="F13" s="29"/>
    </row>
    <row r="14" spans="1:6" ht="114.75">
      <c r="A14" s="1" t="s">
        <v>291</v>
      </c>
      <c r="B14" s="52" t="s">
        <v>292</v>
      </c>
      <c r="C14" s="31" t="s">
        <v>36</v>
      </c>
      <c r="D14" s="52" t="s">
        <v>293</v>
      </c>
      <c r="E14" s="31" t="s">
        <v>371</v>
      </c>
    </row>
  </sheetData>
  <hyperlinks>
    <hyperlink ref="A9" location="DIM_DEALER!A1" display="DIM_DEALER!A1"/>
    <hyperlink ref="A5" location="DIM_BRANCH!A1" display="DIM_BRANCH!A1"/>
    <hyperlink ref="A7" location="DIM_CUST_SOURCE!A1" display="DIM_CUST_SOURCE!A1"/>
    <hyperlink ref="A10" location="DIM_PRODUCT!A1" display="DIM_PRODUCT!A1"/>
    <hyperlink ref="A13" location="FCT_CONTRACT_MONTHLY!A1" display="FCT_CONTRACT_MONTHLY!A1"/>
    <hyperlink ref="A12" location="FCT_APP_CONTRACT!A1" display="FCT_APP_CONTRACT!A1"/>
    <hyperlink ref="A2" location="DIM_ACCOUNT_STATUS!A1" display="DIM_ACCOUNT_STATUS!A1"/>
    <hyperlink ref="A11" location="DIM_REQUEST_STATUS!A1" display="DIM_REQUEST_STATUS!A1"/>
    <hyperlink ref="A3" location="DIM_APPLICATION_STATUS!A1" display="DIM_APPLICATION_STATUS!A1"/>
    <hyperlink ref="A4" location="DIM_BOT_CLASS!A1" display="DIM_BOT_CLASS!A1"/>
    <hyperlink ref="A14" location="FCT_REQ_MOVEMENT_STATUS!A1" display="DWH_TNB_FCT_REQ_MOVEMENT_STATUS"/>
    <hyperlink ref="A8" location="DIM_CUST_TYPE!A1" display="DIM_CUST_TYPE!A1"/>
    <hyperlink ref="A6" location="DIM_CUST_REFINANCE!A1" display="DIM_CUST_REFINANCE!A1"/>
  </hyperlinks>
  <pageMargins left="0.7" right="0.7" top="0.75" bottom="0.75" header="0.3" footer="0.3"/>
  <pageSetup paperSize="9" orientation="portrait" horizontalDpi="200" verticalDpi="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B8" sqref="B8"/>
    </sheetView>
  </sheetViews>
  <sheetFormatPr defaultColWidth="9.140625" defaultRowHeight="15"/>
  <cols>
    <col min="1" max="1" width="25.7109375" style="12" customWidth="1"/>
    <col min="2" max="2" width="56" style="12" bestFit="1" customWidth="1"/>
    <col min="3" max="3" width="15.7109375" style="12" customWidth="1"/>
    <col min="4" max="5" width="10.7109375" style="12" customWidth="1"/>
    <col min="6" max="6" width="5.7109375" style="2" customWidth="1"/>
    <col min="7" max="7" width="30.7109375" style="12" customWidth="1"/>
    <col min="8" max="8" width="15.7109375" style="2" customWidth="1"/>
    <col min="9" max="10" width="15.7109375" style="12" customWidth="1"/>
    <col min="11" max="16384" width="9.140625" style="12"/>
  </cols>
  <sheetData>
    <row r="1" spans="1:10">
      <c r="A1" s="3" t="s">
        <v>5</v>
      </c>
      <c r="B1" s="4"/>
      <c r="C1" s="2"/>
      <c r="D1" s="2"/>
      <c r="E1" s="2"/>
      <c r="G1" s="2"/>
      <c r="H1" s="8"/>
      <c r="I1" s="11"/>
    </row>
    <row r="2" spans="1:10">
      <c r="A2" s="4"/>
      <c r="B2" s="4"/>
      <c r="C2" s="2"/>
      <c r="D2" s="2"/>
      <c r="E2" s="2"/>
      <c r="G2" s="2"/>
      <c r="H2" s="8"/>
      <c r="I2" s="11"/>
    </row>
    <row r="3" spans="1:10">
      <c r="A3" s="6" t="s">
        <v>6</v>
      </c>
      <c r="B3" s="5" t="s">
        <v>21</v>
      </c>
      <c r="C3" s="2"/>
      <c r="D3" s="2"/>
      <c r="E3" s="2"/>
      <c r="G3" s="2"/>
      <c r="H3" s="8"/>
      <c r="I3" s="11"/>
    </row>
    <row r="4" spans="1:10">
      <c r="A4" s="6" t="s">
        <v>7</v>
      </c>
      <c r="B4" s="5" t="str">
        <f>Summary!A10</f>
        <v>DWH_TNB_DIM_PRODUCT</v>
      </c>
      <c r="G4" s="2"/>
      <c r="H4" s="8"/>
      <c r="I4" s="11"/>
    </row>
    <row r="5" spans="1:10">
      <c r="A5" s="6" t="s">
        <v>8</v>
      </c>
      <c r="B5" s="5" t="str">
        <f>Summary!B10</f>
        <v>STG_TNB_MST_PRODUCT</v>
      </c>
      <c r="G5" s="2"/>
      <c r="H5" s="8"/>
      <c r="I5" s="11"/>
    </row>
    <row r="6" spans="1:10">
      <c r="A6" s="6" t="s">
        <v>9</v>
      </c>
      <c r="B6" s="5" t="str">
        <f>Summary!D10</f>
        <v>GLTH_DWH_DWH_TNB_DIM</v>
      </c>
      <c r="G6" s="2"/>
      <c r="H6" s="8"/>
      <c r="I6" s="11"/>
    </row>
    <row r="7" spans="1:10">
      <c r="A7" s="6" t="s">
        <v>10</v>
      </c>
      <c r="B7" s="5"/>
      <c r="G7" s="2"/>
      <c r="H7" s="8"/>
      <c r="I7" s="11"/>
    </row>
    <row r="8" spans="1:10">
      <c r="A8" s="6" t="s">
        <v>280</v>
      </c>
      <c r="B8" s="37" t="s">
        <v>287</v>
      </c>
      <c r="C8" s="2"/>
      <c r="D8" s="2"/>
      <c r="E8" s="2"/>
      <c r="G8" s="2"/>
    </row>
    <row r="10" spans="1:10">
      <c r="A10" s="59" t="s">
        <v>50</v>
      </c>
      <c r="B10" s="60"/>
      <c r="C10" s="60"/>
      <c r="D10" s="60"/>
      <c r="E10" s="60"/>
      <c r="F10" s="61"/>
      <c r="G10" s="59" t="s">
        <v>51</v>
      </c>
      <c r="H10" s="61"/>
      <c r="I10" s="59" t="s">
        <v>52</v>
      </c>
      <c r="J10" s="61"/>
    </row>
    <row r="11" spans="1:10">
      <c r="A11" s="7" t="s">
        <v>11</v>
      </c>
      <c r="B11" s="7" t="s">
        <v>12</v>
      </c>
      <c r="C11" s="7" t="s">
        <v>13</v>
      </c>
      <c r="D11" s="7" t="s">
        <v>17</v>
      </c>
      <c r="E11" s="7" t="s">
        <v>110</v>
      </c>
      <c r="F11" s="7" t="s">
        <v>47</v>
      </c>
      <c r="G11" s="7" t="s">
        <v>49</v>
      </c>
      <c r="H11" s="7" t="s">
        <v>14</v>
      </c>
      <c r="I11" s="7" t="s">
        <v>53</v>
      </c>
      <c r="J11" s="7" t="s">
        <v>54</v>
      </c>
    </row>
    <row r="12" spans="1:10" s="15" customFormat="1">
      <c r="A12" s="13" t="s">
        <v>80</v>
      </c>
      <c r="B12" s="14" t="s">
        <v>44</v>
      </c>
      <c r="C12" s="13" t="s">
        <v>104</v>
      </c>
      <c r="D12" s="13"/>
      <c r="E12" s="13"/>
      <c r="F12" s="9" t="s">
        <v>48</v>
      </c>
      <c r="G12" s="21"/>
      <c r="H12" s="21" t="s">
        <v>114</v>
      </c>
      <c r="I12" s="13"/>
      <c r="J12" s="13"/>
    </row>
    <row r="13" spans="1:10" s="15" customFormat="1">
      <c r="A13" s="13" t="s">
        <v>81</v>
      </c>
      <c r="B13" s="13" t="s">
        <v>86</v>
      </c>
      <c r="C13" s="13" t="s">
        <v>16</v>
      </c>
      <c r="D13" s="13" t="s">
        <v>20</v>
      </c>
      <c r="E13" s="13"/>
      <c r="F13" s="9"/>
      <c r="G13" s="10" t="s">
        <v>40</v>
      </c>
      <c r="H13" s="13" t="s">
        <v>23</v>
      </c>
      <c r="I13" s="9" t="s">
        <v>48</v>
      </c>
      <c r="J13" s="13"/>
    </row>
    <row r="14" spans="1:10" s="15" customFormat="1">
      <c r="A14" s="13" t="s">
        <v>82</v>
      </c>
      <c r="B14" s="13" t="s">
        <v>84</v>
      </c>
      <c r="C14" s="13" t="s">
        <v>16</v>
      </c>
      <c r="D14" s="13" t="s">
        <v>19</v>
      </c>
      <c r="E14" s="13"/>
      <c r="F14" s="9"/>
      <c r="G14" s="10" t="s">
        <v>40</v>
      </c>
      <c r="H14" s="10" t="s">
        <v>25</v>
      </c>
      <c r="I14" s="13"/>
      <c r="J14" s="9" t="s">
        <v>48</v>
      </c>
    </row>
    <row r="15" spans="1:10" s="15" customFormat="1">
      <c r="A15" s="13" t="s">
        <v>83</v>
      </c>
      <c r="B15" s="13" t="s">
        <v>85</v>
      </c>
      <c r="C15" s="13" t="s">
        <v>16</v>
      </c>
      <c r="D15" s="13" t="s">
        <v>22</v>
      </c>
      <c r="E15" s="13"/>
      <c r="F15" s="9"/>
      <c r="G15" s="10" t="s">
        <v>40</v>
      </c>
      <c r="H15" s="13" t="s">
        <v>24</v>
      </c>
      <c r="I15" s="13"/>
      <c r="J15" s="9" t="s">
        <v>48</v>
      </c>
    </row>
    <row r="16" spans="1:10" s="27" customFormat="1">
      <c r="A16" s="25" t="s">
        <v>112</v>
      </c>
      <c r="B16" s="25" t="s">
        <v>117</v>
      </c>
      <c r="C16" s="25" t="s">
        <v>16</v>
      </c>
      <c r="D16" s="25" t="s">
        <v>102</v>
      </c>
      <c r="E16" s="25"/>
      <c r="F16" s="26"/>
      <c r="G16" s="21"/>
      <c r="H16" s="21" t="s">
        <v>114</v>
      </c>
      <c r="I16" s="25"/>
      <c r="J16" s="25"/>
    </row>
    <row r="17" spans="1:10" s="15" customFormat="1">
      <c r="A17" s="13" t="s">
        <v>60</v>
      </c>
      <c r="B17" s="13" t="s">
        <v>67</v>
      </c>
      <c r="C17" s="13" t="s">
        <v>62</v>
      </c>
      <c r="D17" s="13"/>
      <c r="E17" s="13"/>
      <c r="F17" s="9"/>
      <c r="G17" s="21"/>
      <c r="H17" s="21" t="s">
        <v>114</v>
      </c>
      <c r="I17" s="13"/>
      <c r="J17" s="13"/>
    </row>
    <row r="18" spans="1:10" s="15" customFormat="1">
      <c r="A18" s="13" t="s">
        <v>61</v>
      </c>
      <c r="B18" s="13" t="s">
        <v>68</v>
      </c>
      <c r="C18" s="13" t="s">
        <v>62</v>
      </c>
      <c r="D18" s="13"/>
      <c r="E18" s="13"/>
      <c r="F18" s="9"/>
      <c r="G18" s="21"/>
      <c r="H18" s="21" t="s">
        <v>114</v>
      </c>
      <c r="I18" s="13"/>
      <c r="J18" s="13"/>
    </row>
    <row r="19" spans="1:10" s="15" customFormat="1">
      <c r="A19" s="13" t="s">
        <v>88</v>
      </c>
      <c r="B19" s="13" t="s">
        <v>95</v>
      </c>
      <c r="C19" s="13" t="s">
        <v>104</v>
      </c>
      <c r="D19" s="13"/>
      <c r="E19" s="24" t="s">
        <v>108</v>
      </c>
      <c r="F19" s="9"/>
      <c r="G19" s="21"/>
      <c r="H19" s="21" t="s">
        <v>114</v>
      </c>
      <c r="I19" s="13"/>
      <c r="J19" s="13"/>
    </row>
    <row r="20" spans="1:10" s="15" customFormat="1">
      <c r="A20" s="13" t="s">
        <v>89</v>
      </c>
      <c r="B20" s="13" t="s">
        <v>96</v>
      </c>
      <c r="C20" s="13" t="s">
        <v>16</v>
      </c>
      <c r="D20" s="13" t="s">
        <v>19</v>
      </c>
      <c r="E20" s="24" t="s">
        <v>108</v>
      </c>
      <c r="F20" s="9"/>
      <c r="G20" s="21"/>
      <c r="H20" s="21" t="s">
        <v>114</v>
      </c>
      <c r="I20" s="13"/>
      <c r="J20" s="13"/>
    </row>
    <row r="21" spans="1:10" s="15" customFormat="1">
      <c r="A21" s="13" t="s">
        <v>90</v>
      </c>
      <c r="B21" s="13" t="s">
        <v>97</v>
      </c>
      <c r="C21" s="13" t="s">
        <v>16</v>
      </c>
      <c r="D21" s="13" t="s">
        <v>105</v>
      </c>
      <c r="E21" s="24" t="s">
        <v>108</v>
      </c>
      <c r="F21" s="9"/>
      <c r="G21" s="21"/>
      <c r="H21" s="21" t="s">
        <v>114</v>
      </c>
      <c r="I21" s="13"/>
      <c r="J21" s="13"/>
    </row>
    <row r="22" spans="1:10" s="15" customFormat="1">
      <c r="A22" s="13" t="s">
        <v>91</v>
      </c>
      <c r="B22" s="13" t="s">
        <v>99</v>
      </c>
      <c r="C22" s="13" t="s">
        <v>16</v>
      </c>
      <c r="D22" s="13" t="s">
        <v>102</v>
      </c>
      <c r="E22" s="24" t="s">
        <v>108</v>
      </c>
      <c r="F22" s="9"/>
      <c r="G22" s="21"/>
      <c r="H22" s="21" t="s">
        <v>114</v>
      </c>
      <c r="I22" s="13"/>
      <c r="J22" s="13"/>
    </row>
    <row r="23" spans="1:10" s="15" customFormat="1">
      <c r="A23" s="13" t="s">
        <v>92</v>
      </c>
      <c r="B23" s="13" t="s">
        <v>98</v>
      </c>
      <c r="C23" s="13" t="s">
        <v>16</v>
      </c>
      <c r="D23" s="13" t="s">
        <v>103</v>
      </c>
      <c r="E23" s="24" t="s">
        <v>109</v>
      </c>
      <c r="F23" s="9"/>
      <c r="G23" s="21"/>
      <c r="H23" s="21" t="s">
        <v>114</v>
      </c>
      <c r="I23" s="13"/>
      <c r="J23" s="13"/>
    </row>
    <row r="24" spans="1:10" s="15" customFormat="1">
      <c r="A24" s="13" t="s">
        <v>93</v>
      </c>
      <c r="B24" s="13" t="s">
        <v>100</v>
      </c>
      <c r="C24" s="13" t="s">
        <v>106</v>
      </c>
      <c r="D24" s="13" t="s">
        <v>107</v>
      </c>
      <c r="E24" s="24" t="s">
        <v>108</v>
      </c>
      <c r="F24" s="9"/>
      <c r="G24" s="21"/>
      <c r="H24" s="21" t="s">
        <v>114</v>
      </c>
      <c r="I24" s="13"/>
      <c r="J24" s="13"/>
    </row>
    <row r="25" spans="1:10" s="15" customFormat="1">
      <c r="A25" s="13" t="s">
        <v>94</v>
      </c>
      <c r="B25" s="13" t="s">
        <v>101</v>
      </c>
      <c r="C25" s="13" t="s">
        <v>106</v>
      </c>
      <c r="D25" s="13" t="s">
        <v>107</v>
      </c>
      <c r="E25" s="24" t="s">
        <v>108</v>
      </c>
      <c r="F25" s="9"/>
      <c r="G25" s="21"/>
      <c r="H25" s="21" t="s">
        <v>114</v>
      </c>
      <c r="I25" s="13"/>
      <c r="J25" s="13"/>
    </row>
    <row r="27" spans="1:10">
      <c r="A27" s="20" t="s">
        <v>169</v>
      </c>
    </row>
  </sheetData>
  <mergeCells count="3">
    <mergeCell ref="A10:F10"/>
    <mergeCell ref="G10:H10"/>
    <mergeCell ref="I10:J10"/>
  </mergeCells>
  <hyperlinks>
    <hyperlink ref="A1" location="Summary!A1" display="Back-to-Summary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topLeftCell="A7" workbookViewId="0"/>
  </sheetViews>
  <sheetFormatPr defaultColWidth="9.140625" defaultRowHeight="15"/>
  <cols>
    <col min="1" max="1" width="25.7109375" style="12" customWidth="1"/>
    <col min="2" max="2" width="56" style="12" bestFit="1" customWidth="1"/>
    <col min="3" max="3" width="15.7109375" style="12" customWidth="1"/>
    <col min="4" max="5" width="10.7109375" style="12" customWidth="1"/>
    <col min="6" max="6" width="5.7109375" style="2" customWidth="1"/>
    <col min="7" max="7" width="30.7109375" style="12" customWidth="1"/>
    <col min="8" max="8" width="15.7109375" style="2" customWidth="1"/>
    <col min="9" max="10" width="15.7109375" style="12" customWidth="1"/>
    <col min="11" max="16384" width="9.140625" style="12"/>
  </cols>
  <sheetData>
    <row r="1" spans="1:11">
      <c r="A1" s="3" t="s">
        <v>5</v>
      </c>
      <c r="B1" s="4"/>
      <c r="C1" s="2"/>
      <c r="D1" s="2"/>
      <c r="E1" s="2"/>
      <c r="G1" s="2"/>
      <c r="H1" s="8"/>
      <c r="I1" s="11"/>
    </row>
    <row r="2" spans="1:11">
      <c r="A2" s="4"/>
      <c r="B2" s="4"/>
      <c r="C2" s="2"/>
      <c r="D2" s="2"/>
      <c r="E2" s="2"/>
      <c r="G2" s="2"/>
      <c r="H2" s="8"/>
      <c r="I2" s="11"/>
    </row>
    <row r="3" spans="1:11">
      <c r="A3" s="6" t="s">
        <v>6</v>
      </c>
      <c r="B3" s="5" t="s">
        <v>21</v>
      </c>
      <c r="C3" s="2"/>
      <c r="D3" s="2"/>
      <c r="E3" s="2"/>
      <c r="G3" s="2"/>
      <c r="H3" s="8"/>
      <c r="I3" s="11"/>
    </row>
    <row r="4" spans="1:11">
      <c r="A4" s="6" t="s">
        <v>7</v>
      </c>
      <c r="B4" s="5" t="str">
        <f>Summary!A11</f>
        <v>DWH_TNB_DIM_REQUEST_STATUS</v>
      </c>
      <c r="G4" s="2"/>
      <c r="H4" s="8"/>
      <c r="I4" s="11"/>
    </row>
    <row r="5" spans="1:11">
      <c r="A5" s="6" t="s">
        <v>8</v>
      </c>
      <c r="B5" s="5" t="str">
        <f>Summary!B11</f>
        <v>STG_TNB_MST_REQUEST_STATUS</v>
      </c>
      <c r="G5" s="2"/>
      <c r="H5" s="8"/>
      <c r="I5" s="11"/>
    </row>
    <row r="6" spans="1:11">
      <c r="A6" s="6" t="s">
        <v>9</v>
      </c>
      <c r="B6" s="5" t="str">
        <f>Summary!D11</f>
        <v>GLTH_DWH_DWH_TNB_DIM</v>
      </c>
      <c r="G6" s="2"/>
      <c r="H6" s="8"/>
      <c r="I6" s="11"/>
    </row>
    <row r="7" spans="1:11">
      <c r="A7" s="6" t="s">
        <v>10</v>
      </c>
      <c r="B7" s="5"/>
      <c r="G7" s="2"/>
      <c r="H7" s="8"/>
      <c r="I7" s="11"/>
    </row>
    <row r="8" spans="1:11">
      <c r="A8" s="6" t="s">
        <v>280</v>
      </c>
      <c r="B8" s="37" t="s">
        <v>288</v>
      </c>
      <c r="C8" s="2"/>
      <c r="D8" s="2"/>
      <c r="E8" s="2"/>
      <c r="G8" s="2"/>
    </row>
    <row r="10" spans="1:11">
      <c r="A10" s="59" t="s">
        <v>50</v>
      </c>
      <c r="B10" s="60"/>
      <c r="C10" s="60"/>
      <c r="D10" s="60"/>
      <c r="E10" s="60"/>
      <c r="F10" s="61"/>
      <c r="G10" s="59" t="s">
        <v>51</v>
      </c>
      <c r="H10" s="61"/>
      <c r="I10" s="59" t="s">
        <v>52</v>
      </c>
      <c r="J10" s="61"/>
      <c r="K10" s="62" t="s">
        <v>120</v>
      </c>
    </row>
    <row r="11" spans="1:11">
      <c r="A11" s="7" t="s">
        <v>11</v>
      </c>
      <c r="B11" s="7" t="s">
        <v>12</v>
      </c>
      <c r="C11" s="7" t="s">
        <v>13</v>
      </c>
      <c r="D11" s="7" t="s">
        <v>17</v>
      </c>
      <c r="E11" s="7" t="s">
        <v>110</v>
      </c>
      <c r="F11" s="7" t="s">
        <v>47</v>
      </c>
      <c r="G11" s="7" t="s">
        <v>49</v>
      </c>
      <c r="H11" s="7" t="s">
        <v>14</v>
      </c>
      <c r="I11" s="7" t="s">
        <v>53</v>
      </c>
      <c r="J11" s="7" t="s">
        <v>54</v>
      </c>
      <c r="K11" s="62"/>
    </row>
    <row r="12" spans="1:11" s="15" customFormat="1">
      <c r="A12" s="13" t="s">
        <v>183</v>
      </c>
      <c r="B12" s="14" t="s">
        <v>44</v>
      </c>
      <c r="C12" s="13" t="s">
        <v>104</v>
      </c>
      <c r="D12" s="13"/>
      <c r="E12" s="13"/>
      <c r="F12" s="9" t="s">
        <v>48</v>
      </c>
      <c r="G12" s="21"/>
      <c r="H12" s="21" t="s">
        <v>114</v>
      </c>
      <c r="I12" s="13"/>
      <c r="J12" s="13"/>
      <c r="K12" s="38"/>
    </row>
    <row r="13" spans="1:11" s="15" customFormat="1">
      <c r="A13" s="13" t="s">
        <v>181</v>
      </c>
      <c r="B13" s="13" t="s">
        <v>184</v>
      </c>
      <c r="C13" s="13" t="s">
        <v>16</v>
      </c>
      <c r="D13" s="13" t="s">
        <v>20</v>
      </c>
      <c r="E13" s="13"/>
      <c r="F13" s="9"/>
      <c r="G13" s="10" t="s">
        <v>179</v>
      </c>
      <c r="H13" s="13" t="s">
        <v>23</v>
      </c>
      <c r="I13" s="9"/>
      <c r="J13" s="13"/>
      <c r="K13" s="38"/>
    </row>
    <row r="14" spans="1:11" s="15" customFormat="1">
      <c r="A14" s="13" t="s">
        <v>182</v>
      </c>
      <c r="B14" s="13" t="s">
        <v>185</v>
      </c>
      <c r="C14" s="13" t="s">
        <v>16</v>
      </c>
      <c r="D14" s="13" t="s">
        <v>19</v>
      </c>
      <c r="E14" s="13"/>
      <c r="F14" s="9"/>
      <c r="G14" s="10" t="s">
        <v>179</v>
      </c>
      <c r="H14" s="13" t="s">
        <v>24</v>
      </c>
      <c r="I14" s="13"/>
      <c r="J14" s="9"/>
      <c r="K14" s="53"/>
    </row>
    <row r="15" spans="1:11" s="15" customFormat="1">
      <c r="A15" s="13" t="s">
        <v>88</v>
      </c>
      <c r="B15" s="13" t="s">
        <v>95</v>
      </c>
      <c r="C15" s="13" t="s">
        <v>104</v>
      </c>
      <c r="D15" s="13"/>
      <c r="E15" s="24" t="s">
        <v>108</v>
      </c>
      <c r="F15" s="9"/>
      <c r="G15" s="21"/>
      <c r="H15" s="21" t="s">
        <v>114</v>
      </c>
      <c r="I15" s="13"/>
      <c r="J15" s="13"/>
      <c r="K15" s="38"/>
    </row>
    <row r="16" spans="1:11" s="15" customFormat="1">
      <c r="A16" s="13" t="s">
        <v>89</v>
      </c>
      <c r="B16" s="13" t="s">
        <v>96</v>
      </c>
      <c r="C16" s="13" t="s">
        <v>16</v>
      </c>
      <c r="D16" s="13" t="s">
        <v>19</v>
      </c>
      <c r="E16" s="24" t="s">
        <v>108</v>
      </c>
      <c r="F16" s="9"/>
      <c r="G16" s="21"/>
      <c r="H16" s="21" t="s">
        <v>114</v>
      </c>
      <c r="I16" s="13"/>
      <c r="J16" s="13"/>
      <c r="K16" s="38"/>
    </row>
    <row r="17" spans="1:11" s="15" customFormat="1">
      <c r="A17" s="13" t="s">
        <v>90</v>
      </c>
      <c r="B17" s="13" t="s">
        <v>97</v>
      </c>
      <c r="C17" s="13" t="s">
        <v>16</v>
      </c>
      <c r="D17" s="13" t="s">
        <v>105</v>
      </c>
      <c r="E17" s="24" t="s">
        <v>108</v>
      </c>
      <c r="F17" s="9"/>
      <c r="G17" s="21"/>
      <c r="H17" s="21" t="s">
        <v>114</v>
      </c>
      <c r="I17" s="13"/>
      <c r="J17" s="13"/>
      <c r="K17" s="54"/>
    </row>
    <row r="18" spans="1:11" s="15" customFormat="1">
      <c r="A18" s="13" t="s">
        <v>91</v>
      </c>
      <c r="B18" s="13" t="s">
        <v>99</v>
      </c>
      <c r="C18" s="13" t="s">
        <v>16</v>
      </c>
      <c r="D18" s="13" t="s">
        <v>102</v>
      </c>
      <c r="E18" s="24" t="s">
        <v>108</v>
      </c>
      <c r="F18" s="9"/>
      <c r="G18" s="21"/>
      <c r="H18" s="21" t="s">
        <v>114</v>
      </c>
      <c r="I18" s="13"/>
      <c r="J18" s="13"/>
      <c r="K18" s="38"/>
    </row>
    <row r="19" spans="1:11" s="15" customFormat="1">
      <c r="A19" s="13" t="s">
        <v>92</v>
      </c>
      <c r="B19" s="13" t="s">
        <v>98</v>
      </c>
      <c r="C19" s="13" t="s">
        <v>16</v>
      </c>
      <c r="D19" s="13" t="s">
        <v>103</v>
      </c>
      <c r="E19" s="24" t="s">
        <v>109</v>
      </c>
      <c r="F19" s="9"/>
      <c r="G19" s="21"/>
      <c r="H19" s="21" t="s">
        <v>114</v>
      </c>
      <c r="I19" s="13"/>
      <c r="J19" s="13"/>
      <c r="K19" s="38"/>
    </row>
    <row r="20" spans="1:11" s="15" customFormat="1">
      <c r="A20" s="13" t="s">
        <v>93</v>
      </c>
      <c r="B20" s="13" t="s">
        <v>100</v>
      </c>
      <c r="C20" s="13" t="s">
        <v>106</v>
      </c>
      <c r="D20" s="13" t="s">
        <v>107</v>
      </c>
      <c r="E20" s="24" t="s">
        <v>108</v>
      </c>
      <c r="F20" s="9"/>
      <c r="G20" s="21"/>
      <c r="H20" s="21" t="s">
        <v>114</v>
      </c>
      <c r="I20" s="13"/>
      <c r="J20" s="13"/>
      <c r="K20" s="53"/>
    </row>
    <row r="21" spans="1:11" s="15" customFormat="1">
      <c r="A21" s="13" t="s">
        <v>94</v>
      </c>
      <c r="B21" s="13" t="s">
        <v>101</v>
      </c>
      <c r="C21" s="13" t="s">
        <v>106</v>
      </c>
      <c r="D21" s="13" t="s">
        <v>107</v>
      </c>
      <c r="E21" s="24" t="s">
        <v>108</v>
      </c>
      <c r="F21" s="9"/>
      <c r="G21" s="21"/>
      <c r="H21" s="21" t="s">
        <v>114</v>
      </c>
      <c r="I21" s="13"/>
      <c r="J21" s="13"/>
      <c r="K21" s="53"/>
    </row>
    <row r="22" spans="1:11" s="51" customFormat="1">
      <c r="A22" s="42" t="s">
        <v>364</v>
      </c>
      <c r="B22" s="42" t="s">
        <v>365</v>
      </c>
      <c r="C22" s="42" t="s">
        <v>16</v>
      </c>
      <c r="D22" s="42" t="s">
        <v>19</v>
      </c>
      <c r="E22" s="47" t="s">
        <v>108</v>
      </c>
      <c r="F22" s="48"/>
      <c r="G22" s="49"/>
      <c r="H22" s="21" t="s">
        <v>368</v>
      </c>
      <c r="I22" s="42"/>
      <c r="J22" s="42"/>
      <c r="K22" s="13" t="s">
        <v>328</v>
      </c>
    </row>
    <row r="23" spans="1:11" s="51" customFormat="1">
      <c r="A23" s="42" t="s">
        <v>366</v>
      </c>
      <c r="B23" s="42" t="s">
        <v>367</v>
      </c>
      <c r="C23" s="42" t="s">
        <v>16</v>
      </c>
      <c r="D23" s="42" t="s">
        <v>20</v>
      </c>
      <c r="E23" s="47" t="s">
        <v>108</v>
      </c>
      <c r="F23" s="48"/>
      <c r="G23" s="49"/>
      <c r="H23" s="21" t="s">
        <v>369</v>
      </c>
      <c r="I23" s="42"/>
      <c r="J23" s="42"/>
      <c r="K23" s="13" t="s">
        <v>328</v>
      </c>
    </row>
    <row r="24" spans="1:11">
      <c r="A24" s="20" t="s">
        <v>180</v>
      </c>
    </row>
  </sheetData>
  <mergeCells count="4">
    <mergeCell ref="A10:F10"/>
    <mergeCell ref="G10:H10"/>
    <mergeCell ref="I10:J10"/>
    <mergeCell ref="K10:K11"/>
  </mergeCells>
  <hyperlinks>
    <hyperlink ref="A1" location="Summary!A1" display="Back-to-Summary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I48"/>
  <sheetViews>
    <sheetView workbookViewId="0"/>
  </sheetViews>
  <sheetFormatPr defaultColWidth="9.140625" defaultRowHeight="15"/>
  <cols>
    <col min="1" max="1" width="25.7109375" style="12" customWidth="1"/>
    <col min="2" max="2" width="40.7109375" style="12" customWidth="1"/>
    <col min="3" max="3" width="15.7109375" style="12" customWidth="1"/>
    <col min="4" max="5" width="10.7109375" style="12" customWidth="1"/>
    <col min="6" max="6" width="5.7109375" style="2" customWidth="1"/>
    <col min="7" max="7" width="30.7109375" style="12" customWidth="1"/>
    <col min="8" max="8" width="15.7109375" style="2" customWidth="1"/>
    <col min="9" max="9" width="30.7109375" style="12" customWidth="1"/>
    <col min="10" max="16384" width="9.140625" style="12"/>
  </cols>
  <sheetData>
    <row r="1" spans="1:9">
      <c r="A1" s="3" t="s">
        <v>5</v>
      </c>
      <c r="B1" s="4"/>
      <c r="C1" s="2"/>
      <c r="D1" s="2"/>
      <c r="E1" s="2"/>
      <c r="G1" s="2"/>
      <c r="H1" s="8"/>
      <c r="I1" s="11"/>
    </row>
    <row r="2" spans="1:9">
      <c r="A2" s="4"/>
      <c r="B2" s="4"/>
      <c r="C2" s="2"/>
      <c r="D2" s="2"/>
      <c r="E2" s="2"/>
      <c r="G2" s="2"/>
      <c r="H2" s="8"/>
      <c r="I2" s="11"/>
    </row>
    <row r="3" spans="1:9">
      <c r="A3" s="6" t="s">
        <v>6</v>
      </c>
      <c r="B3" s="5" t="s">
        <v>21</v>
      </c>
      <c r="C3" s="2"/>
      <c r="D3" s="2"/>
      <c r="E3" s="2"/>
      <c r="G3" s="2"/>
      <c r="H3" s="8"/>
      <c r="I3" s="11"/>
    </row>
    <row r="4" spans="1:9">
      <c r="A4" s="6" t="s">
        <v>7</v>
      </c>
      <c r="B4" s="5" t="str">
        <f>Summary!A12</f>
        <v>DWH_TNB_FCT_APP_CONTRACT</v>
      </c>
      <c r="G4" s="2"/>
      <c r="H4" s="8"/>
      <c r="I4" s="11"/>
    </row>
    <row r="5" spans="1:9">
      <c r="A5" s="6" t="s">
        <v>8</v>
      </c>
      <c r="B5" s="5" t="str">
        <f>Summary!B12</f>
        <v>STG_TNB_TRN_APPLICATION LEFT OUTER JOIN STG_TNB_TRN_CONTRACT ON MLMH_REQ_DOC = MLHP_REQ_DOC</v>
      </c>
      <c r="G5" s="2"/>
      <c r="H5" s="8"/>
      <c r="I5" s="11"/>
    </row>
    <row r="6" spans="1:9">
      <c r="A6" s="6" t="s">
        <v>9</v>
      </c>
      <c r="B6" s="5" t="str">
        <f>Summary!D12</f>
        <v>GLTH_DWH_DWH_TNB_FCT</v>
      </c>
      <c r="G6" s="2"/>
      <c r="H6" s="8"/>
      <c r="I6" s="11"/>
    </row>
    <row r="7" spans="1:9">
      <c r="A7" s="6" t="s">
        <v>10</v>
      </c>
      <c r="B7" s="5"/>
      <c r="G7" s="2"/>
      <c r="H7" s="8"/>
      <c r="I7" s="11"/>
    </row>
    <row r="8" spans="1:9">
      <c r="A8" s="6" t="s">
        <v>280</v>
      </c>
      <c r="B8" s="37" t="s">
        <v>289</v>
      </c>
      <c r="C8" s="2"/>
      <c r="D8" s="2"/>
      <c r="E8" s="2"/>
      <c r="G8" s="2"/>
    </row>
    <row r="10" spans="1:9">
      <c r="A10" s="59" t="s">
        <v>50</v>
      </c>
      <c r="B10" s="60"/>
      <c r="C10" s="60"/>
      <c r="D10" s="60"/>
      <c r="E10" s="60"/>
      <c r="F10" s="61"/>
      <c r="G10" s="59" t="s">
        <v>51</v>
      </c>
      <c r="H10" s="61"/>
      <c r="I10" s="64" t="s">
        <v>120</v>
      </c>
    </row>
    <row r="11" spans="1:9">
      <c r="A11" s="7" t="s">
        <v>11</v>
      </c>
      <c r="B11" s="7" t="s">
        <v>12</v>
      </c>
      <c r="C11" s="7" t="s">
        <v>13</v>
      </c>
      <c r="D11" s="7" t="s">
        <v>17</v>
      </c>
      <c r="E11" s="7" t="s">
        <v>110</v>
      </c>
      <c r="F11" s="7" t="s">
        <v>47</v>
      </c>
      <c r="G11" s="7" t="s">
        <v>49</v>
      </c>
      <c r="H11" s="7" t="s">
        <v>14</v>
      </c>
      <c r="I11" s="65"/>
    </row>
    <row r="12" spans="1:9" s="15" customFormat="1">
      <c r="A12" s="13" t="s">
        <v>121</v>
      </c>
      <c r="B12" s="14" t="s">
        <v>122</v>
      </c>
      <c r="C12" s="13" t="s">
        <v>123</v>
      </c>
      <c r="D12" s="13" t="s">
        <v>124</v>
      </c>
      <c r="E12" s="13"/>
      <c r="F12" s="9" t="s">
        <v>48</v>
      </c>
      <c r="G12" s="10" t="s">
        <v>119</v>
      </c>
      <c r="H12" s="13" t="s">
        <v>125</v>
      </c>
      <c r="I12" s="13"/>
    </row>
    <row r="13" spans="1:9" s="15" customFormat="1">
      <c r="A13" s="13" t="s">
        <v>126</v>
      </c>
      <c r="B13" s="13" t="s">
        <v>127</v>
      </c>
      <c r="C13" s="13" t="s">
        <v>123</v>
      </c>
      <c r="D13" s="13" t="s">
        <v>124</v>
      </c>
      <c r="E13" s="13"/>
      <c r="F13" s="9"/>
      <c r="G13" s="10" t="s">
        <v>119</v>
      </c>
      <c r="H13" s="13" t="s">
        <v>128</v>
      </c>
      <c r="I13" s="9"/>
    </row>
    <row r="14" spans="1:9" s="16" customFormat="1">
      <c r="A14" s="17" t="s">
        <v>211</v>
      </c>
      <c r="B14" s="17" t="s">
        <v>223</v>
      </c>
      <c r="C14" s="17" t="s">
        <v>123</v>
      </c>
      <c r="D14" s="17" t="s">
        <v>124</v>
      </c>
      <c r="E14" s="17"/>
      <c r="F14" s="18"/>
      <c r="G14" s="19" t="s">
        <v>119</v>
      </c>
      <c r="H14" s="17" t="s">
        <v>278</v>
      </c>
      <c r="I14" s="18"/>
    </row>
    <row r="15" spans="1:9" s="15" customFormat="1">
      <c r="A15" s="13" t="s">
        <v>81</v>
      </c>
      <c r="B15" s="13" t="s">
        <v>86</v>
      </c>
      <c r="C15" s="13" t="s">
        <v>16</v>
      </c>
      <c r="D15" s="13">
        <v>10</v>
      </c>
      <c r="E15" s="13"/>
      <c r="F15" s="9"/>
      <c r="G15" s="10" t="s">
        <v>119</v>
      </c>
      <c r="H15" s="10" t="s">
        <v>81</v>
      </c>
      <c r="I15" s="13"/>
    </row>
    <row r="16" spans="1:9" s="15" customFormat="1">
      <c r="A16" s="13" t="s">
        <v>57</v>
      </c>
      <c r="B16" s="13" t="s">
        <v>15</v>
      </c>
      <c r="C16" s="13" t="s">
        <v>16</v>
      </c>
      <c r="D16" s="13">
        <v>10</v>
      </c>
      <c r="E16" s="13"/>
      <c r="F16" s="9"/>
      <c r="G16" s="10" t="s">
        <v>129</v>
      </c>
      <c r="H16" s="13" t="s">
        <v>57</v>
      </c>
      <c r="I16" s="13"/>
    </row>
    <row r="17" spans="1:9" s="15" customFormat="1">
      <c r="A17" s="13" t="s">
        <v>29</v>
      </c>
      <c r="B17" s="13" t="s">
        <v>34</v>
      </c>
      <c r="C17" s="13" t="s">
        <v>16</v>
      </c>
      <c r="D17" s="13">
        <v>10</v>
      </c>
      <c r="E17" s="13"/>
      <c r="F17" s="9"/>
      <c r="G17" s="10" t="s">
        <v>129</v>
      </c>
      <c r="H17" s="13" t="s">
        <v>29</v>
      </c>
      <c r="I17" s="13"/>
    </row>
    <row r="18" spans="1:9" s="15" customFormat="1">
      <c r="A18" s="13" t="s">
        <v>72</v>
      </c>
      <c r="B18" s="13" t="s">
        <v>74</v>
      </c>
      <c r="C18" s="13" t="s">
        <v>16</v>
      </c>
      <c r="D18" s="13">
        <v>2</v>
      </c>
      <c r="E18" s="13"/>
      <c r="F18" s="9"/>
      <c r="G18" s="10" t="s">
        <v>119</v>
      </c>
      <c r="H18" s="13" t="s">
        <v>72</v>
      </c>
      <c r="I18" s="13"/>
    </row>
    <row r="19" spans="1:9" s="15" customFormat="1">
      <c r="A19" s="13" t="s">
        <v>197</v>
      </c>
      <c r="B19" s="13" t="s">
        <v>199</v>
      </c>
      <c r="C19" s="13" t="s">
        <v>16</v>
      </c>
      <c r="D19" s="13">
        <v>2</v>
      </c>
      <c r="E19" s="13"/>
      <c r="F19" s="9"/>
      <c r="G19" s="10" t="s">
        <v>119</v>
      </c>
      <c r="H19" s="13" t="s">
        <v>198</v>
      </c>
      <c r="I19" s="13"/>
    </row>
    <row r="20" spans="1:9" s="15" customFormat="1">
      <c r="A20" s="13" t="s">
        <v>130</v>
      </c>
      <c r="B20" s="14" t="s">
        <v>131</v>
      </c>
      <c r="C20" s="13" t="s">
        <v>16</v>
      </c>
      <c r="D20" s="13">
        <v>1</v>
      </c>
      <c r="E20" s="13"/>
      <c r="F20" s="9"/>
      <c r="G20" s="10" t="s">
        <v>119</v>
      </c>
      <c r="H20" s="13" t="s">
        <v>132</v>
      </c>
      <c r="I20" s="13"/>
    </row>
    <row r="21" spans="1:9" s="15" customFormat="1">
      <c r="A21" s="13" t="s">
        <v>133</v>
      </c>
      <c r="B21" s="14" t="s">
        <v>134</v>
      </c>
      <c r="C21" s="13" t="s">
        <v>16</v>
      </c>
      <c r="D21" s="13">
        <v>10</v>
      </c>
      <c r="E21" s="13"/>
      <c r="F21" s="9"/>
      <c r="G21" s="10" t="s">
        <v>119</v>
      </c>
      <c r="H21" s="13" t="s">
        <v>135</v>
      </c>
      <c r="I21" s="13" t="s">
        <v>170</v>
      </c>
    </row>
    <row r="22" spans="1:9" s="15" customFormat="1">
      <c r="A22" s="13" t="s">
        <v>136</v>
      </c>
      <c r="B22" s="14" t="s">
        <v>137</v>
      </c>
      <c r="C22" s="13" t="s">
        <v>16</v>
      </c>
      <c r="D22" s="13" t="s">
        <v>18</v>
      </c>
      <c r="E22" s="13"/>
      <c r="F22" s="9"/>
      <c r="G22" s="10" t="s">
        <v>119</v>
      </c>
      <c r="H22" s="13" t="s">
        <v>135</v>
      </c>
      <c r="I22" s="13" t="s">
        <v>138</v>
      </c>
    </row>
    <row r="23" spans="1:9" s="16" customFormat="1">
      <c r="A23" s="17" t="s">
        <v>383</v>
      </c>
      <c r="B23" s="17" t="s">
        <v>384</v>
      </c>
      <c r="C23" s="17" t="s">
        <v>123</v>
      </c>
      <c r="D23" s="17"/>
      <c r="E23" s="17"/>
      <c r="F23" s="18"/>
      <c r="G23" s="19" t="s">
        <v>119</v>
      </c>
      <c r="H23" s="17" t="s">
        <v>387</v>
      </c>
      <c r="I23" s="17"/>
    </row>
    <row r="24" spans="1:9" s="16" customFormat="1">
      <c r="A24" s="17" t="s">
        <v>379</v>
      </c>
      <c r="B24" s="17" t="s">
        <v>385</v>
      </c>
      <c r="C24" s="17" t="s">
        <v>16</v>
      </c>
      <c r="D24" s="17">
        <v>2</v>
      </c>
      <c r="E24" s="17"/>
      <c r="F24" s="18"/>
      <c r="G24" s="19" t="s">
        <v>119</v>
      </c>
      <c r="H24" s="17" t="s">
        <v>386</v>
      </c>
      <c r="I24" s="17"/>
    </row>
    <row r="25" spans="1:9" s="15" customFormat="1">
      <c r="A25" s="13" t="s">
        <v>139</v>
      </c>
      <c r="B25" s="14" t="s">
        <v>140</v>
      </c>
      <c r="C25" s="13" t="s">
        <v>123</v>
      </c>
      <c r="D25" s="13" t="s">
        <v>124</v>
      </c>
      <c r="E25" s="13"/>
      <c r="F25" s="9"/>
      <c r="G25" s="10" t="s">
        <v>129</v>
      </c>
      <c r="H25" s="13" t="s">
        <v>141</v>
      </c>
      <c r="I25" s="13"/>
    </row>
    <row r="26" spans="1:9" s="15" customFormat="1">
      <c r="A26" s="13" t="s">
        <v>142</v>
      </c>
      <c r="B26" s="14" t="s">
        <v>143</v>
      </c>
      <c r="C26" s="13" t="s">
        <v>123</v>
      </c>
      <c r="D26" s="13" t="s">
        <v>124</v>
      </c>
      <c r="E26" s="13"/>
      <c r="F26" s="9"/>
      <c r="G26" s="10" t="s">
        <v>129</v>
      </c>
      <c r="H26" s="13" t="s">
        <v>144</v>
      </c>
      <c r="I26" s="13"/>
    </row>
    <row r="27" spans="1:9" s="15" customFormat="1">
      <c r="A27" s="13" t="s">
        <v>176</v>
      </c>
      <c r="B27" s="14" t="s">
        <v>177</v>
      </c>
      <c r="C27" s="13" t="s">
        <v>123</v>
      </c>
      <c r="D27" s="13" t="s">
        <v>124</v>
      </c>
      <c r="E27" s="13"/>
      <c r="F27" s="9"/>
      <c r="G27" s="10" t="s">
        <v>129</v>
      </c>
      <c r="H27" s="13" t="s">
        <v>178</v>
      </c>
      <c r="I27" s="13"/>
    </row>
    <row r="28" spans="1:9" s="15" customFormat="1">
      <c r="A28" s="13" t="s">
        <v>171</v>
      </c>
      <c r="B28" s="14" t="s">
        <v>172</v>
      </c>
      <c r="C28" s="13" t="s">
        <v>123</v>
      </c>
      <c r="D28" s="13" t="s">
        <v>124</v>
      </c>
      <c r="E28" s="13"/>
      <c r="F28" s="9"/>
      <c r="G28" s="10" t="s">
        <v>129</v>
      </c>
      <c r="H28" s="13" t="s">
        <v>173</v>
      </c>
      <c r="I28" s="13"/>
    </row>
    <row r="29" spans="1:9" s="15" customFormat="1">
      <c r="A29" s="13" t="s">
        <v>145</v>
      </c>
      <c r="B29" s="14" t="s">
        <v>146</v>
      </c>
      <c r="C29" s="13" t="s">
        <v>123</v>
      </c>
      <c r="D29" s="13" t="s">
        <v>124</v>
      </c>
      <c r="E29" s="13"/>
      <c r="F29" s="9"/>
      <c r="G29" s="10" t="s">
        <v>119</v>
      </c>
      <c r="H29" s="13" t="s">
        <v>147</v>
      </c>
      <c r="I29" s="13"/>
    </row>
    <row r="30" spans="1:9" s="15" customFormat="1">
      <c r="A30" s="13" t="s">
        <v>148</v>
      </c>
      <c r="B30" s="14" t="s">
        <v>149</v>
      </c>
      <c r="C30" s="13" t="s">
        <v>123</v>
      </c>
      <c r="D30" s="13" t="s">
        <v>124</v>
      </c>
      <c r="E30" s="13"/>
      <c r="F30" s="9"/>
      <c r="G30" s="10" t="s">
        <v>129</v>
      </c>
      <c r="H30" s="13" t="s">
        <v>150</v>
      </c>
      <c r="I30" s="13"/>
    </row>
    <row r="31" spans="1:9" s="15" customFormat="1">
      <c r="A31" s="13" t="s">
        <v>151</v>
      </c>
      <c r="B31" s="14" t="s">
        <v>152</v>
      </c>
      <c r="C31" s="13" t="s">
        <v>123</v>
      </c>
      <c r="D31" s="13" t="s">
        <v>124</v>
      </c>
      <c r="E31" s="13"/>
      <c r="F31" s="9"/>
      <c r="G31" s="10" t="s">
        <v>129</v>
      </c>
      <c r="H31" s="13" t="s">
        <v>153</v>
      </c>
      <c r="I31" s="13"/>
    </row>
    <row r="32" spans="1:9" s="15" customFormat="1">
      <c r="A32" s="13" t="s">
        <v>154</v>
      </c>
      <c r="B32" s="14" t="s">
        <v>155</v>
      </c>
      <c r="C32" s="13" t="s">
        <v>106</v>
      </c>
      <c r="D32" s="13" t="s">
        <v>124</v>
      </c>
      <c r="E32" s="13"/>
      <c r="F32" s="9"/>
      <c r="G32" s="10" t="s">
        <v>119</v>
      </c>
      <c r="H32" s="13" t="s">
        <v>156</v>
      </c>
      <c r="I32" s="13"/>
    </row>
    <row r="33" spans="1:9" s="15" customFormat="1">
      <c r="A33" s="13" t="s">
        <v>157</v>
      </c>
      <c r="B33" s="14" t="s">
        <v>158</v>
      </c>
      <c r="C33" s="13" t="s">
        <v>106</v>
      </c>
      <c r="D33" s="13" t="s">
        <v>124</v>
      </c>
      <c r="E33" s="13"/>
      <c r="F33" s="9"/>
      <c r="G33" s="10" t="s">
        <v>119</v>
      </c>
      <c r="H33" s="13" t="s">
        <v>159</v>
      </c>
      <c r="I33" s="13"/>
    </row>
    <row r="34" spans="1:9" s="15" customFormat="1">
      <c r="A34" s="13" t="s">
        <v>200</v>
      </c>
      <c r="B34" s="14" t="s">
        <v>202</v>
      </c>
      <c r="C34" s="13" t="s">
        <v>106</v>
      </c>
      <c r="D34" s="13" t="s">
        <v>124</v>
      </c>
      <c r="E34" s="9" t="s">
        <v>109</v>
      </c>
      <c r="F34" s="9"/>
      <c r="G34" s="10" t="s">
        <v>119</v>
      </c>
      <c r="H34" s="13" t="s">
        <v>201</v>
      </c>
      <c r="I34" s="13"/>
    </row>
    <row r="35" spans="1:9" s="15" customFormat="1">
      <c r="A35" s="13" t="s">
        <v>160</v>
      </c>
      <c r="B35" s="14" t="s">
        <v>161</v>
      </c>
      <c r="C35" s="13" t="s">
        <v>106</v>
      </c>
      <c r="D35" s="13" t="s">
        <v>124</v>
      </c>
      <c r="E35" s="13"/>
      <c r="F35" s="9"/>
      <c r="G35" s="10" t="s">
        <v>119</v>
      </c>
      <c r="H35" s="13" t="s">
        <v>162</v>
      </c>
      <c r="I35" s="13"/>
    </row>
    <row r="36" spans="1:9" s="15" customFormat="1">
      <c r="A36" s="13" t="s">
        <v>192</v>
      </c>
      <c r="B36" s="14" t="s">
        <v>193</v>
      </c>
      <c r="C36" s="13" t="s">
        <v>106</v>
      </c>
      <c r="D36" s="13" t="s">
        <v>124</v>
      </c>
      <c r="E36" s="9" t="s">
        <v>109</v>
      </c>
      <c r="F36" s="9"/>
      <c r="G36" s="10" t="s">
        <v>119</v>
      </c>
      <c r="H36" s="14" t="s">
        <v>279</v>
      </c>
      <c r="I36" s="13"/>
    </row>
    <row r="37" spans="1:9" s="15" customFormat="1">
      <c r="A37" s="13" t="s">
        <v>196</v>
      </c>
      <c r="B37" s="14" t="s">
        <v>195</v>
      </c>
      <c r="C37" s="13" t="s">
        <v>106</v>
      </c>
      <c r="D37" s="13" t="s">
        <v>124</v>
      </c>
      <c r="E37" s="9" t="s">
        <v>109</v>
      </c>
      <c r="F37" s="9"/>
      <c r="G37" s="10"/>
      <c r="H37" s="13"/>
      <c r="I37" s="13" t="s">
        <v>194</v>
      </c>
    </row>
    <row r="38" spans="1:9" s="15" customFormat="1">
      <c r="A38" s="13" t="s">
        <v>88</v>
      </c>
      <c r="B38" s="13" t="s">
        <v>95</v>
      </c>
      <c r="C38" s="13" t="s">
        <v>104</v>
      </c>
      <c r="D38" s="13"/>
      <c r="E38" s="24" t="s">
        <v>108</v>
      </c>
      <c r="F38" s="9"/>
      <c r="G38" s="21"/>
      <c r="H38" s="21" t="s">
        <v>114</v>
      </c>
      <c r="I38" s="13"/>
    </row>
    <row r="39" spans="1:9" s="15" customFormat="1">
      <c r="A39" s="13" t="s">
        <v>89</v>
      </c>
      <c r="B39" s="13" t="s">
        <v>96</v>
      </c>
      <c r="C39" s="13" t="s">
        <v>16</v>
      </c>
      <c r="D39" s="13" t="s">
        <v>19</v>
      </c>
      <c r="E39" s="24" t="s">
        <v>108</v>
      </c>
      <c r="F39" s="9"/>
      <c r="G39" s="21"/>
      <c r="H39" s="21" t="s">
        <v>114</v>
      </c>
      <c r="I39" s="13"/>
    </row>
    <row r="40" spans="1:9" s="15" customFormat="1">
      <c r="A40" s="13" t="s">
        <v>90</v>
      </c>
      <c r="B40" s="13" t="s">
        <v>97</v>
      </c>
      <c r="C40" s="13" t="s">
        <v>16</v>
      </c>
      <c r="D40" s="13" t="s">
        <v>105</v>
      </c>
      <c r="E40" s="24" t="s">
        <v>108</v>
      </c>
      <c r="F40" s="9"/>
      <c r="G40" s="21"/>
      <c r="H40" s="21" t="s">
        <v>114</v>
      </c>
      <c r="I40" s="13"/>
    </row>
    <row r="41" spans="1:9" s="15" customFormat="1">
      <c r="A41" s="13" t="s">
        <v>91</v>
      </c>
      <c r="B41" s="13" t="s">
        <v>99</v>
      </c>
      <c r="C41" s="13" t="s">
        <v>16</v>
      </c>
      <c r="D41" s="13" t="s">
        <v>102</v>
      </c>
      <c r="E41" s="24" t="s">
        <v>108</v>
      </c>
      <c r="F41" s="9"/>
      <c r="G41" s="21"/>
      <c r="H41" s="21" t="s">
        <v>114</v>
      </c>
      <c r="I41" s="13"/>
    </row>
    <row r="42" spans="1:9" s="15" customFormat="1">
      <c r="A42" s="13" t="s">
        <v>92</v>
      </c>
      <c r="B42" s="13" t="s">
        <v>98</v>
      </c>
      <c r="C42" s="13" t="s">
        <v>16</v>
      </c>
      <c r="D42" s="13" t="s">
        <v>103</v>
      </c>
      <c r="E42" s="24" t="s">
        <v>109</v>
      </c>
      <c r="F42" s="9"/>
      <c r="G42" s="21"/>
      <c r="H42" s="21" t="s">
        <v>114</v>
      </c>
      <c r="I42" s="13"/>
    </row>
    <row r="43" spans="1:9" s="15" customFormat="1">
      <c r="A43" s="13" t="s">
        <v>93</v>
      </c>
      <c r="B43" s="13" t="s">
        <v>100</v>
      </c>
      <c r="C43" s="13" t="s">
        <v>106</v>
      </c>
      <c r="D43" s="13" t="s">
        <v>107</v>
      </c>
      <c r="E43" s="24" t="s">
        <v>108</v>
      </c>
      <c r="F43" s="9"/>
      <c r="G43" s="21"/>
      <c r="H43" s="21" t="s">
        <v>114</v>
      </c>
      <c r="I43" s="13"/>
    </row>
    <row r="44" spans="1:9" s="15" customFormat="1">
      <c r="A44" s="13" t="s">
        <v>94</v>
      </c>
      <c r="B44" s="13" t="s">
        <v>101</v>
      </c>
      <c r="C44" s="13" t="s">
        <v>106</v>
      </c>
      <c r="D44" s="13" t="s">
        <v>107</v>
      </c>
      <c r="E44" s="24" t="s">
        <v>108</v>
      </c>
      <c r="F44" s="9"/>
      <c r="G44" s="21"/>
      <c r="H44" s="21" t="s">
        <v>114</v>
      </c>
      <c r="I44" s="13"/>
    </row>
    <row r="45" spans="1:9">
      <c r="A45" s="13" t="s">
        <v>329</v>
      </c>
      <c r="B45" s="13" t="s">
        <v>333</v>
      </c>
      <c r="C45" s="13" t="s">
        <v>336</v>
      </c>
      <c r="D45" s="13"/>
      <c r="E45" s="13" t="s">
        <v>109</v>
      </c>
      <c r="F45" s="13"/>
      <c r="G45" s="13" t="s">
        <v>119</v>
      </c>
      <c r="H45" s="13" t="s">
        <v>338</v>
      </c>
      <c r="I45" s="13" t="s">
        <v>328</v>
      </c>
    </row>
    <row r="46" spans="1:9">
      <c r="A46" s="13" t="s">
        <v>220</v>
      </c>
      <c r="B46" s="13" t="s">
        <v>335</v>
      </c>
      <c r="C46" s="13" t="s">
        <v>106</v>
      </c>
      <c r="D46" s="13"/>
      <c r="E46" s="13" t="s">
        <v>109</v>
      </c>
      <c r="F46" s="13"/>
      <c r="G46" s="13" t="s">
        <v>119</v>
      </c>
      <c r="H46" s="13" t="s">
        <v>339</v>
      </c>
      <c r="I46" s="13" t="s">
        <v>328</v>
      </c>
    </row>
    <row r="47" spans="1:9">
      <c r="A47" s="13" t="s">
        <v>330</v>
      </c>
      <c r="B47" s="13" t="s">
        <v>334</v>
      </c>
      <c r="C47" s="13" t="s">
        <v>106</v>
      </c>
      <c r="D47" s="13"/>
      <c r="E47" s="13" t="s">
        <v>109</v>
      </c>
      <c r="F47" s="13"/>
      <c r="G47" s="13" t="s">
        <v>119</v>
      </c>
      <c r="H47" s="13" t="s">
        <v>340</v>
      </c>
      <c r="I47" s="13" t="s">
        <v>328</v>
      </c>
    </row>
    <row r="48" spans="1:9">
      <c r="A48" s="13" t="s">
        <v>331</v>
      </c>
      <c r="B48" s="13" t="s">
        <v>332</v>
      </c>
      <c r="C48" s="13" t="s">
        <v>106</v>
      </c>
      <c r="D48" s="13"/>
      <c r="E48" s="13" t="s">
        <v>109</v>
      </c>
      <c r="F48" s="13"/>
      <c r="G48" s="13" t="s">
        <v>119</v>
      </c>
      <c r="H48" s="13" t="s">
        <v>337</v>
      </c>
      <c r="I48" s="13" t="s">
        <v>328</v>
      </c>
    </row>
  </sheetData>
  <mergeCells count="3">
    <mergeCell ref="A10:F10"/>
    <mergeCell ref="G10:H10"/>
    <mergeCell ref="I10:I11"/>
  </mergeCells>
  <hyperlinks>
    <hyperlink ref="A1" location="Summary!A1" display="Back-to-Summary"/>
  </hyperlinks>
  <pageMargins left="0.7" right="0.7" top="0.75" bottom="0.75" header="0.3" footer="0.3"/>
  <pageSetup paperSize="9" orientation="portrait" horizontalDpi="200" verticalDpi="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"/>
  <sheetViews>
    <sheetView topLeftCell="A37" workbookViewId="0">
      <selection activeCell="I48" sqref="I48:I50"/>
    </sheetView>
  </sheetViews>
  <sheetFormatPr defaultColWidth="9.140625" defaultRowHeight="15"/>
  <cols>
    <col min="1" max="1" width="25.7109375" style="12" customWidth="1"/>
    <col min="2" max="2" width="40.7109375" style="12" customWidth="1"/>
    <col min="3" max="3" width="15.7109375" style="12" customWidth="1"/>
    <col min="4" max="5" width="10.7109375" style="12" customWidth="1"/>
    <col min="6" max="6" width="3.42578125" style="2" bestFit="1" customWidth="1"/>
    <col min="7" max="7" width="41.140625" style="12" bestFit="1" customWidth="1"/>
    <col min="8" max="8" width="15.7109375" style="2" customWidth="1"/>
    <col min="9" max="9" width="30.7109375" style="12" customWidth="1"/>
    <col min="10" max="16384" width="9.140625" style="12"/>
  </cols>
  <sheetData>
    <row r="1" spans="1:9">
      <c r="A1" s="3" t="s">
        <v>5</v>
      </c>
      <c r="B1" s="4"/>
      <c r="C1" s="2"/>
      <c r="D1" s="2"/>
      <c r="E1" s="2"/>
      <c r="G1" s="2"/>
      <c r="H1" s="8"/>
    </row>
    <row r="2" spans="1:9">
      <c r="A2" s="4"/>
      <c r="B2" s="4"/>
      <c r="C2" s="2"/>
      <c r="D2" s="2"/>
      <c r="E2" s="2"/>
      <c r="G2" s="2"/>
      <c r="H2" s="8"/>
    </row>
    <row r="3" spans="1:9">
      <c r="A3" s="6" t="s">
        <v>6</v>
      </c>
      <c r="B3" s="5" t="s">
        <v>21</v>
      </c>
      <c r="C3" s="2"/>
      <c r="D3" s="2"/>
      <c r="E3" s="2"/>
      <c r="G3" s="2"/>
      <c r="H3" s="8"/>
    </row>
    <row r="4" spans="1:9">
      <c r="A4" s="6" t="s">
        <v>7</v>
      </c>
      <c r="B4" s="5" t="str">
        <f>Summary!A13</f>
        <v>DWH_TNB_FCT_CONTRACT_MONTHLY</v>
      </c>
      <c r="G4" s="2"/>
      <c r="H4" s="8"/>
    </row>
    <row r="5" spans="1:9">
      <c r="A5" s="6" t="s">
        <v>8</v>
      </c>
      <c r="B5" s="5" t="str">
        <f>Summary!B13</f>
        <v>STG_TNB_TRN_CONTRACT_MONTHEND</v>
      </c>
      <c r="G5" s="2"/>
      <c r="H5" s="8"/>
    </row>
    <row r="6" spans="1:9">
      <c r="A6" s="6" t="s">
        <v>9</v>
      </c>
      <c r="B6" s="5" t="str">
        <f>Summary!D13</f>
        <v>GLTH_DWH_DWH_TNB_FCT</v>
      </c>
      <c r="G6" s="2"/>
      <c r="H6" s="8"/>
    </row>
    <row r="7" spans="1:9">
      <c r="A7" s="6" t="s">
        <v>10</v>
      </c>
      <c r="B7" s="5"/>
      <c r="G7" s="2"/>
      <c r="H7" s="8"/>
    </row>
    <row r="8" spans="1:9">
      <c r="A8" s="6" t="s">
        <v>280</v>
      </c>
      <c r="B8" s="37" t="s">
        <v>290</v>
      </c>
      <c r="C8" s="2"/>
      <c r="D8" s="2"/>
      <c r="E8" s="2"/>
      <c r="G8" s="2"/>
    </row>
    <row r="10" spans="1:9">
      <c r="A10" s="59" t="s">
        <v>50</v>
      </c>
      <c r="B10" s="60"/>
      <c r="C10" s="60"/>
      <c r="D10" s="60"/>
      <c r="E10" s="60"/>
      <c r="F10" s="61"/>
      <c r="G10" s="59" t="s">
        <v>51</v>
      </c>
      <c r="H10" s="61"/>
      <c r="I10" s="64" t="s">
        <v>120</v>
      </c>
    </row>
    <row r="11" spans="1:9">
      <c r="A11" s="7" t="s">
        <v>11</v>
      </c>
      <c r="B11" s="7" t="s">
        <v>12</v>
      </c>
      <c r="C11" s="7" t="s">
        <v>13</v>
      </c>
      <c r="D11" s="7" t="s">
        <v>17</v>
      </c>
      <c r="E11" s="7" t="s">
        <v>110</v>
      </c>
      <c r="F11" s="7" t="s">
        <v>47</v>
      </c>
      <c r="G11" s="7" t="s">
        <v>49</v>
      </c>
      <c r="H11" s="7" t="s">
        <v>14</v>
      </c>
      <c r="I11" s="65"/>
    </row>
    <row r="12" spans="1:9" s="15" customFormat="1">
      <c r="A12" s="13" t="s">
        <v>163</v>
      </c>
      <c r="B12" s="14" t="s">
        <v>164</v>
      </c>
      <c r="C12" s="13" t="s">
        <v>123</v>
      </c>
      <c r="D12" s="13"/>
      <c r="E12" s="13"/>
      <c r="F12" s="9" t="s">
        <v>48</v>
      </c>
      <c r="G12" s="13" t="s">
        <v>229</v>
      </c>
      <c r="H12" s="13" t="s">
        <v>227</v>
      </c>
      <c r="I12" s="9"/>
    </row>
    <row r="13" spans="1:9" s="15" customFormat="1">
      <c r="A13" s="13" t="s">
        <v>165</v>
      </c>
      <c r="B13" s="14" t="s">
        <v>174</v>
      </c>
      <c r="C13" s="13" t="s">
        <v>123</v>
      </c>
      <c r="D13" s="13"/>
      <c r="E13" s="13"/>
      <c r="F13" s="9" t="s">
        <v>48</v>
      </c>
      <c r="G13" s="10" t="s">
        <v>229</v>
      </c>
      <c r="H13" s="13" t="s">
        <v>228</v>
      </c>
      <c r="I13" s="9"/>
    </row>
    <row r="14" spans="1:9" s="15" customFormat="1">
      <c r="A14" s="13" t="s">
        <v>126</v>
      </c>
      <c r="B14" s="13" t="s">
        <v>127</v>
      </c>
      <c r="C14" s="13" t="s">
        <v>123</v>
      </c>
      <c r="D14" s="13"/>
      <c r="E14" s="13"/>
      <c r="F14" s="9" t="s">
        <v>48</v>
      </c>
      <c r="G14" s="10" t="s">
        <v>229</v>
      </c>
      <c r="H14" s="13" t="s">
        <v>226</v>
      </c>
      <c r="I14" s="9"/>
    </row>
    <row r="15" spans="1:9" s="15" customFormat="1">
      <c r="A15" s="13" t="s">
        <v>277</v>
      </c>
      <c r="B15" s="14" t="s">
        <v>175</v>
      </c>
      <c r="C15" s="13" t="s">
        <v>62</v>
      </c>
      <c r="D15" s="13"/>
      <c r="E15" s="13"/>
      <c r="F15" s="9"/>
      <c r="G15" s="10"/>
      <c r="H15" s="21" t="s">
        <v>114</v>
      </c>
      <c r="I15" s="9"/>
    </row>
    <row r="16" spans="1:9" s="35" customFormat="1">
      <c r="A16" s="25" t="s">
        <v>130</v>
      </c>
      <c r="B16" s="33" t="s">
        <v>131</v>
      </c>
      <c r="C16" s="25" t="s">
        <v>16</v>
      </c>
      <c r="D16" s="25" t="s">
        <v>102</v>
      </c>
      <c r="E16" s="25"/>
      <c r="F16" s="26"/>
      <c r="G16" s="34" t="s">
        <v>229</v>
      </c>
      <c r="H16" s="25" t="s">
        <v>225</v>
      </c>
      <c r="I16" s="26"/>
    </row>
    <row r="17" spans="1:9" s="35" customFormat="1">
      <c r="A17" s="25" t="s">
        <v>211</v>
      </c>
      <c r="B17" s="25" t="s">
        <v>223</v>
      </c>
      <c r="C17" s="25" t="s">
        <v>123</v>
      </c>
      <c r="D17" s="25"/>
      <c r="E17" s="25"/>
      <c r="F17" s="9" t="s">
        <v>48</v>
      </c>
      <c r="G17" s="34" t="s">
        <v>229</v>
      </c>
      <c r="H17" s="36" t="s">
        <v>224</v>
      </c>
      <c r="I17" s="26"/>
    </row>
    <row r="18" spans="1:9" s="35" customFormat="1">
      <c r="A18" s="25" t="s">
        <v>220</v>
      </c>
      <c r="B18" s="25" t="s">
        <v>221</v>
      </c>
      <c r="C18" s="25" t="s">
        <v>62</v>
      </c>
      <c r="D18" s="25"/>
      <c r="E18" s="24" t="s">
        <v>109</v>
      </c>
      <c r="F18" s="26"/>
      <c r="G18" s="34" t="s">
        <v>229</v>
      </c>
      <c r="H18" s="36" t="s">
        <v>212</v>
      </c>
      <c r="I18" s="26"/>
    </row>
    <row r="19" spans="1:9" s="35" customFormat="1">
      <c r="A19" s="25" t="s">
        <v>43</v>
      </c>
      <c r="B19" s="25" t="s">
        <v>231</v>
      </c>
      <c r="C19" s="25" t="s">
        <v>230</v>
      </c>
      <c r="D19" s="25" t="s">
        <v>102</v>
      </c>
      <c r="E19" s="25"/>
      <c r="F19" s="26"/>
      <c r="G19" s="34" t="s">
        <v>229</v>
      </c>
      <c r="H19" s="36" t="s">
        <v>213</v>
      </c>
      <c r="I19" s="26"/>
    </row>
    <row r="20" spans="1:9" s="35" customFormat="1">
      <c r="A20" s="25" t="s">
        <v>219</v>
      </c>
      <c r="B20" s="25" t="s">
        <v>222</v>
      </c>
      <c r="C20" s="25" t="s">
        <v>106</v>
      </c>
      <c r="D20" s="25"/>
      <c r="E20" s="24" t="s">
        <v>109</v>
      </c>
      <c r="F20" s="26"/>
      <c r="G20" s="34" t="s">
        <v>229</v>
      </c>
      <c r="H20" s="36" t="s">
        <v>214</v>
      </c>
      <c r="I20" s="26"/>
    </row>
    <row r="21" spans="1:9" s="35" customFormat="1">
      <c r="A21" s="25" t="s">
        <v>235</v>
      </c>
      <c r="B21" s="25" t="s">
        <v>232</v>
      </c>
      <c r="C21" s="25" t="s">
        <v>230</v>
      </c>
      <c r="D21" s="25" t="s">
        <v>102</v>
      </c>
      <c r="E21" s="25"/>
      <c r="F21" s="26"/>
      <c r="G21" s="34" t="s">
        <v>229</v>
      </c>
      <c r="H21" s="36" t="s">
        <v>215</v>
      </c>
      <c r="I21" s="26"/>
    </row>
    <row r="22" spans="1:9" s="15" customFormat="1">
      <c r="A22" s="13" t="s">
        <v>218</v>
      </c>
      <c r="B22" s="13" t="s">
        <v>217</v>
      </c>
      <c r="C22" s="13" t="s">
        <v>123</v>
      </c>
      <c r="D22" s="13"/>
      <c r="E22" s="13"/>
      <c r="F22" s="9"/>
      <c r="G22" s="10" t="s">
        <v>229</v>
      </c>
      <c r="H22" s="21" t="s">
        <v>216</v>
      </c>
      <c r="I22" s="9"/>
    </row>
    <row r="23" spans="1:9" s="15" customFormat="1">
      <c r="A23" s="25" t="str">
        <f>REPLACE(H23,1,5,"")</f>
        <v>OS_BAL</v>
      </c>
      <c r="B23" s="13" t="s">
        <v>166</v>
      </c>
      <c r="C23" s="13" t="s">
        <v>123</v>
      </c>
      <c r="D23" s="13"/>
      <c r="E23" s="13"/>
      <c r="F23" s="9"/>
      <c r="G23" s="10" t="s">
        <v>229</v>
      </c>
      <c r="H23" s="21" t="s">
        <v>242</v>
      </c>
      <c r="I23" s="9"/>
    </row>
    <row r="24" spans="1:9" s="15" customFormat="1">
      <c r="A24" s="25" t="str">
        <f t="shared" ref="A24:A40" si="0">REPLACE(H24,1,5,"")</f>
        <v>OS_UID1_UNEARN</v>
      </c>
      <c r="B24" s="13" t="s">
        <v>250</v>
      </c>
      <c r="C24" s="13" t="s">
        <v>123</v>
      </c>
      <c r="D24" s="13"/>
      <c r="E24" s="13"/>
      <c r="F24" s="9"/>
      <c r="G24" s="10" t="s">
        <v>229</v>
      </c>
      <c r="H24" s="21" t="s">
        <v>243</v>
      </c>
      <c r="I24" s="9"/>
    </row>
    <row r="25" spans="1:9" s="15" customFormat="1">
      <c r="A25" s="25" t="str">
        <f t="shared" si="0"/>
        <v>OS_UID1_SURPLUS</v>
      </c>
      <c r="B25" s="13" t="s">
        <v>251</v>
      </c>
      <c r="C25" s="13" t="s">
        <v>123</v>
      </c>
      <c r="D25" s="13"/>
      <c r="E25" s="13"/>
      <c r="F25" s="9"/>
      <c r="G25" s="10" t="s">
        <v>229</v>
      </c>
      <c r="H25" s="21" t="s">
        <v>244</v>
      </c>
      <c r="I25" s="9"/>
    </row>
    <row r="26" spans="1:9" s="15" customFormat="1">
      <c r="A26" s="25" t="str">
        <f t="shared" si="0"/>
        <v>OS_UID1_OTHER</v>
      </c>
      <c r="B26" s="13" t="s">
        <v>252</v>
      </c>
      <c r="C26" s="13" t="s">
        <v>123</v>
      </c>
      <c r="D26" s="13"/>
      <c r="E26" s="13"/>
      <c r="F26" s="9"/>
      <c r="G26" s="10" t="s">
        <v>229</v>
      </c>
      <c r="H26" s="21" t="s">
        <v>245</v>
      </c>
      <c r="I26" s="9"/>
    </row>
    <row r="27" spans="1:9" s="15" customFormat="1">
      <c r="A27" s="25" t="str">
        <f t="shared" si="0"/>
        <v>OS_UID1_AMOUNT</v>
      </c>
      <c r="B27" s="13" t="s">
        <v>248</v>
      </c>
      <c r="C27" s="13" t="s">
        <v>123</v>
      </c>
      <c r="D27" s="13"/>
      <c r="E27" s="13"/>
      <c r="F27" s="9"/>
      <c r="G27" s="10" t="s">
        <v>229</v>
      </c>
      <c r="H27" s="21" t="s">
        <v>246</v>
      </c>
      <c r="I27" s="9"/>
    </row>
    <row r="28" spans="1:9" s="15" customFormat="1">
      <c r="A28" s="25" t="str">
        <f t="shared" si="0"/>
        <v>UNEARN_OTHER</v>
      </c>
      <c r="B28" s="13" t="s">
        <v>249</v>
      </c>
      <c r="C28" s="13" t="s">
        <v>123</v>
      </c>
      <c r="D28" s="13"/>
      <c r="E28" s="13"/>
      <c r="F28" s="9"/>
      <c r="G28" s="10" t="s">
        <v>229</v>
      </c>
      <c r="H28" s="21" t="s">
        <v>247</v>
      </c>
      <c r="I28" s="9"/>
    </row>
    <row r="29" spans="1:9" s="15" customFormat="1">
      <c r="A29" s="25" t="str">
        <f t="shared" si="0"/>
        <v>REALIZE_UNPAID_UNEARN</v>
      </c>
      <c r="B29" s="13" t="s">
        <v>258</v>
      </c>
      <c r="C29" s="13" t="s">
        <v>123</v>
      </c>
      <c r="D29" s="13"/>
      <c r="E29" s="13"/>
      <c r="F29" s="9"/>
      <c r="G29" s="10" t="s">
        <v>229</v>
      </c>
      <c r="H29" s="21" t="s">
        <v>253</v>
      </c>
      <c r="I29" s="9"/>
    </row>
    <row r="30" spans="1:9" s="15" customFormat="1">
      <c r="A30" s="25" t="str">
        <f t="shared" si="0"/>
        <v>REALIZE_UNPAID_SURPLUS</v>
      </c>
      <c r="B30" s="13" t="s">
        <v>259</v>
      </c>
      <c r="C30" s="13" t="s">
        <v>123</v>
      </c>
      <c r="D30" s="13"/>
      <c r="E30" s="13"/>
      <c r="F30" s="9"/>
      <c r="G30" s="10" t="s">
        <v>229</v>
      </c>
      <c r="H30" s="21" t="s">
        <v>254</v>
      </c>
      <c r="I30" s="9"/>
    </row>
    <row r="31" spans="1:9" s="15" customFormat="1">
      <c r="A31" s="25" t="str">
        <f t="shared" si="0"/>
        <v>REALIZE_UNPAID_OTHER</v>
      </c>
      <c r="B31" s="13" t="s">
        <v>260</v>
      </c>
      <c r="C31" s="13" t="s">
        <v>123</v>
      </c>
      <c r="D31" s="13"/>
      <c r="E31" s="13"/>
      <c r="F31" s="9"/>
      <c r="G31" s="10" t="s">
        <v>229</v>
      </c>
      <c r="H31" s="21" t="s">
        <v>255</v>
      </c>
      <c r="I31" s="9"/>
    </row>
    <row r="32" spans="1:9" s="15" customFormat="1">
      <c r="A32" s="25" t="str">
        <f t="shared" si="0"/>
        <v>REALIZED_UNPAID</v>
      </c>
      <c r="B32" s="13" t="s">
        <v>257</v>
      </c>
      <c r="C32" s="13" t="s">
        <v>123</v>
      </c>
      <c r="D32" s="13"/>
      <c r="E32" s="13"/>
      <c r="F32" s="9"/>
      <c r="G32" s="10" t="s">
        <v>229</v>
      </c>
      <c r="H32" s="21" t="s">
        <v>256</v>
      </c>
      <c r="I32" s="9"/>
    </row>
    <row r="33" spans="1:9" s="15" customFormat="1">
      <c r="A33" s="25" t="str">
        <f t="shared" si="0"/>
        <v>EOM_UNEARN</v>
      </c>
      <c r="B33" s="13" t="s">
        <v>264</v>
      </c>
      <c r="C33" s="13" t="s">
        <v>123</v>
      </c>
      <c r="D33" s="13"/>
      <c r="E33" s="13"/>
      <c r="F33" s="9"/>
      <c r="G33" s="10" t="s">
        <v>229</v>
      </c>
      <c r="H33" s="21" t="s">
        <v>261</v>
      </c>
      <c r="I33" s="9"/>
    </row>
    <row r="34" spans="1:9" s="15" customFormat="1">
      <c r="A34" s="25" t="str">
        <f t="shared" si="0"/>
        <v>EOM_SURPLUS</v>
      </c>
      <c r="B34" s="13" t="s">
        <v>265</v>
      </c>
      <c r="C34" s="13" t="s">
        <v>123</v>
      </c>
      <c r="D34" s="13"/>
      <c r="E34" s="13"/>
      <c r="F34" s="9"/>
      <c r="G34" s="10" t="s">
        <v>229</v>
      </c>
      <c r="H34" s="21" t="s">
        <v>262</v>
      </c>
      <c r="I34" s="9"/>
    </row>
    <row r="35" spans="1:9" s="15" customFormat="1">
      <c r="A35" s="25" t="str">
        <f t="shared" si="0"/>
        <v>EOM_OTHER</v>
      </c>
      <c r="B35" s="13" t="s">
        <v>266</v>
      </c>
      <c r="C35" s="13" t="s">
        <v>123</v>
      </c>
      <c r="D35" s="13"/>
      <c r="E35" s="13"/>
      <c r="F35" s="9"/>
      <c r="G35" s="10" t="s">
        <v>229</v>
      </c>
      <c r="H35" s="21" t="s">
        <v>263</v>
      </c>
      <c r="I35" s="9"/>
    </row>
    <row r="36" spans="1:9" s="15" customFormat="1">
      <c r="A36" s="13" t="str">
        <f t="shared" si="0"/>
        <v>ACCRUED_EOM</v>
      </c>
      <c r="B36" s="13" t="s">
        <v>268</v>
      </c>
      <c r="C36" s="13" t="s">
        <v>123</v>
      </c>
      <c r="D36" s="13"/>
      <c r="E36" s="13"/>
      <c r="F36" s="9"/>
      <c r="G36" s="10" t="s">
        <v>229</v>
      </c>
      <c r="H36" s="21" t="s">
        <v>267</v>
      </c>
      <c r="I36" s="9"/>
    </row>
    <row r="37" spans="1:9" s="15" customFormat="1">
      <c r="A37" s="13" t="str">
        <f t="shared" si="0"/>
        <v>REVERSE_UNEARN</v>
      </c>
      <c r="B37" s="13" t="s">
        <v>274</v>
      </c>
      <c r="C37" s="13" t="s">
        <v>123</v>
      </c>
      <c r="D37" s="13"/>
      <c r="E37" s="13"/>
      <c r="F37" s="9"/>
      <c r="G37" s="10" t="s">
        <v>229</v>
      </c>
      <c r="H37" s="21" t="s">
        <v>269</v>
      </c>
      <c r="I37" s="9"/>
    </row>
    <row r="38" spans="1:9" s="15" customFormat="1">
      <c r="A38" s="13" t="str">
        <f t="shared" si="0"/>
        <v>REVERSE_SURPLUS</v>
      </c>
      <c r="B38" s="13" t="s">
        <v>275</v>
      </c>
      <c r="C38" s="13" t="s">
        <v>123</v>
      </c>
      <c r="D38" s="13"/>
      <c r="E38" s="13"/>
      <c r="F38" s="9"/>
      <c r="G38" s="10" t="s">
        <v>229</v>
      </c>
      <c r="H38" s="21" t="s">
        <v>270</v>
      </c>
      <c r="I38" s="9"/>
    </row>
    <row r="39" spans="1:9" s="15" customFormat="1">
      <c r="A39" s="13" t="str">
        <f t="shared" si="0"/>
        <v>REVERSE_OTHER</v>
      </c>
      <c r="B39" s="13" t="s">
        <v>276</v>
      </c>
      <c r="C39" s="13" t="s">
        <v>123</v>
      </c>
      <c r="D39" s="13"/>
      <c r="E39" s="13"/>
      <c r="F39" s="9"/>
      <c r="G39" s="10" t="s">
        <v>229</v>
      </c>
      <c r="H39" s="21" t="s">
        <v>271</v>
      </c>
      <c r="I39" s="9"/>
    </row>
    <row r="40" spans="1:9" s="15" customFormat="1">
      <c r="A40" s="13" t="str">
        <f t="shared" si="0"/>
        <v>REVERSE_UID_AMT</v>
      </c>
      <c r="B40" s="13" t="s">
        <v>273</v>
      </c>
      <c r="C40" s="13" t="s">
        <v>123</v>
      </c>
      <c r="D40" s="13"/>
      <c r="E40" s="13"/>
      <c r="F40" s="9"/>
      <c r="G40" s="10" t="s">
        <v>229</v>
      </c>
      <c r="H40" s="21" t="s">
        <v>272</v>
      </c>
      <c r="I40" s="9"/>
    </row>
    <row r="41" spans="1:9" s="15" customFormat="1">
      <c r="A41" s="13" t="s">
        <v>88</v>
      </c>
      <c r="B41" s="13" t="s">
        <v>95</v>
      </c>
      <c r="C41" s="13" t="s">
        <v>104</v>
      </c>
      <c r="D41" s="13"/>
      <c r="E41" s="24" t="s">
        <v>108</v>
      </c>
      <c r="F41" s="9"/>
      <c r="G41" s="21"/>
      <c r="H41" s="21" t="s">
        <v>114</v>
      </c>
      <c r="I41" s="13"/>
    </row>
    <row r="42" spans="1:9" s="15" customFormat="1">
      <c r="A42" s="13" t="s">
        <v>89</v>
      </c>
      <c r="B42" s="13" t="s">
        <v>96</v>
      </c>
      <c r="C42" s="13" t="s">
        <v>16</v>
      </c>
      <c r="D42" s="13" t="s">
        <v>19</v>
      </c>
      <c r="E42" s="24" t="s">
        <v>108</v>
      </c>
      <c r="F42" s="9"/>
      <c r="G42" s="21"/>
      <c r="H42" s="21" t="s">
        <v>114</v>
      </c>
      <c r="I42" s="13"/>
    </row>
    <row r="43" spans="1:9" s="15" customFormat="1">
      <c r="A43" s="13" t="s">
        <v>90</v>
      </c>
      <c r="B43" s="13" t="s">
        <v>97</v>
      </c>
      <c r="C43" s="13" t="s">
        <v>16</v>
      </c>
      <c r="D43" s="13" t="s">
        <v>105</v>
      </c>
      <c r="E43" s="24" t="s">
        <v>108</v>
      </c>
      <c r="F43" s="9"/>
      <c r="G43" s="21"/>
      <c r="H43" s="21" t="s">
        <v>114</v>
      </c>
      <c r="I43" s="13"/>
    </row>
    <row r="44" spans="1:9" s="15" customFormat="1">
      <c r="A44" s="13" t="s">
        <v>91</v>
      </c>
      <c r="B44" s="13" t="s">
        <v>99</v>
      </c>
      <c r="C44" s="13" t="s">
        <v>16</v>
      </c>
      <c r="D44" s="13" t="s">
        <v>102</v>
      </c>
      <c r="E44" s="24" t="s">
        <v>108</v>
      </c>
      <c r="F44" s="9"/>
      <c r="G44" s="21"/>
      <c r="H44" s="21" t="s">
        <v>114</v>
      </c>
      <c r="I44" s="13"/>
    </row>
    <row r="45" spans="1:9" s="15" customFormat="1">
      <c r="A45" s="13" t="s">
        <v>92</v>
      </c>
      <c r="B45" s="13" t="s">
        <v>98</v>
      </c>
      <c r="C45" s="13" t="s">
        <v>16</v>
      </c>
      <c r="D45" s="13" t="s">
        <v>103</v>
      </c>
      <c r="E45" s="24" t="s">
        <v>109</v>
      </c>
      <c r="F45" s="9"/>
      <c r="G45" s="21"/>
      <c r="H45" s="21" t="s">
        <v>114</v>
      </c>
      <c r="I45" s="13"/>
    </row>
    <row r="46" spans="1:9" s="15" customFormat="1">
      <c r="A46" s="13" t="s">
        <v>93</v>
      </c>
      <c r="B46" s="13" t="s">
        <v>100</v>
      </c>
      <c r="C46" s="13" t="s">
        <v>106</v>
      </c>
      <c r="D46" s="13" t="s">
        <v>107</v>
      </c>
      <c r="E46" s="24" t="s">
        <v>108</v>
      </c>
      <c r="F46" s="9"/>
      <c r="G46" s="21"/>
      <c r="H46" s="21" t="s">
        <v>114</v>
      </c>
      <c r="I46" s="13"/>
    </row>
    <row r="47" spans="1:9" s="15" customFormat="1">
      <c r="A47" s="13" t="s">
        <v>94</v>
      </c>
      <c r="B47" s="13" t="s">
        <v>101</v>
      </c>
      <c r="C47" s="13" t="s">
        <v>106</v>
      </c>
      <c r="D47" s="13" t="s">
        <v>107</v>
      </c>
      <c r="E47" s="24" t="s">
        <v>108</v>
      </c>
      <c r="F47" s="9"/>
      <c r="G47" s="21"/>
      <c r="H47" s="21" t="s">
        <v>114</v>
      </c>
      <c r="I47" s="13"/>
    </row>
    <row r="48" spans="1:9" s="43" customFormat="1">
      <c r="A48" s="13" t="s">
        <v>319</v>
      </c>
      <c r="B48" s="13" t="s">
        <v>320</v>
      </c>
      <c r="C48" s="13" t="s">
        <v>123</v>
      </c>
      <c r="D48" s="13"/>
      <c r="E48" s="13"/>
      <c r="F48" s="13"/>
      <c r="G48" s="13" t="s">
        <v>229</v>
      </c>
      <c r="H48" s="13" t="s">
        <v>321</v>
      </c>
      <c r="I48" s="13" t="s">
        <v>328</v>
      </c>
    </row>
    <row r="49" spans="1:9" s="43" customFormat="1">
      <c r="A49" s="13" t="s">
        <v>322</v>
      </c>
      <c r="B49" s="13" t="s">
        <v>323</v>
      </c>
      <c r="C49" s="13" t="s">
        <v>123</v>
      </c>
      <c r="D49" s="13"/>
      <c r="E49" s="13"/>
      <c r="F49" s="13"/>
      <c r="G49" s="13" t="s">
        <v>229</v>
      </c>
      <c r="H49" s="13" t="s">
        <v>324</v>
      </c>
      <c r="I49" s="13" t="s">
        <v>328</v>
      </c>
    </row>
    <row r="50" spans="1:9" s="43" customFormat="1">
      <c r="A50" s="13" t="s">
        <v>325</v>
      </c>
      <c r="B50" s="13" t="s">
        <v>326</v>
      </c>
      <c r="C50" s="13" t="s">
        <v>123</v>
      </c>
      <c r="D50" s="13"/>
      <c r="E50" s="13"/>
      <c r="F50" s="13"/>
      <c r="G50" s="13" t="s">
        <v>229</v>
      </c>
      <c r="H50" s="13" t="s">
        <v>327</v>
      </c>
      <c r="I50" s="13" t="s">
        <v>328</v>
      </c>
    </row>
  </sheetData>
  <mergeCells count="3">
    <mergeCell ref="A10:F10"/>
    <mergeCell ref="G10:H10"/>
    <mergeCell ref="I10:I11"/>
  </mergeCells>
  <hyperlinks>
    <hyperlink ref="A1" location="Summary!A1" display="Back-to-Summary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topLeftCell="B1" workbookViewId="0">
      <selection activeCell="I11" sqref="I11:I12"/>
    </sheetView>
  </sheetViews>
  <sheetFormatPr defaultColWidth="9.140625" defaultRowHeight="15"/>
  <cols>
    <col min="1" max="1" width="27.85546875" style="12" bestFit="1" customWidth="1"/>
    <col min="2" max="2" width="55.5703125" style="12" bestFit="1" customWidth="1"/>
    <col min="3" max="3" width="15.7109375" style="12" customWidth="1"/>
    <col min="4" max="4" width="10.7109375" style="12" customWidth="1"/>
    <col min="5" max="5" width="5.5703125" style="22" bestFit="1" customWidth="1"/>
    <col min="6" max="6" width="5.7109375" style="2" customWidth="1"/>
    <col min="7" max="7" width="23.42578125" style="12" customWidth="1"/>
    <col min="8" max="8" width="48.85546875" style="12" customWidth="1"/>
    <col min="9" max="10" width="15.7109375" style="12" customWidth="1"/>
    <col min="11" max="16384" width="9.140625" style="12"/>
  </cols>
  <sheetData>
    <row r="1" spans="1:9">
      <c r="A1" s="3" t="s">
        <v>5</v>
      </c>
      <c r="B1" s="4"/>
      <c r="C1" s="2"/>
      <c r="D1" s="2"/>
      <c r="G1" s="11"/>
    </row>
    <row r="2" spans="1:9">
      <c r="A2" s="4"/>
      <c r="B2" s="4"/>
      <c r="C2" s="2"/>
      <c r="D2" s="2"/>
      <c r="G2" s="11"/>
    </row>
    <row r="3" spans="1:9">
      <c r="A3" s="6" t="s">
        <v>6</v>
      </c>
      <c r="B3" s="5" t="s">
        <v>21</v>
      </c>
      <c r="C3" s="2"/>
      <c r="D3" s="2"/>
      <c r="G3" s="11"/>
    </row>
    <row r="4" spans="1:9">
      <c r="A4" s="6" t="s">
        <v>7</v>
      </c>
      <c r="B4" s="40" t="str">
        <f>Summary!A14</f>
        <v>DWH_TNB_FCT_REQ_MOVEMENT_STATUS</v>
      </c>
      <c r="G4" s="11"/>
    </row>
    <row r="5" spans="1:9" ht="114.75">
      <c r="A5" s="6" t="s">
        <v>8</v>
      </c>
      <c r="B5" s="41" t="str">
        <f>Summary!B14</f>
        <v>STG_TRN_APP_IN_LOG (a)
INNER JOIN STG_TRN_APPLICATION(b) 
ON a.MLRQ_REQ_DOC = b.MLMH_REQ_DOC
LEFT OUTER JOIN STG_TNB_TRN_CONTRACT(c)
ON b.MLMH_REQ_DOC = c.MLHP_REQ_DOC
LEFT OUTER JOIN STG_TNB_MST_BRANCH(d)
ON c.MLHP_DEALER_CODE = c.MLHP_REQ_DOC
LEFT OUTER JOIN STG_TNB_MST_DEALER(e)
ON c.MLHP_DEALER_CODE = c.MLHP_REQ_DOC</v>
      </c>
      <c r="G5" s="11"/>
    </row>
    <row r="6" spans="1:9">
      <c r="A6" s="6" t="s">
        <v>9</v>
      </c>
      <c r="B6" s="40"/>
      <c r="G6" s="11"/>
    </row>
    <row r="7" spans="1:9">
      <c r="A7" s="6" t="s">
        <v>10</v>
      </c>
      <c r="B7" s="40" t="str">
        <f>Summary!D14</f>
        <v>GLTH_TADS_DWH_TRN_FCT_REQ_MOVEMENT_STATUS</v>
      </c>
      <c r="G7" s="11"/>
    </row>
    <row r="8" spans="1:9">
      <c r="A8" s="6" t="s">
        <v>280</v>
      </c>
      <c r="B8" s="37" t="s">
        <v>318</v>
      </c>
      <c r="C8" s="2"/>
      <c r="D8" s="2"/>
    </row>
    <row r="9" spans="1:9" ht="25.5">
      <c r="A9" s="6" t="s">
        <v>294</v>
      </c>
      <c r="B9" s="39" t="s">
        <v>295</v>
      </c>
      <c r="C9" s="2"/>
      <c r="D9" s="2"/>
    </row>
    <row r="11" spans="1:9">
      <c r="A11" s="59" t="s">
        <v>50</v>
      </c>
      <c r="B11" s="60"/>
      <c r="C11" s="60"/>
      <c r="D11" s="60"/>
      <c r="E11" s="60"/>
      <c r="F11" s="61"/>
      <c r="G11" s="59" t="s">
        <v>51</v>
      </c>
      <c r="H11" s="61"/>
      <c r="I11" s="62" t="s">
        <v>120</v>
      </c>
    </row>
    <row r="12" spans="1:9">
      <c r="A12" s="7" t="s">
        <v>11</v>
      </c>
      <c r="B12" s="7" t="s">
        <v>12</v>
      </c>
      <c r="C12" s="7" t="s">
        <v>13</v>
      </c>
      <c r="D12" s="7" t="s">
        <v>17</v>
      </c>
      <c r="E12" s="23" t="s">
        <v>87</v>
      </c>
      <c r="F12" s="7" t="s">
        <v>47</v>
      </c>
      <c r="G12" s="7" t="s">
        <v>49</v>
      </c>
      <c r="H12" s="7" t="s">
        <v>14</v>
      </c>
      <c r="I12" s="62"/>
    </row>
    <row r="13" spans="1:9" s="43" customFormat="1">
      <c r="A13" s="42" t="s">
        <v>121</v>
      </c>
      <c r="B13" s="42" t="s">
        <v>296</v>
      </c>
      <c r="C13" s="42" t="s">
        <v>123</v>
      </c>
      <c r="D13" s="42"/>
      <c r="E13" s="42" t="s">
        <v>108</v>
      </c>
      <c r="F13" s="42" t="s">
        <v>109</v>
      </c>
      <c r="G13" s="42" t="s">
        <v>297</v>
      </c>
      <c r="H13" s="42" t="s">
        <v>298</v>
      </c>
      <c r="I13" s="42"/>
    </row>
    <row r="14" spans="1:9" s="43" customFormat="1">
      <c r="A14" s="42" t="s">
        <v>197</v>
      </c>
      <c r="B14" s="42" t="s">
        <v>299</v>
      </c>
      <c r="C14" s="42" t="s">
        <v>16</v>
      </c>
      <c r="D14" s="42" t="s">
        <v>300</v>
      </c>
      <c r="E14" s="42" t="s">
        <v>108</v>
      </c>
      <c r="F14" s="42" t="s">
        <v>109</v>
      </c>
      <c r="G14" s="42" t="s">
        <v>297</v>
      </c>
      <c r="H14" s="42" t="s">
        <v>301</v>
      </c>
      <c r="I14" s="42"/>
    </row>
    <row r="15" spans="1:9" s="43" customFormat="1">
      <c r="A15" s="42" t="s">
        <v>302</v>
      </c>
      <c r="B15" s="42" t="s">
        <v>303</v>
      </c>
      <c r="C15" s="42" t="s">
        <v>106</v>
      </c>
      <c r="D15" s="42"/>
      <c r="E15" s="42" t="s">
        <v>108</v>
      </c>
      <c r="F15" s="42" t="s">
        <v>109</v>
      </c>
      <c r="G15" s="42" t="s">
        <v>297</v>
      </c>
      <c r="H15" s="42" t="s">
        <v>304</v>
      </c>
      <c r="I15" s="42"/>
    </row>
    <row r="16" spans="1:9" s="43" customFormat="1">
      <c r="A16" s="42" t="s">
        <v>305</v>
      </c>
      <c r="B16" s="42" t="s">
        <v>306</v>
      </c>
      <c r="C16" s="42" t="s">
        <v>106</v>
      </c>
      <c r="D16" s="42"/>
      <c r="E16" s="42" t="s">
        <v>108</v>
      </c>
      <c r="F16" s="42" t="s">
        <v>109</v>
      </c>
      <c r="G16" s="42" t="s">
        <v>297</v>
      </c>
      <c r="H16" s="42" t="s">
        <v>307</v>
      </c>
      <c r="I16" s="42"/>
    </row>
    <row r="17" spans="1:9" s="43" customFormat="1">
      <c r="A17" s="42" t="s">
        <v>308</v>
      </c>
      <c r="B17" s="42" t="s">
        <v>309</v>
      </c>
      <c r="C17" s="42" t="s">
        <v>16</v>
      </c>
      <c r="D17" s="42" t="s">
        <v>300</v>
      </c>
      <c r="E17" s="42" t="s">
        <v>108</v>
      </c>
      <c r="F17" s="42" t="s">
        <v>310</v>
      </c>
      <c r="G17" s="42" t="s">
        <v>297</v>
      </c>
      <c r="H17" s="42" t="s">
        <v>311</v>
      </c>
      <c r="I17" s="42"/>
    </row>
    <row r="18" spans="1:9" s="43" customFormat="1">
      <c r="A18" s="42" t="s">
        <v>312</v>
      </c>
      <c r="B18" s="42" t="s">
        <v>313</v>
      </c>
      <c r="C18" s="42" t="s">
        <v>16</v>
      </c>
      <c r="D18" s="42" t="s">
        <v>105</v>
      </c>
      <c r="E18" s="42"/>
      <c r="F18" s="42"/>
      <c r="G18" s="42" t="s">
        <v>297</v>
      </c>
      <c r="H18" s="42" t="s">
        <v>314</v>
      </c>
      <c r="I18" s="42"/>
    </row>
    <row r="19" spans="1:9" s="43" customFormat="1">
      <c r="A19" s="42" t="s">
        <v>154</v>
      </c>
      <c r="B19" s="44" t="s">
        <v>155</v>
      </c>
      <c r="C19" s="42" t="s">
        <v>106</v>
      </c>
      <c r="D19" s="42"/>
      <c r="E19" s="42"/>
      <c r="F19" s="42"/>
      <c r="G19" s="45" t="s">
        <v>119</v>
      </c>
      <c r="H19" s="42" t="s">
        <v>156</v>
      </c>
      <c r="I19" s="42"/>
    </row>
    <row r="20" spans="1:9" s="43" customFormat="1" ht="51">
      <c r="A20" s="42" t="s">
        <v>57</v>
      </c>
      <c r="B20" s="42" t="s">
        <v>15</v>
      </c>
      <c r="C20" s="42" t="s">
        <v>16</v>
      </c>
      <c r="D20" s="42">
        <v>10</v>
      </c>
      <c r="E20" s="42"/>
      <c r="F20" s="42"/>
      <c r="G20" s="45" t="s">
        <v>129</v>
      </c>
      <c r="H20" s="46" t="s">
        <v>315</v>
      </c>
      <c r="I20" s="42"/>
    </row>
    <row r="21" spans="1:9" s="43" customFormat="1" ht="51">
      <c r="A21" s="42" t="s">
        <v>29</v>
      </c>
      <c r="B21" s="42" t="s">
        <v>34</v>
      </c>
      <c r="C21" s="42" t="s">
        <v>16</v>
      </c>
      <c r="D21" s="42">
        <v>10</v>
      </c>
      <c r="E21" s="42"/>
      <c r="F21" s="42"/>
      <c r="G21" s="45" t="s">
        <v>129</v>
      </c>
      <c r="H21" s="46" t="s">
        <v>316</v>
      </c>
      <c r="I21" s="42"/>
    </row>
    <row r="22" spans="1:9" s="43" customFormat="1">
      <c r="A22" s="42" t="s">
        <v>81</v>
      </c>
      <c r="B22" s="42" t="s">
        <v>86</v>
      </c>
      <c r="C22" s="42" t="s">
        <v>16</v>
      </c>
      <c r="D22" s="42">
        <v>10</v>
      </c>
      <c r="E22" s="42"/>
      <c r="F22" s="42"/>
      <c r="G22" s="45" t="s">
        <v>119</v>
      </c>
      <c r="H22" s="42" t="s">
        <v>317</v>
      </c>
      <c r="I22" s="42"/>
    </row>
    <row r="23" spans="1:9" s="51" customFormat="1">
      <c r="A23" s="42" t="s">
        <v>88</v>
      </c>
      <c r="B23" s="42" t="s">
        <v>95</v>
      </c>
      <c r="C23" s="42" t="s">
        <v>104</v>
      </c>
      <c r="D23" s="42"/>
      <c r="E23" s="47" t="s">
        <v>108</v>
      </c>
      <c r="F23" s="48"/>
      <c r="G23" s="49"/>
      <c r="H23" s="49" t="s">
        <v>114</v>
      </c>
      <c r="I23" s="50"/>
    </row>
    <row r="24" spans="1:9" s="51" customFormat="1">
      <c r="A24" s="42" t="s">
        <v>89</v>
      </c>
      <c r="B24" s="42" t="s">
        <v>96</v>
      </c>
      <c r="C24" s="42" t="s">
        <v>16</v>
      </c>
      <c r="D24" s="42" t="s">
        <v>19</v>
      </c>
      <c r="E24" s="47" t="s">
        <v>108</v>
      </c>
      <c r="F24" s="48"/>
      <c r="G24" s="49"/>
      <c r="H24" s="49" t="s">
        <v>114</v>
      </c>
      <c r="I24" s="50"/>
    </row>
    <row r="25" spans="1:9" s="51" customFormat="1">
      <c r="A25" s="42" t="s">
        <v>90</v>
      </c>
      <c r="B25" s="42" t="s">
        <v>97</v>
      </c>
      <c r="C25" s="42" t="s">
        <v>16</v>
      </c>
      <c r="D25" s="42" t="s">
        <v>105</v>
      </c>
      <c r="E25" s="47" t="s">
        <v>108</v>
      </c>
      <c r="F25" s="48"/>
      <c r="G25" s="49"/>
      <c r="H25" s="49" t="s">
        <v>114</v>
      </c>
      <c r="I25" s="50"/>
    </row>
    <row r="26" spans="1:9" s="51" customFormat="1">
      <c r="A26" s="42" t="s">
        <v>91</v>
      </c>
      <c r="B26" s="42" t="s">
        <v>99</v>
      </c>
      <c r="C26" s="42" t="s">
        <v>16</v>
      </c>
      <c r="D26" s="42" t="s">
        <v>102</v>
      </c>
      <c r="E26" s="47" t="s">
        <v>108</v>
      </c>
      <c r="F26" s="48"/>
      <c r="G26" s="49"/>
      <c r="H26" s="49" t="s">
        <v>114</v>
      </c>
      <c r="I26" s="50"/>
    </row>
    <row r="27" spans="1:9" s="51" customFormat="1">
      <c r="A27" s="42" t="s">
        <v>92</v>
      </c>
      <c r="B27" s="42" t="s">
        <v>98</v>
      </c>
      <c r="C27" s="42" t="s">
        <v>16</v>
      </c>
      <c r="D27" s="42" t="s">
        <v>103</v>
      </c>
      <c r="E27" s="47" t="s">
        <v>109</v>
      </c>
      <c r="F27" s="48"/>
      <c r="G27" s="49"/>
      <c r="H27" s="49" t="s">
        <v>114</v>
      </c>
      <c r="I27" s="50"/>
    </row>
    <row r="28" spans="1:9" s="51" customFormat="1">
      <c r="A28" s="42" t="s">
        <v>93</v>
      </c>
      <c r="B28" s="42" t="s">
        <v>100</v>
      </c>
      <c r="C28" s="42" t="s">
        <v>106</v>
      </c>
      <c r="D28" s="42" t="s">
        <v>107</v>
      </c>
      <c r="E28" s="47" t="s">
        <v>108</v>
      </c>
      <c r="F28" s="48"/>
      <c r="G28" s="49"/>
      <c r="H28" s="49" t="s">
        <v>114</v>
      </c>
      <c r="I28" s="50"/>
    </row>
    <row r="29" spans="1:9" s="51" customFormat="1">
      <c r="A29" s="42" t="s">
        <v>94</v>
      </c>
      <c r="B29" s="42" t="s">
        <v>101</v>
      </c>
      <c r="C29" s="42" t="s">
        <v>106</v>
      </c>
      <c r="D29" s="42" t="s">
        <v>107</v>
      </c>
      <c r="E29" s="47" t="s">
        <v>108</v>
      </c>
      <c r="F29" s="48"/>
      <c r="G29" s="49"/>
      <c r="H29" s="49" t="s">
        <v>114</v>
      </c>
      <c r="I29" s="50"/>
    </row>
    <row r="31" spans="1:9">
      <c r="A31" s="20"/>
    </row>
  </sheetData>
  <mergeCells count="3">
    <mergeCell ref="A11:F11"/>
    <mergeCell ref="G11:H11"/>
    <mergeCell ref="I11:I12"/>
  </mergeCells>
  <hyperlinks>
    <hyperlink ref="A1" location="Summary!A1" display="Back-to-Summary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workbookViewId="0"/>
  </sheetViews>
  <sheetFormatPr defaultColWidth="9.140625" defaultRowHeight="15"/>
  <cols>
    <col min="1" max="1" width="27.85546875" style="12" bestFit="1" customWidth="1"/>
    <col min="2" max="2" width="55.5703125" style="12" bestFit="1" customWidth="1"/>
    <col min="3" max="3" width="15.7109375" style="12" customWidth="1"/>
    <col min="4" max="4" width="10.7109375" style="12" customWidth="1"/>
    <col min="5" max="5" width="5.5703125" style="22" bestFit="1" customWidth="1"/>
    <col min="6" max="6" width="5.7109375" style="2" customWidth="1"/>
    <col min="7" max="7" width="30.7109375" style="12" customWidth="1"/>
    <col min="8" max="10" width="15.7109375" style="12" customWidth="1"/>
    <col min="11" max="16384" width="9.140625" style="12"/>
  </cols>
  <sheetData>
    <row r="1" spans="1:10">
      <c r="A1" s="3" t="s">
        <v>5</v>
      </c>
      <c r="B1" s="4"/>
      <c r="C1" s="2"/>
      <c r="D1" s="2"/>
      <c r="G1" s="11"/>
    </row>
    <row r="2" spans="1:10">
      <c r="A2" s="4"/>
      <c r="B2" s="4"/>
      <c r="C2" s="2"/>
      <c r="D2" s="2"/>
      <c r="G2" s="11"/>
    </row>
    <row r="3" spans="1:10">
      <c r="A3" s="6" t="s">
        <v>6</v>
      </c>
      <c r="B3" s="5" t="s">
        <v>21</v>
      </c>
      <c r="C3" s="2"/>
      <c r="D3" s="2"/>
      <c r="G3" s="11"/>
    </row>
    <row r="4" spans="1:10">
      <c r="A4" s="6" t="s">
        <v>7</v>
      </c>
      <c r="B4" s="21" t="s">
        <v>114</v>
      </c>
      <c r="G4" s="11"/>
    </row>
    <row r="5" spans="1:10">
      <c r="A5" s="6" t="s">
        <v>8</v>
      </c>
      <c r="B5" s="5" t="str">
        <f>Summary!B2</f>
        <v>STG_TNB_MST_ACCOUNT_STATUS</v>
      </c>
      <c r="G5" s="11"/>
    </row>
    <row r="6" spans="1:10">
      <c r="A6" s="6" t="s">
        <v>9</v>
      </c>
      <c r="B6" s="5" t="str">
        <f>Summary!D2</f>
        <v>GLTH_DWH_DWH_TNB_DIM</v>
      </c>
      <c r="G6" s="11"/>
    </row>
    <row r="7" spans="1:10">
      <c r="A7" s="6" t="s">
        <v>10</v>
      </c>
      <c r="B7" s="5"/>
      <c r="G7" s="11"/>
    </row>
    <row r="8" spans="1:10">
      <c r="A8" s="6" t="s">
        <v>280</v>
      </c>
      <c r="B8" s="37" t="s">
        <v>281</v>
      </c>
      <c r="C8" s="2"/>
      <c r="D8" s="2"/>
    </row>
    <row r="10" spans="1:10">
      <c r="A10" s="59" t="s">
        <v>50</v>
      </c>
      <c r="B10" s="60"/>
      <c r="C10" s="60"/>
      <c r="D10" s="60"/>
      <c r="E10" s="60"/>
      <c r="F10" s="61"/>
      <c r="G10" s="59" t="s">
        <v>51</v>
      </c>
      <c r="H10" s="61"/>
      <c r="I10" s="59" t="s">
        <v>52</v>
      </c>
      <c r="J10" s="61"/>
    </row>
    <row r="11" spans="1:10">
      <c r="A11" s="7" t="s">
        <v>11</v>
      </c>
      <c r="B11" s="7" t="s">
        <v>12</v>
      </c>
      <c r="C11" s="7" t="s">
        <v>13</v>
      </c>
      <c r="D11" s="7" t="s">
        <v>17</v>
      </c>
      <c r="E11" s="23" t="s">
        <v>87</v>
      </c>
      <c r="F11" s="7" t="s">
        <v>47</v>
      </c>
      <c r="G11" s="7" t="s">
        <v>49</v>
      </c>
      <c r="H11" s="7" t="s">
        <v>14</v>
      </c>
      <c r="I11" s="7" t="s">
        <v>53</v>
      </c>
      <c r="J11" s="7" t="s">
        <v>54</v>
      </c>
    </row>
    <row r="12" spans="1:10" s="15" customFormat="1">
      <c r="A12" s="13" t="s">
        <v>69</v>
      </c>
      <c r="B12" s="14" t="s">
        <v>44</v>
      </c>
      <c r="C12" s="13" t="s">
        <v>104</v>
      </c>
      <c r="D12" s="13"/>
      <c r="E12" s="24"/>
      <c r="F12" s="9" t="s">
        <v>48</v>
      </c>
      <c r="G12" s="21"/>
      <c r="H12" s="21" t="s">
        <v>114</v>
      </c>
      <c r="I12" s="13"/>
      <c r="J12" s="13"/>
    </row>
    <row r="13" spans="1:10" s="15" customFormat="1">
      <c r="A13" s="13" t="s">
        <v>43</v>
      </c>
      <c r="B13" s="13" t="s">
        <v>46</v>
      </c>
      <c r="C13" s="13" t="s">
        <v>16</v>
      </c>
      <c r="D13" s="13" t="s">
        <v>20</v>
      </c>
      <c r="E13" s="24"/>
      <c r="F13" s="9"/>
      <c r="G13" s="13" t="s">
        <v>37</v>
      </c>
      <c r="H13" s="13" t="s">
        <v>23</v>
      </c>
      <c r="I13" s="13"/>
      <c r="J13" s="13"/>
    </row>
    <row r="14" spans="1:10" s="15" customFormat="1">
      <c r="A14" s="13" t="s">
        <v>42</v>
      </c>
      <c r="B14" s="13" t="s">
        <v>45</v>
      </c>
      <c r="C14" s="13" t="s">
        <v>16</v>
      </c>
      <c r="D14" s="13" t="s">
        <v>22</v>
      </c>
      <c r="E14" s="24"/>
      <c r="F14" s="9"/>
      <c r="G14" s="13" t="s">
        <v>37</v>
      </c>
      <c r="H14" s="13" t="s">
        <v>24</v>
      </c>
      <c r="I14" s="13"/>
      <c r="J14" s="13"/>
    </row>
    <row r="15" spans="1:10" s="15" customFormat="1">
      <c r="A15" s="13" t="s">
        <v>88</v>
      </c>
      <c r="B15" s="13" t="s">
        <v>95</v>
      </c>
      <c r="C15" s="13" t="s">
        <v>104</v>
      </c>
      <c r="D15" s="13"/>
      <c r="E15" s="24" t="s">
        <v>108</v>
      </c>
      <c r="F15" s="9"/>
      <c r="G15" s="21"/>
      <c r="H15" s="21" t="s">
        <v>114</v>
      </c>
      <c r="I15" s="13"/>
      <c r="J15" s="13"/>
    </row>
    <row r="16" spans="1:10" s="15" customFormat="1">
      <c r="A16" s="13" t="s">
        <v>89</v>
      </c>
      <c r="B16" s="13" t="s">
        <v>96</v>
      </c>
      <c r="C16" s="13" t="s">
        <v>16</v>
      </c>
      <c r="D16" s="13" t="s">
        <v>19</v>
      </c>
      <c r="E16" s="24" t="s">
        <v>108</v>
      </c>
      <c r="F16" s="9"/>
      <c r="G16" s="21"/>
      <c r="H16" s="21" t="s">
        <v>114</v>
      </c>
      <c r="I16" s="13"/>
      <c r="J16" s="13"/>
    </row>
    <row r="17" spans="1:10" s="15" customFormat="1">
      <c r="A17" s="13" t="s">
        <v>90</v>
      </c>
      <c r="B17" s="13" t="s">
        <v>97</v>
      </c>
      <c r="C17" s="13" t="s">
        <v>16</v>
      </c>
      <c r="D17" s="13" t="s">
        <v>105</v>
      </c>
      <c r="E17" s="24" t="s">
        <v>108</v>
      </c>
      <c r="F17" s="9"/>
      <c r="G17" s="21"/>
      <c r="H17" s="21" t="s">
        <v>114</v>
      </c>
      <c r="I17" s="13"/>
      <c r="J17" s="13"/>
    </row>
    <row r="18" spans="1:10" s="15" customFormat="1">
      <c r="A18" s="13" t="s">
        <v>91</v>
      </c>
      <c r="B18" s="13" t="s">
        <v>99</v>
      </c>
      <c r="C18" s="13" t="s">
        <v>16</v>
      </c>
      <c r="D18" s="13" t="s">
        <v>102</v>
      </c>
      <c r="E18" s="24" t="s">
        <v>108</v>
      </c>
      <c r="F18" s="9"/>
      <c r="G18" s="21"/>
      <c r="H18" s="21" t="s">
        <v>114</v>
      </c>
      <c r="I18" s="13"/>
      <c r="J18" s="13"/>
    </row>
    <row r="19" spans="1:10" s="15" customFormat="1">
      <c r="A19" s="13" t="s">
        <v>92</v>
      </c>
      <c r="B19" s="13" t="s">
        <v>98</v>
      </c>
      <c r="C19" s="13" t="s">
        <v>16</v>
      </c>
      <c r="D19" s="13" t="s">
        <v>103</v>
      </c>
      <c r="E19" s="24" t="s">
        <v>109</v>
      </c>
      <c r="F19" s="9"/>
      <c r="G19" s="21"/>
      <c r="H19" s="21" t="s">
        <v>114</v>
      </c>
      <c r="I19" s="13"/>
      <c r="J19" s="13"/>
    </row>
    <row r="20" spans="1:10" s="15" customFormat="1">
      <c r="A20" s="13" t="s">
        <v>93</v>
      </c>
      <c r="B20" s="13" t="s">
        <v>100</v>
      </c>
      <c r="C20" s="13" t="s">
        <v>106</v>
      </c>
      <c r="D20" s="13" t="s">
        <v>107</v>
      </c>
      <c r="E20" s="24" t="s">
        <v>108</v>
      </c>
      <c r="F20" s="9"/>
      <c r="G20" s="21"/>
      <c r="H20" s="21" t="s">
        <v>114</v>
      </c>
      <c r="I20" s="13"/>
      <c r="J20" s="13"/>
    </row>
    <row r="21" spans="1:10" s="15" customFormat="1">
      <c r="A21" s="13" t="s">
        <v>94</v>
      </c>
      <c r="B21" s="13" t="s">
        <v>101</v>
      </c>
      <c r="C21" s="13" t="s">
        <v>106</v>
      </c>
      <c r="D21" s="13" t="s">
        <v>107</v>
      </c>
      <c r="E21" s="24" t="s">
        <v>108</v>
      </c>
      <c r="F21" s="9"/>
      <c r="G21" s="21"/>
      <c r="H21" s="21" t="s">
        <v>114</v>
      </c>
      <c r="I21" s="13"/>
      <c r="J21" s="13"/>
    </row>
    <row r="23" spans="1:10">
      <c r="A23" s="20" t="s">
        <v>167</v>
      </c>
    </row>
  </sheetData>
  <mergeCells count="3">
    <mergeCell ref="A10:F10"/>
    <mergeCell ref="G10:H10"/>
    <mergeCell ref="I10:J10"/>
  </mergeCells>
  <hyperlinks>
    <hyperlink ref="A1" location="Summary!A1" display="Back-to-Summary"/>
  </hyperlinks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workbookViewId="0"/>
  </sheetViews>
  <sheetFormatPr defaultColWidth="9.140625" defaultRowHeight="15"/>
  <cols>
    <col min="1" max="1" width="27.85546875" style="12" bestFit="1" customWidth="1"/>
    <col min="2" max="2" width="55.5703125" style="12" bestFit="1" customWidth="1"/>
    <col min="3" max="3" width="15.7109375" style="12" customWidth="1"/>
    <col min="4" max="4" width="10.7109375" style="12" customWidth="1"/>
    <col min="5" max="5" width="5.5703125" style="22" bestFit="1" customWidth="1"/>
    <col min="6" max="6" width="5.7109375" style="2" customWidth="1"/>
    <col min="7" max="7" width="30.7109375" style="12" customWidth="1"/>
    <col min="8" max="10" width="15.7109375" style="12" customWidth="1"/>
    <col min="11" max="16384" width="9.140625" style="12"/>
  </cols>
  <sheetData>
    <row r="1" spans="1:10">
      <c r="A1" s="3" t="s">
        <v>5</v>
      </c>
      <c r="B1" s="4"/>
      <c r="C1" s="2"/>
      <c r="D1" s="2"/>
      <c r="G1" s="11"/>
    </row>
    <row r="2" spans="1:10">
      <c r="A2" s="4"/>
      <c r="B2" s="4"/>
      <c r="C2" s="2"/>
      <c r="D2" s="2"/>
      <c r="G2" s="11"/>
    </row>
    <row r="3" spans="1:10">
      <c r="A3" s="6" t="s">
        <v>6</v>
      </c>
      <c r="B3" s="5" t="s">
        <v>21</v>
      </c>
      <c r="C3" s="2"/>
      <c r="D3" s="2"/>
      <c r="G3" s="11"/>
    </row>
    <row r="4" spans="1:10">
      <c r="A4" s="6" t="s">
        <v>7</v>
      </c>
      <c r="B4" s="5" t="str">
        <f>Summary!A3</f>
        <v>DWH_TNB_DIM_APPLICATION_STATUS</v>
      </c>
      <c r="G4" s="11"/>
    </row>
    <row r="5" spans="1:10">
      <c r="A5" s="6" t="s">
        <v>8</v>
      </c>
      <c r="B5" s="5" t="str">
        <f>Summary!B3</f>
        <v>-</v>
      </c>
      <c r="G5" s="11"/>
    </row>
    <row r="6" spans="1:10">
      <c r="A6" s="6" t="s">
        <v>9</v>
      </c>
      <c r="B6" s="5" t="str">
        <f>Summary!D3</f>
        <v>GLTH_DWH_DWH_TNB_DIM</v>
      </c>
      <c r="G6" s="11"/>
    </row>
    <row r="7" spans="1:10">
      <c r="A7" s="6" t="s">
        <v>10</v>
      </c>
      <c r="B7" s="5"/>
      <c r="G7" s="11"/>
    </row>
    <row r="8" spans="1:10">
      <c r="A8" s="6" t="s">
        <v>280</v>
      </c>
      <c r="B8" s="37" t="s">
        <v>282</v>
      </c>
      <c r="C8" s="2"/>
      <c r="D8" s="2"/>
    </row>
    <row r="10" spans="1:10">
      <c r="A10" s="59" t="s">
        <v>50</v>
      </c>
      <c r="B10" s="60"/>
      <c r="C10" s="60"/>
      <c r="D10" s="60"/>
      <c r="E10" s="60"/>
      <c r="F10" s="61"/>
      <c r="G10" s="59" t="s">
        <v>51</v>
      </c>
      <c r="H10" s="61"/>
      <c r="I10" s="59" t="s">
        <v>52</v>
      </c>
      <c r="J10" s="61"/>
    </row>
    <row r="11" spans="1:10">
      <c r="A11" s="7" t="s">
        <v>11</v>
      </c>
      <c r="B11" s="7" t="s">
        <v>12</v>
      </c>
      <c r="C11" s="7" t="s">
        <v>13</v>
      </c>
      <c r="D11" s="7" t="s">
        <v>17</v>
      </c>
      <c r="E11" s="23" t="s">
        <v>87</v>
      </c>
      <c r="F11" s="7" t="s">
        <v>47</v>
      </c>
      <c r="G11" s="7" t="s">
        <v>49</v>
      </c>
      <c r="H11" s="7" t="s">
        <v>14</v>
      </c>
      <c r="I11" s="7" t="s">
        <v>53</v>
      </c>
      <c r="J11" s="7" t="s">
        <v>54</v>
      </c>
    </row>
    <row r="12" spans="1:10" s="15" customFormat="1">
      <c r="A12" s="13" t="s">
        <v>186</v>
      </c>
      <c r="B12" s="14" t="s">
        <v>44</v>
      </c>
      <c r="C12" s="13" t="s">
        <v>104</v>
      </c>
      <c r="D12" s="13"/>
      <c r="E12" s="24"/>
      <c r="F12" s="9" t="s">
        <v>48</v>
      </c>
      <c r="G12" s="21"/>
      <c r="H12" s="21" t="s">
        <v>114</v>
      </c>
      <c r="I12" s="13"/>
      <c r="J12" s="13"/>
    </row>
    <row r="13" spans="1:10" s="15" customFormat="1">
      <c r="A13" s="13" t="s">
        <v>187</v>
      </c>
      <c r="B13" s="13" t="s">
        <v>189</v>
      </c>
      <c r="C13" s="13" t="s">
        <v>16</v>
      </c>
      <c r="D13" s="13" t="s">
        <v>20</v>
      </c>
      <c r="E13" s="24"/>
      <c r="F13" s="9"/>
      <c r="G13" s="13"/>
      <c r="H13" s="21" t="s">
        <v>114</v>
      </c>
      <c r="I13" s="13"/>
      <c r="J13" s="13"/>
    </row>
    <row r="14" spans="1:10" s="15" customFormat="1">
      <c r="A14" s="13" t="s">
        <v>188</v>
      </c>
      <c r="B14" s="13" t="s">
        <v>190</v>
      </c>
      <c r="C14" s="13" t="s">
        <v>16</v>
      </c>
      <c r="D14" s="13" t="s">
        <v>22</v>
      </c>
      <c r="E14" s="24"/>
      <c r="F14" s="9"/>
      <c r="G14" s="13"/>
      <c r="H14" s="21" t="s">
        <v>114</v>
      </c>
      <c r="I14" s="13"/>
      <c r="J14" s="13"/>
    </row>
    <row r="15" spans="1:10" s="15" customFormat="1">
      <c r="A15" s="13" t="s">
        <v>88</v>
      </c>
      <c r="B15" s="13" t="s">
        <v>95</v>
      </c>
      <c r="C15" s="13" t="s">
        <v>104</v>
      </c>
      <c r="D15" s="13"/>
      <c r="E15" s="24" t="s">
        <v>108</v>
      </c>
      <c r="F15" s="9"/>
      <c r="G15" s="21"/>
      <c r="H15" s="21" t="s">
        <v>114</v>
      </c>
      <c r="I15" s="13"/>
      <c r="J15" s="13"/>
    </row>
    <row r="16" spans="1:10" s="15" customFormat="1">
      <c r="A16" s="13" t="s">
        <v>89</v>
      </c>
      <c r="B16" s="13" t="s">
        <v>96</v>
      </c>
      <c r="C16" s="13" t="s">
        <v>16</v>
      </c>
      <c r="D16" s="13" t="s">
        <v>19</v>
      </c>
      <c r="E16" s="24" t="s">
        <v>108</v>
      </c>
      <c r="F16" s="9"/>
      <c r="G16" s="21"/>
      <c r="H16" s="21" t="s">
        <v>114</v>
      </c>
      <c r="I16" s="13"/>
      <c r="J16" s="13"/>
    </row>
    <row r="17" spans="1:10" s="15" customFormat="1">
      <c r="A17" s="13" t="s">
        <v>90</v>
      </c>
      <c r="B17" s="13" t="s">
        <v>97</v>
      </c>
      <c r="C17" s="13" t="s">
        <v>16</v>
      </c>
      <c r="D17" s="13" t="s">
        <v>105</v>
      </c>
      <c r="E17" s="24" t="s">
        <v>108</v>
      </c>
      <c r="F17" s="9"/>
      <c r="G17" s="21"/>
      <c r="H17" s="21" t="s">
        <v>114</v>
      </c>
      <c r="I17" s="13"/>
      <c r="J17" s="13"/>
    </row>
    <row r="18" spans="1:10" s="15" customFormat="1">
      <c r="A18" s="13" t="s">
        <v>91</v>
      </c>
      <c r="B18" s="13" t="s">
        <v>99</v>
      </c>
      <c r="C18" s="13" t="s">
        <v>16</v>
      </c>
      <c r="D18" s="13" t="s">
        <v>102</v>
      </c>
      <c r="E18" s="24" t="s">
        <v>108</v>
      </c>
      <c r="F18" s="9"/>
      <c r="G18" s="21"/>
      <c r="H18" s="21" t="s">
        <v>114</v>
      </c>
      <c r="I18" s="13"/>
      <c r="J18" s="13"/>
    </row>
    <row r="19" spans="1:10" s="15" customFormat="1">
      <c r="A19" s="13" t="s">
        <v>92</v>
      </c>
      <c r="B19" s="13" t="s">
        <v>98</v>
      </c>
      <c r="C19" s="13" t="s">
        <v>16</v>
      </c>
      <c r="D19" s="13" t="s">
        <v>103</v>
      </c>
      <c r="E19" s="24" t="s">
        <v>109</v>
      </c>
      <c r="F19" s="9"/>
      <c r="G19" s="21"/>
      <c r="H19" s="21" t="s">
        <v>114</v>
      </c>
      <c r="I19" s="13"/>
      <c r="J19" s="13"/>
    </row>
    <row r="20" spans="1:10" s="15" customFormat="1">
      <c r="A20" s="13" t="s">
        <v>93</v>
      </c>
      <c r="B20" s="13" t="s">
        <v>100</v>
      </c>
      <c r="C20" s="13" t="s">
        <v>106</v>
      </c>
      <c r="D20" s="13" t="s">
        <v>107</v>
      </c>
      <c r="E20" s="24" t="s">
        <v>108</v>
      </c>
      <c r="F20" s="9"/>
      <c r="G20" s="21"/>
      <c r="H20" s="21" t="s">
        <v>114</v>
      </c>
      <c r="I20" s="13"/>
      <c r="J20" s="13"/>
    </row>
    <row r="21" spans="1:10" s="15" customFormat="1">
      <c r="A21" s="13" t="s">
        <v>94</v>
      </c>
      <c r="B21" s="13" t="s">
        <v>101</v>
      </c>
      <c r="C21" s="13" t="s">
        <v>106</v>
      </c>
      <c r="D21" s="13" t="s">
        <v>107</v>
      </c>
      <c r="E21" s="24" t="s">
        <v>108</v>
      </c>
      <c r="F21" s="9"/>
      <c r="G21" s="21"/>
      <c r="H21" s="21" t="s">
        <v>114</v>
      </c>
      <c r="I21" s="13"/>
      <c r="J21" s="13"/>
    </row>
    <row r="23" spans="1:10">
      <c r="A23" s="20" t="s">
        <v>191</v>
      </c>
    </row>
  </sheetData>
  <mergeCells count="3">
    <mergeCell ref="A10:F10"/>
    <mergeCell ref="G10:H10"/>
    <mergeCell ref="I10:J10"/>
  </mergeCells>
  <hyperlinks>
    <hyperlink ref="A1" location="Summary!A1" display="Back-to-Summary"/>
  </hyperlinks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workbookViewId="0">
      <selection activeCell="B4" sqref="B4:B8"/>
    </sheetView>
  </sheetViews>
  <sheetFormatPr defaultColWidth="9.140625" defaultRowHeight="15"/>
  <cols>
    <col min="1" max="1" width="27.85546875" style="12" bestFit="1" customWidth="1"/>
    <col min="2" max="2" width="55.5703125" style="12" bestFit="1" customWidth="1"/>
    <col min="3" max="3" width="15.7109375" style="12" customWidth="1"/>
    <col min="4" max="4" width="10.7109375" style="12" customWidth="1"/>
    <col min="5" max="5" width="5.5703125" style="22" bestFit="1" customWidth="1"/>
    <col min="6" max="6" width="5.7109375" style="2" customWidth="1"/>
    <col min="7" max="7" width="30.7109375" style="12" customWidth="1"/>
    <col min="8" max="10" width="15.7109375" style="12" customWidth="1"/>
    <col min="11" max="16384" width="9.140625" style="12"/>
  </cols>
  <sheetData>
    <row r="1" spans="1:10">
      <c r="A1" s="3" t="s">
        <v>5</v>
      </c>
      <c r="B1" s="4"/>
      <c r="C1" s="2"/>
      <c r="D1" s="2"/>
      <c r="G1" s="11"/>
    </row>
    <row r="2" spans="1:10">
      <c r="A2" s="4"/>
      <c r="B2" s="4"/>
      <c r="C2" s="2"/>
      <c r="D2" s="2"/>
      <c r="G2" s="11"/>
    </row>
    <row r="3" spans="1:10">
      <c r="A3" s="6" t="s">
        <v>6</v>
      </c>
      <c r="B3" s="5" t="s">
        <v>21</v>
      </c>
      <c r="C3" s="2"/>
      <c r="D3" s="2"/>
      <c r="G3" s="11"/>
    </row>
    <row r="4" spans="1:10">
      <c r="A4" s="6" t="s">
        <v>7</v>
      </c>
      <c r="B4" s="5" t="str">
        <f>Summary!A4</f>
        <v>DWH_TNB_DIM_BOT_CLASS</v>
      </c>
      <c r="G4" s="11"/>
    </row>
    <row r="5" spans="1:10">
      <c r="A5" s="6" t="s">
        <v>8</v>
      </c>
      <c r="B5" s="5" t="str">
        <f>Summary!B4</f>
        <v>STG_TNB_MST_BOT_CLASS</v>
      </c>
      <c r="G5" s="11"/>
    </row>
    <row r="6" spans="1:10">
      <c r="A6" s="6" t="s">
        <v>9</v>
      </c>
      <c r="B6" s="5" t="str">
        <f>Summary!D4</f>
        <v>GLTH_DWH_DWH_TNB_DIM</v>
      </c>
      <c r="G6" s="11"/>
    </row>
    <row r="7" spans="1:10">
      <c r="A7" s="6" t="s">
        <v>10</v>
      </c>
      <c r="B7" s="5"/>
      <c r="G7" s="11"/>
    </row>
    <row r="8" spans="1:10">
      <c r="A8" s="6" t="s">
        <v>280</v>
      </c>
      <c r="B8" s="37" t="s">
        <v>283</v>
      </c>
      <c r="C8" s="2"/>
      <c r="D8" s="2"/>
    </row>
    <row r="10" spans="1:10">
      <c r="A10" s="59" t="s">
        <v>50</v>
      </c>
      <c r="B10" s="60"/>
      <c r="C10" s="60"/>
      <c r="D10" s="60"/>
      <c r="E10" s="60"/>
      <c r="F10" s="61"/>
      <c r="G10" s="59" t="s">
        <v>51</v>
      </c>
      <c r="H10" s="61"/>
      <c r="I10" s="59" t="s">
        <v>52</v>
      </c>
      <c r="J10" s="61"/>
    </row>
    <row r="11" spans="1:10">
      <c r="A11" s="7" t="s">
        <v>11</v>
      </c>
      <c r="B11" s="7" t="s">
        <v>12</v>
      </c>
      <c r="C11" s="7" t="s">
        <v>13</v>
      </c>
      <c r="D11" s="7" t="s">
        <v>17</v>
      </c>
      <c r="E11" s="23" t="s">
        <v>87</v>
      </c>
      <c r="F11" s="7" t="s">
        <v>47</v>
      </c>
      <c r="G11" s="7" t="s">
        <v>49</v>
      </c>
      <c r="H11" s="7" t="s">
        <v>14</v>
      </c>
      <c r="I11" s="7" t="s">
        <v>53</v>
      </c>
      <c r="J11" s="7" t="s">
        <v>54</v>
      </c>
    </row>
    <row r="12" spans="1:10" s="15" customFormat="1">
      <c r="A12" s="13" t="s">
        <v>234</v>
      </c>
      <c r="B12" s="14" t="s">
        <v>44</v>
      </c>
      <c r="C12" s="13" t="s">
        <v>104</v>
      </c>
      <c r="D12" s="13"/>
      <c r="E12" s="24"/>
      <c r="F12" s="9" t="s">
        <v>48</v>
      </c>
      <c r="G12" s="21"/>
      <c r="H12" s="21" t="s">
        <v>114</v>
      </c>
      <c r="I12" s="13"/>
      <c r="J12" s="13"/>
    </row>
    <row r="13" spans="1:10" s="15" customFormat="1">
      <c r="A13" s="13" t="s">
        <v>235</v>
      </c>
      <c r="B13" s="13" t="s">
        <v>237</v>
      </c>
      <c r="C13" s="13" t="s">
        <v>16</v>
      </c>
      <c r="D13" s="13" t="s">
        <v>19</v>
      </c>
      <c r="E13" s="24" t="s">
        <v>108</v>
      </c>
      <c r="F13" s="9"/>
      <c r="G13" s="13" t="s">
        <v>233</v>
      </c>
      <c r="H13" s="13" t="s">
        <v>239</v>
      </c>
      <c r="I13" s="13"/>
      <c r="J13" s="13"/>
    </row>
    <row r="14" spans="1:10" s="15" customFormat="1">
      <c r="A14" s="13" t="s">
        <v>236</v>
      </c>
      <c r="B14" s="13" t="s">
        <v>238</v>
      </c>
      <c r="C14" s="13" t="s">
        <v>16</v>
      </c>
      <c r="D14" s="13" t="s">
        <v>22</v>
      </c>
      <c r="E14" s="24" t="s">
        <v>108</v>
      </c>
      <c r="F14" s="9"/>
      <c r="G14" s="13" t="s">
        <v>233</v>
      </c>
      <c r="H14" s="13" t="s">
        <v>24</v>
      </c>
      <c r="I14" s="13"/>
      <c r="J14" s="13"/>
    </row>
    <row r="15" spans="1:10" s="15" customFormat="1">
      <c r="A15" s="13" t="s">
        <v>240</v>
      </c>
      <c r="B15" s="13" t="s">
        <v>241</v>
      </c>
      <c r="C15" s="13" t="s">
        <v>16</v>
      </c>
      <c r="D15" s="13" t="s">
        <v>20</v>
      </c>
      <c r="E15" s="24" t="s">
        <v>108</v>
      </c>
      <c r="F15" s="9"/>
      <c r="G15" s="13" t="s">
        <v>233</v>
      </c>
      <c r="H15" s="13" t="s">
        <v>23</v>
      </c>
      <c r="I15" s="13"/>
      <c r="J15" s="13"/>
    </row>
    <row r="16" spans="1:10" s="15" customFormat="1">
      <c r="A16" s="13" t="s">
        <v>88</v>
      </c>
      <c r="B16" s="13" t="s">
        <v>95</v>
      </c>
      <c r="C16" s="13" t="s">
        <v>104</v>
      </c>
      <c r="D16" s="13"/>
      <c r="E16" s="24" t="s">
        <v>108</v>
      </c>
      <c r="F16" s="9"/>
      <c r="G16" s="21"/>
      <c r="H16" s="21" t="s">
        <v>114</v>
      </c>
      <c r="I16" s="13"/>
      <c r="J16" s="13"/>
    </row>
    <row r="17" spans="1:10" s="15" customFormat="1">
      <c r="A17" s="13" t="s">
        <v>89</v>
      </c>
      <c r="B17" s="13" t="s">
        <v>96</v>
      </c>
      <c r="C17" s="13" t="s">
        <v>16</v>
      </c>
      <c r="D17" s="13" t="s">
        <v>19</v>
      </c>
      <c r="E17" s="24" t="s">
        <v>108</v>
      </c>
      <c r="F17" s="9"/>
      <c r="G17" s="21"/>
      <c r="H17" s="21" t="s">
        <v>114</v>
      </c>
      <c r="I17" s="13"/>
      <c r="J17" s="13"/>
    </row>
    <row r="18" spans="1:10" s="15" customFormat="1">
      <c r="A18" s="13" t="s">
        <v>90</v>
      </c>
      <c r="B18" s="13" t="s">
        <v>97</v>
      </c>
      <c r="C18" s="13" t="s">
        <v>16</v>
      </c>
      <c r="D18" s="13" t="s">
        <v>105</v>
      </c>
      <c r="E18" s="24" t="s">
        <v>108</v>
      </c>
      <c r="F18" s="9"/>
      <c r="G18" s="21"/>
      <c r="H18" s="21" t="s">
        <v>114</v>
      </c>
      <c r="I18" s="13"/>
      <c r="J18" s="13"/>
    </row>
    <row r="19" spans="1:10" s="15" customFormat="1">
      <c r="A19" s="13" t="s">
        <v>91</v>
      </c>
      <c r="B19" s="13" t="s">
        <v>99</v>
      </c>
      <c r="C19" s="13" t="s">
        <v>16</v>
      </c>
      <c r="D19" s="13" t="s">
        <v>102</v>
      </c>
      <c r="E19" s="24" t="s">
        <v>108</v>
      </c>
      <c r="F19" s="9"/>
      <c r="G19" s="21"/>
      <c r="H19" s="21" t="s">
        <v>114</v>
      </c>
      <c r="I19" s="13"/>
      <c r="J19" s="13"/>
    </row>
    <row r="20" spans="1:10" s="15" customFormat="1">
      <c r="A20" s="13" t="s">
        <v>92</v>
      </c>
      <c r="B20" s="13" t="s">
        <v>98</v>
      </c>
      <c r="C20" s="13" t="s">
        <v>16</v>
      </c>
      <c r="D20" s="13" t="s">
        <v>103</v>
      </c>
      <c r="E20" s="24" t="s">
        <v>109</v>
      </c>
      <c r="F20" s="9"/>
      <c r="G20" s="21"/>
      <c r="H20" s="21" t="s">
        <v>114</v>
      </c>
      <c r="I20" s="13"/>
      <c r="J20" s="13"/>
    </row>
    <row r="21" spans="1:10" s="15" customFormat="1">
      <c r="A21" s="13" t="s">
        <v>93</v>
      </c>
      <c r="B21" s="13" t="s">
        <v>100</v>
      </c>
      <c r="C21" s="13" t="s">
        <v>106</v>
      </c>
      <c r="D21" s="13" t="s">
        <v>107</v>
      </c>
      <c r="E21" s="24" t="s">
        <v>108</v>
      </c>
      <c r="F21" s="9"/>
      <c r="G21" s="21"/>
      <c r="H21" s="21" t="s">
        <v>114</v>
      </c>
      <c r="I21" s="13"/>
      <c r="J21" s="13"/>
    </row>
    <row r="22" spans="1:10" s="15" customFormat="1">
      <c r="A22" s="13" t="s">
        <v>94</v>
      </c>
      <c r="B22" s="13" t="s">
        <v>101</v>
      </c>
      <c r="C22" s="13" t="s">
        <v>106</v>
      </c>
      <c r="D22" s="13" t="s">
        <v>107</v>
      </c>
      <c r="E22" s="24" t="s">
        <v>108</v>
      </c>
      <c r="F22" s="9"/>
      <c r="G22" s="21"/>
      <c r="H22" s="21" t="s">
        <v>114</v>
      </c>
      <c r="I22" s="13"/>
      <c r="J22" s="13"/>
    </row>
    <row r="24" spans="1:10">
      <c r="A24" s="20" t="s">
        <v>167</v>
      </c>
    </row>
  </sheetData>
  <mergeCells count="3">
    <mergeCell ref="A10:F10"/>
    <mergeCell ref="G10:H10"/>
    <mergeCell ref="I10:J10"/>
  </mergeCells>
  <hyperlinks>
    <hyperlink ref="A1" location="Summary!A1" display="Back-to-Summary"/>
  </hyperlinks>
  <pageMargins left="0.7" right="0.7" top="0.75" bottom="0.75" header="0.3" footer="0.3"/>
  <pageSetup paperSize="9"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topLeftCell="C4" workbookViewId="0">
      <selection activeCell="K10" sqref="K10:K11"/>
    </sheetView>
  </sheetViews>
  <sheetFormatPr defaultColWidth="9.140625" defaultRowHeight="15"/>
  <cols>
    <col min="1" max="1" width="25.7109375" style="12" customWidth="1"/>
    <col min="2" max="2" width="56.42578125" style="12" bestFit="1" customWidth="1"/>
    <col min="3" max="3" width="15.7109375" style="12" customWidth="1"/>
    <col min="4" max="5" width="10.7109375" style="12" customWidth="1"/>
    <col min="6" max="6" width="5.7109375" style="2" customWidth="1"/>
    <col min="7" max="7" width="30.7109375" style="12" customWidth="1"/>
    <col min="8" max="8" width="23.5703125" style="2" bestFit="1" customWidth="1"/>
    <col min="9" max="10" width="15.7109375" style="12" customWidth="1"/>
    <col min="11" max="16384" width="9.140625" style="12"/>
  </cols>
  <sheetData>
    <row r="1" spans="1:11">
      <c r="A1" s="3" t="s">
        <v>5</v>
      </c>
      <c r="B1" s="4"/>
      <c r="C1" s="2"/>
      <c r="D1" s="2"/>
      <c r="E1" s="2"/>
      <c r="G1" s="2"/>
      <c r="H1" s="8"/>
      <c r="I1" s="11"/>
    </row>
    <row r="2" spans="1:11">
      <c r="A2" s="4"/>
      <c r="B2" s="4"/>
      <c r="C2" s="2"/>
      <c r="D2" s="2"/>
      <c r="E2" s="2"/>
      <c r="G2" s="2"/>
      <c r="H2" s="8"/>
      <c r="I2" s="11"/>
    </row>
    <row r="3" spans="1:11">
      <c r="A3" s="6" t="s">
        <v>6</v>
      </c>
      <c r="B3" s="5" t="s">
        <v>21</v>
      </c>
      <c r="C3" s="2"/>
      <c r="D3" s="2"/>
      <c r="E3" s="2"/>
      <c r="G3" s="2"/>
      <c r="H3" s="8"/>
      <c r="I3" s="11"/>
    </row>
    <row r="4" spans="1:11">
      <c r="A4" s="6" t="s">
        <v>7</v>
      </c>
      <c r="B4" s="5" t="str">
        <f>Summary!A5</f>
        <v>DWH_TNB_DIM_BRANCH</v>
      </c>
      <c r="G4" s="2"/>
      <c r="H4" s="8"/>
      <c r="I4" s="11"/>
    </row>
    <row r="5" spans="1:11">
      <c r="A5" s="6" t="s">
        <v>8</v>
      </c>
      <c r="B5" s="5" t="str">
        <f>Summary!B5</f>
        <v>STG_TNB_MST_BRANCH,LKP_TNB_MST_BRANCH,STG_TNB_MST_BRANCH_FILE</v>
      </c>
      <c r="G5" s="2"/>
      <c r="H5" s="8"/>
      <c r="I5" s="11"/>
    </row>
    <row r="6" spans="1:11">
      <c r="A6" s="6" t="s">
        <v>9</v>
      </c>
      <c r="B6" s="5" t="str">
        <f>Summary!D5</f>
        <v>GLTH_DWH_DWH_TNB_DIM</v>
      </c>
      <c r="G6" s="2"/>
      <c r="H6" s="8"/>
      <c r="I6" s="11"/>
    </row>
    <row r="7" spans="1:11">
      <c r="A7" s="6" t="s">
        <v>10</v>
      </c>
      <c r="B7" s="5"/>
      <c r="G7" s="2"/>
      <c r="H7" s="8"/>
      <c r="I7" s="11"/>
    </row>
    <row r="8" spans="1:11">
      <c r="A8" s="6" t="s">
        <v>280</v>
      </c>
      <c r="B8" s="37" t="s">
        <v>284</v>
      </c>
      <c r="C8" s="2"/>
      <c r="D8" s="2"/>
      <c r="E8" s="2"/>
      <c r="G8" s="2"/>
    </row>
    <row r="10" spans="1:11">
      <c r="A10" s="59" t="s">
        <v>50</v>
      </c>
      <c r="B10" s="60"/>
      <c r="C10" s="60"/>
      <c r="D10" s="60"/>
      <c r="E10" s="60"/>
      <c r="F10" s="61"/>
      <c r="G10" s="59" t="s">
        <v>51</v>
      </c>
      <c r="H10" s="61"/>
      <c r="I10" s="59" t="s">
        <v>52</v>
      </c>
      <c r="J10" s="61"/>
      <c r="K10" s="62" t="s">
        <v>120</v>
      </c>
    </row>
    <row r="11" spans="1:11">
      <c r="A11" s="7" t="s">
        <v>11</v>
      </c>
      <c r="B11" s="7" t="s">
        <v>12</v>
      </c>
      <c r="C11" s="7" t="s">
        <v>13</v>
      </c>
      <c r="D11" s="7" t="s">
        <v>17</v>
      </c>
      <c r="E11" s="7" t="s">
        <v>110</v>
      </c>
      <c r="F11" s="7" t="s">
        <v>47</v>
      </c>
      <c r="G11" s="7" t="s">
        <v>49</v>
      </c>
      <c r="H11" s="7" t="s">
        <v>14</v>
      </c>
      <c r="I11" s="7" t="s">
        <v>53</v>
      </c>
      <c r="J11" s="7" t="s">
        <v>54</v>
      </c>
      <c r="K11" s="62"/>
    </row>
    <row r="12" spans="1:11" s="15" customFormat="1">
      <c r="A12" s="13" t="s">
        <v>70</v>
      </c>
      <c r="B12" s="14" t="s">
        <v>44</v>
      </c>
      <c r="C12" s="13" t="s">
        <v>104</v>
      </c>
      <c r="D12" s="13"/>
      <c r="E12" s="13"/>
      <c r="F12" s="9" t="s">
        <v>48</v>
      </c>
      <c r="G12" s="10" t="s">
        <v>38</v>
      </c>
      <c r="H12" s="21" t="s">
        <v>114</v>
      </c>
      <c r="I12" s="13"/>
      <c r="J12" s="13"/>
      <c r="K12" s="53"/>
    </row>
    <row r="13" spans="1:11" s="15" customFormat="1">
      <c r="A13" s="13" t="s">
        <v>57</v>
      </c>
      <c r="B13" s="13" t="s">
        <v>15</v>
      </c>
      <c r="C13" s="13" t="s">
        <v>16</v>
      </c>
      <c r="D13" s="13" t="s">
        <v>19</v>
      </c>
      <c r="E13" s="13"/>
      <c r="F13" s="9"/>
      <c r="G13" s="10" t="s">
        <v>38</v>
      </c>
      <c r="H13" s="10" t="s">
        <v>26</v>
      </c>
      <c r="I13" s="9" t="s">
        <v>48</v>
      </c>
      <c r="J13" s="13"/>
      <c r="K13" s="53"/>
    </row>
    <row r="14" spans="1:11" s="15" customFormat="1">
      <c r="A14" s="13" t="s">
        <v>58</v>
      </c>
      <c r="B14" s="13" t="s">
        <v>64</v>
      </c>
      <c r="C14" s="13" t="s">
        <v>16</v>
      </c>
      <c r="D14" s="13" t="s">
        <v>18</v>
      </c>
      <c r="E14" s="13"/>
      <c r="F14" s="9"/>
      <c r="G14" s="10" t="s">
        <v>206</v>
      </c>
      <c r="H14" s="10" t="s">
        <v>207</v>
      </c>
      <c r="I14" s="13"/>
      <c r="J14" s="9" t="s">
        <v>48</v>
      </c>
      <c r="K14" s="53"/>
    </row>
    <row r="15" spans="1:11" s="15" customFormat="1">
      <c r="A15" s="13" t="s">
        <v>55</v>
      </c>
      <c r="B15" s="13" t="s">
        <v>65</v>
      </c>
      <c r="C15" s="13" t="s">
        <v>16</v>
      </c>
      <c r="D15" s="13" t="s">
        <v>18</v>
      </c>
      <c r="E15" s="13"/>
      <c r="F15" s="9"/>
      <c r="G15" s="10" t="s">
        <v>38</v>
      </c>
      <c r="H15" s="10" t="s">
        <v>27</v>
      </c>
      <c r="I15" s="13"/>
      <c r="J15" s="13"/>
      <c r="K15" s="53"/>
    </row>
    <row r="16" spans="1:11" s="15" customFormat="1">
      <c r="A16" s="13" t="s">
        <v>56</v>
      </c>
      <c r="B16" s="13" t="s">
        <v>66</v>
      </c>
      <c r="C16" s="13" t="s">
        <v>16</v>
      </c>
      <c r="D16" s="13" t="s">
        <v>18</v>
      </c>
      <c r="E16" s="13"/>
      <c r="F16" s="9"/>
      <c r="G16" s="10" t="s">
        <v>38</v>
      </c>
      <c r="H16" s="10" t="s">
        <v>28</v>
      </c>
      <c r="I16" s="13"/>
      <c r="J16" s="13"/>
      <c r="K16" s="53"/>
    </row>
    <row r="17" spans="1:11" s="15" customFormat="1">
      <c r="A17" s="13" t="s">
        <v>203</v>
      </c>
      <c r="B17" s="13" t="s">
        <v>204</v>
      </c>
      <c r="C17" s="13" t="s">
        <v>16</v>
      </c>
      <c r="D17" s="13" t="s">
        <v>205</v>
      </c>
      <c r="E17" s="13"/>
      <c r="F17" s="9"/>
      <c r="G17" s="10" t="s">
        <v>206</v>
      </c>
      <c r="H17" s="10" t="s">
        <v>203</v>
      </c>
      <c r="I17" s="13"/>
      <c r="J17" s="13"/>
      <c r="K17" s="53"/>
    </row>
    <row r="18" spans="1:11" s="15" customFormat="1">
      <c r="A18" s="13" t="s">
        <v>59</v>
      </c>
      <c r="B18" s="13" t="s">
        <v>63</v>
      </c>
      <c r="C18" s="13" t="s">
        <v>33</v>
      </c>
      <c r="D18" s="13"/>
      <c r="E18" s="13"/>
      <c r="F18" s="9"/>
      <c r="G18" s="10" t="s">
        <v>206</v>
      </c>
      <c r="H18" s="10" t="s">
        <v>59</v>
      </c>
      <c r="I18" s="13"/>
      <c r="J18" s="13"/>
      <c r="K18" s="53"/>
    </row>
    <row r="19" spans="1:11" s="15" customFormat="1">
      <c r="A19" s="13" t="s">
        <v>112</v>
      </c>
      <c r="B19" s="13" t="s">
        <v>113</v>
      </c>
      <c r="C19" s="13" t="s">
        <v>16</v>
      </c>
      <c r="D19" s="13" t="s">
        <v>102</v>
      </c>
      <c r="E19" s="13"/>
      <c r="F19" s="9"/>
      <c r="G19" s="21"/>
      <c r="H19" s="21" t="s">
        <v>114</v>
      </c>
      <c r="I19" s="13"/>
      <c r="J19" s="13"/>
      <c r="K19" s="53"/>
    </row>
    <row r="20" spans="1:11" s="15" customFormat="1">
      <c r="A20" s="13" t="s">
        <v>60</v>
      </c>
      <c r="B20" s="13" t="s">
        <v>67</v>
      </c>
      <c r="C20" s="13" t="s">
        <v>62</v>
      </c>
      <c r="D20" s="13"/>
      <c r="E20" s="13"/>
      <c r="F20" s="9"/>
      <c r="G20" s="21"/>
      <c r="H20" s="21" t="s">
        <v>114</v>
      </c>
      <c r="I20" s="13"/>
      <c r="J20" s="13"/>
      <c r="K20" s="53"/>
    </row>
    <row r="21" spans="1:11" s="15" customFormat="1">
      <c r="A21" s="13" t="s">
        <v>61</v>
      </c>
      <c r="B21" s="13" t="s">
        <v>68</v>
      </c>
      <c r="C21" s="13" t="s">
        <v>62</v>
      </c>
      <c r="D21" s="13"/>
      <c r="E21" s="13"/>
      <c r="F21" s="9"/>
      <c r="G21" s="21"/>
      <c r="H21" s="21" t="s">
        <v>114</v>
      </c>
      <c r="I21" s="13"/>
      <c r="J21" s="13"/>
      <c r="K21" s="53"/>
    </row>
    <row r="22" spans="1:11" s="15" customFormat="1">
      <c r="A22" s="13" t="s">
        <v>88</v>
      </c>
      <c r="B22" s="13" t="s">
        <v>95</v>
      </c>
      <c r="C22" s="13" t="s">
        <v>104</v>
      </c>
      <c r="D22" s="13"/>
      <c r="E22" s="24" t="s">
        <v>108</v>
      </c>
      <c r="F22" s="9"/>
      <c r="G22" s="21"/>
      <c r="H22" s="21" t="s">
        <v>114</v>
      </c>
      <c r="I22" s="13"/>
      <c r="J22" s="13"/>
      <c r="K22" s="53"/>
    </row>
    <row r="23" spans="1:11" s="15" customFormat="1">
      <c r="A23" s="13" t="s">
        <v>89</v>
      </c>
      <c r="B23" s="13" t="s">
        <v>96</v>
      </c>
      <c r="C23" s="13" t="s">
        <v>16</v>
      </c>
      <c r="D23" s="13" t="s">
        <v>19</v>
      </c>
      <c r="E23" s="24" t="s">
        <v>108</v>
      </c>
      <c r="F23" s="9"/>
      <c r="G23" s="21"/>
      <c r="H23" s="21" t="s">
        <v>114</v>
      </c>
      <c r="I23" s="13"/>
      <c r="J23" s="13"/>
      <c r="K23" s="53"/>
    </row>
    <row r="24" spans="1:11" s="15" customFormat="1">
      <c r="A24" s="13" t="s">
        <v>90</v>
      </c>
      <c r="B24" s="13" t="s">
        <v>97</v>
      </c>
      <c r="C24" s="13" t="s">
        <v>16</v>
      </c>
      <c r="D24" s="13" t="s">
        <v>105</v>
      </c>
      <c r="E24" s="24" t="s">
        <v>108</v>
      </c>
      <c r="F24" s="9"/>
      <c r="G24" s="21"/>
      <c r="H24" s="21" t="s">
        <v>114</v>
      </c>
      <c r="I24" s="13"/>
      <c r="J24" s="13"/>
      <c r="K24" s="53"/>
    </row>
    <row r="25" spans="1:11" s="15" customFormat="1">
      <c r="A25" s="13" t="s">
        <v>91</v>
      </c>
      <c r="B25" s="13" t="s">
        <v>99</v>
      </c>
      <c r="C25" s="13" t="s">
        <v>16</v>
      </c>
      <c r="D25" s="13" t="s">
        <v>102</v>
      </c>
      <c r="E25" s="24" t="s">
        <v>108</v>
      </c>
      <c r="F25" s="9"/>
      <c r="G25" s="21"/>
      <c r="H25" s="21" t="s">
        <v>114</v>
      </c>
      <c r="I25" s="13"/>
      <c r="J25" s="13"/>
      <c r="K25" s="53"/>
    </row>
    <row r="26" spans="1:11" s="15" customFormat="1">
      <c r="A26" s="13" t="s">
        <v>92</v>
      </c>
      <c r="B26" s="13" t="s">
        <v>98</v>
      </c>
      <c r="C26" s="13" t="s">
        <v>16</v>
      </c>
      <c r="D26" s="13" t="s">
        <v>103</v>
      </c>
      <c r="E26" s="24" t="s">
        <v>109</v>
      </c>
      <c r="F26" s="9"/>
      <c r="G26" s="21"/>
      <c r="H26" s="21" t="s">
        <v>114</v>
      </c>
      <c r="I26" s="13"/>
      <c r="J26" s="13"/>
      <c r="K26" s="53"/>
    </row>
    <row r="27" spans="1:11" s="15" customFormat="1">
      <c r="A27" s="13" t="s">
        <v>93</v>
      </c>
      <c r="B27" s="13" t="s">
        <v>100</v>
      </c>
      <c r="C27" s="13" t="s">
        <v>106</v>
      </c>
      <c r="D27" s="13" t="s">
        <v>107</v>
      </c>
      <c r="E27" s="24" t="s">
        <v>108</v>
      </c>
      <c r="F27" s="9"/>
      <c r="G27" s="21"/>
      <c r="H27" s="21" t="s">
        <v>114</v>
      </c>
      <c r="I27" s="13"/>
      <c r="J27" s="13"/>
      <c r="K27" s="53"/>
    </row>
    <row r="28" spans="1:11" s="15" customFormat="1">
      <c r="A28" s="13" t="s">
        <v>94</v>
      </c>
      <c r="B28" s="13" t="s">
        <v>101</v>
      </c>
      <c r="C28" s="13" t="s">
        <v>106</v>
      </c>
      <c r="D28" s="13" t="s">
        <v>107</v>
      </c>
      <c r="E28" s="24" t="s">
        <v>108</v>
      </c>
      <c r="F28" s="9"/>
      <c r="G28" s="21"/>
      <c r="H28" s="21" t="s">
        <v>114</v>
      </c>
      <c r="I28" s="13"/>
      <c r="J28" s="13"/>
      <c r="K28" s="53"/>
    </row>
    <row r="29" spans="1:11" s="43" customFormat="1">
      <c r="A29" s="42" t="s">
        <v>341</v>
      </c>
      <c r="B29" s="42" t="s">
        <v>342</v>
      </c>
      <c r="C29" s="42" t="s">
        <v>106</v>
      </c>
      <c r="D29" s="42" t="s">
        <v>107</v>
      </c>
      <c r="E29" s="47" t="s">
        <v>108</v>
      </c>
      <c r="F29" s="48"/>
      <c r="G29" s="49" t="s">
        <v>343</v>
      </c>
      <c r="H29" s="49" t="s">
        <v>359</v>
      </c>
      <c r="I29" s="42"/>
      <c r="J29" s="42"/>
      <c r="K29" s="13" t="s">
        <v>328</v>
      </c>
    </row>
    <row r="30" spans="1:11" s="43" customFormat="1">
      <c r="A30" s="42" t="s">
        <v>344</v>
      </c>
      <c r="B30" s="42" t="s">
        <v>345</v>
      </c>
      <c r="C30" s="42" t="s">
        <v>106</v>
      </c>
      <c r="D30" s="42" t="s">
        <v>107</v>
      </c>
      <c r="E30" s="47"/>
      <c r="F30" s="48"/>
      <c r="G30" s="49" t="s">
        <v>343</v>
      </c>
      <c r="H30" s="49" t="s">
        <v>358</v>
      </c>
      <c r="I30" s="42"/>
      <c r="J30" s="42"/>
      <c r="K30" s="13" t="s">
        <v>328</v>
      </c>
    </row>
    <row r="31" spans="1:11" s="43" customFormat="1">
      <c r="A31" s="42" t="s">
        <v>346</v>
      </c>
      <c r="B31" s="42" t="s">
        <v>347</v>
      </c>
      <c r="C31" s="42" t="s">
        <v>16</v>
      </c>
      <c r="D31" s="42" t="s">
        <v>102</v>
      </c>
      <c r="E31" s="47"/>
      <c r="F31" s="48"/>
      <c r="G31" s="49" t="s">
        <v>343</v>
      </c>
      <c r="H31" s="49" t="s">
        <v>357</v>
      </c>
      <c r="I31" s="42"/>
      <c r="J31" s="42"/>
      <c r="K31" s="13" t="s">
        <v>328</v>
      </c>
    </row>
    <row r="32" spans="1:11" s="43" customFormat="1">
      <c r="A32" s="42" t="s">
        <v>348</v>
      </c>
      <c r="B32" s="42" t="s">
        <v>349</v>
      </c>
      <c r="C32" s="42" t="s">
        <v>33</v>
      </c>
      <c r="D32" s="42"/>
      <c r="E32" s="47"/>
      <c r="F32" s="48"/>
      <c r="G32" s="49" t="s">
        <v>343</v>
      </c>
      <c r="H32" s="49" t="s">
        <v>360</v>
      </c>
      <c r="I32" s="42"/>
      <c r="J32" s="42"/>
      <c r="K32" s="13" t="s">
        <v>328</v>
      </c>
    </row>
    <row r="33" spans="1:1">
      <c r="A33" s="20" t="s">
        <v>111</v>
      </c>
    </row>
  </sheetData>
  <mergeCells count="4">
    <mergeCell ref="A10:F10"/>
    <mergeCell ref="G10:H10"/>
    <mergeCell ref="I10:J10"/>
    <mergeCell ref="K10:K11"/>
  </mergeCells>
  <hyperlinks>
    <hyperlink ref="A1" location="Summary!A1" display="Back-to-Summary"/>
  </hyperlink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J24"/>
  <sheetViews>
    <sheetView topLeftCell="A4" workbookViewId="0">
      <selection activeCell="A13" sqref="A13:D15"/>
    </sheetView>
  </sheetViews>
  <sheetFormatPr defaultColWidth="9.140625" defaultRowHeight="15"/>
  <cols>
    <col min="1" max="1" width="25.7109375" style="12" customWidth="1"/>
    <col min="2" max="2" width="40.7109375" style="12" customWidth="1"/>
    <col min="3" max="3" width="15.7109375" style="12" customWidth="1"/>
    <col min="4" max="5" width="10.7109375" style="12" customWidth="1"/>
    <col min="6" max="6" width="5.7109375" style="2" customWidth="1"/>
    <col min="7" max="7" width="30.7109375" style="12" customWidth="1"/>
    <col min="8" max="8" width="15.7109375" style="2" customWidth="1"/>
    <col min="9" max="10" width="15.7109375" style="12" customWidth="1"/>
    <col min="11" max="16384" width="9.140625" style="12"/>
  </cols>
  <sheetData>
    <row r="1" spans="1:10">
      <c r="A1" s="3" t="s">
        <v>5</v>
      </c>
      <c r="B1" s="4"/>
      <c r="C1" s="2"/>
      <c r="D1" s="2"/>
      <c r="E1" s="2"/>
      <c r="G1" s="2"/>
      <c r="H1" s="8"/>
      <c r="I1" s="11"/>
    </row>
    <row r="2" spans="1:10">
      <c r="A2" s="4"/>
      <c r="B2" s="4"/>
      <c r="C2" s="2"/>
      <c r="D2" s="2"/>
      <c r="E2" s="2"/>
      <c r="G2" s="2"/>
      <c r="H2" s="8"/>
      <c r="I2" s="11"/>
    </row>
    <row r="3" spans="1:10">
      <c r="A3" s="6" t="s">
        <v>6</v>
      </c>
      <c r="B3" s="5" t="s">
        <v>21</v>
      </c>
      <c r="C3" s="2"/>
      <c r="D3" s="2"/>
      <c r="E3" s="2"/>
      <c r="G3" s="2"/>
      <c r="H3" s="8"/>
      <c r="I3" s="11"/>
    </row>
    <row r="4" spans="1:10">
      <c r="A4" s="6" t="s">
        <v>7</v>
      </c>
      <c r="B4" s="5" t="str">
        <f>Summary!A6</f>
        <v>DWH_TNB_DIM_CUST_REFINANCE</v>
      </c>
      <c r="G4" s="2"/>
      <c r="H4" s="8"/>
      <c r="I4" s="11"/>
    </row>
    <row r="5" spans="1:10">
      <c r="A5" s="6" t="s">
        <v>8</v>
      </c>
      <c r="B5" s="5" t="str">
        <f>Summary!B6</f>
        <v>-</v>
      </c>
      <c r="G5" s="2"/>
      <c r="H5" s="8"/>
      <c r="I5" s="11"/>
    </row>
    <row r="6" spans="1:10">
      <c r="A6" s="6" t="s">
        <v>9</v>
      </c>
      <c r="B6" s="5" t="str">
        <f>Summary!D6</f>
        <v>GLTH_DWH_DWH_TNB_DIM</v>
      </c>
      <c r="G6" s="2"/>
      <c r="H6" s="8"/>
      <c r="I6" s="11"/>
    </row>
    <row r="7" spans="1:10">
      <c r="A7" s="6" t="s">
        <v>10</v>
      </c>
      <c r="B7" s="5"/>
      <c r="G7" s="2"/>
      <c r="H7" s="8"/>
      <c r="I7" s="11"/>
    </row>
    <row r="8" spans="1:10">
      <c r="A8" s="6" t="s">
        <v>280</v>
      </c>
      <c r="B8" s="37" t="s">
        <v>285</v>
      </c>
      <c r="C8" s="2"/>
      <c r="D8" s="2"/>
      <c r="E8" s="2"/>
      <c r="G8" s="2"/>
    </row>
    <row r="10" spans="1:10">
      <c r="A10" s="59" t="s">
        <v>50</v>
      </c>
      <c r="B10" s="60"/>
      <c r="C10" s="60"/>
      <c r="D10" s="60"/>
      <c r="E10" s="60"/>
      <c r="F10" s="61"/>
      <c r="G10" s="59" t="s">
        <v>51</v>
      </c>
      <c r="H10" s="61"/>
      <c r="I10" s="59" t="s">
        <v>52</v>
      </c>
      <c r="J10" s="61"/>
    </row>
    <row r="11" spans="1:10">
      <c r="A11" s="55" t="s">
        <v>11</v>
      </c>
      <c r="B11" s="55" t="s">
        <v>12</v>
      </c>
      <c r="C11" s="55" t="s">
        <v>13</v>
      </c>
      <c r="D11" s="55" t="s">
        <v>17</v>
      </c>
      <c r="E11" s="55" t="s">
        <v>110</v>
      </c>
      <c r="F11" s="55" t="s">
        <v>47</v>
      </c>
      <c r="G11" s="55" t="s">
        <v>49</v>
      </c>
      <c r="H11" s="55" t="s">
        <v>14</v>
      </c>
      <c r="I11" s="55" t="s">
        <v>53</v>
      </c>
      <c r="J11" s="55" t="s">
        <v>54</v>
      </c>
    </row>
    <row r="12" spans="1:10">
      <c r="A12" s="13" t="s">
        <v>372</v>
      </c>
      <c r="B12" s="14" t="s">
        <v>44</v>
      </c>
      <c r="C12" s="13" t="s">
        <v>104</v>
      </c>
      <c r="D12" s="13"/>
      <c r="E12" s="24" t="s">
        <v>108</v>
      </c>
      <c r="F12" s="9" t="s">
        <v>48</v>
      </c>
      <c r="G12" s="13"/>
      <c r="H12" s="21" t="s">
        <v>114</v>
      </c>
      <c r="I12" s="13"/>
      <c r="J12" s="13"/>
    </row>
    <row r="13" spans="1:10">
      <c r="A13" s="13" t="s">
        <v>383</v>
      </c>
      <c r="B13" s="13" t="s">
        <v>376</v>
      </c>
      <c r="C13" s="13" t="s">
        <v>104</v>
      </c>
      <c r="D13" s="13"/>
      <c r="E13" s="24" t="s">
        <v>108</v>
      </c>
      <c r="F13" s="9"/>
      <c r="G13" s="13"/>
      <c r="H13" s="21" t="s">
        <v>114</v>
      </c>
      <c r="I13" s="13"/>
      <c r="J13" s="13"/>
    </row>
    <row r="14" spans="1:10" s="16" customFormat="1">
      <c r="A14" s="13" t="s">
        <v>373</v>
      </c>
      <c r="B14" s="13" t="s">
        <v>377</v>
      </c>
      <c r="C14" s="13" t="s">
        <v>16</v>
      </c>
      <c r="D14" s="13" t="s">
        <v>105</v>
      </c>
      <c r="E14" s="24" t="s">
        <v>108</v>
      </c>
      <c r="F14" s="9"/>
      <c r="G14" s="13"/>
      <c r="H14" s="21" t="s">
        <v>114</v>
      </c>
      <c r="I14" s="13"/>
      <c r="J14" s="13"/>
    </row>
    <row r="15" spans="1:10" s="16" customFormat="1">
      <c r="A15" s="13" t="s">
        <v>374</v>
      </c>
      <c r="B15" s="13" t="s">
        <v>378</v>
      </c>
      <c r="C15" s="13" t="s">
        <v>16</v>
      </c>
      <c r="D15" s="13" t="s">
        <v>105</v>
      </c>
      <c r="E15" s="24" t="s">
        <v>108</v>
      </c>
      <c r="F15" s="9"/>
      <c r="G15" s="13"/>
      <c r="H15" s="21" t="s">
        <v>114</v>
      </c>
      <c r="I15" s="13"/>
      <c r="J15" s="13"/>
    </row>
    <row r="16" spans="1:10" s="15" customFormat="1">
      <c r="A16" s="13" t="s">
        <v>88</v>
      </c>
      <c r="B16" s="13" t="s">
        <v>95</v>
      </c>
      <c r="C16" s="13" t="s">
        <v>104</v>
      </c>
      <c r="D16" s="13"/>
      <c r="E16" s="24" t="s">
        <v>108</v>
      </c>
      <c r="F16" s="9"/>
      <c r="G16" s="21"/>
      <c r="H16" s="21" t="s">
        <v>114</v>
      </c>
      <c r="I16" s="13"/>
      <c r="J16" s="13"/>
    </row>
    <row r="17" spans="1:10" s="15" customFormat="1">
      <c r="A17" s="13" t="s">
        <v>89</v>
      </c>
      <c r="B17" s="13" t="s">
        <v>96</v>
      </c>
      <c r="C17" s="13" t="s">
        <v>16</v>
      </c>
      <c r="D17" s="13" t="s">
        <v>19</v>
      </c>
      <c r="E17" s="24" t="s">
        <v>108</v>
      </c>
      <c r="F17" s="9"/>
      <c r="G17" s="21"/>
      <c r="H17" s="21" t="s">
        <v>114</v>
      </c>
      <c r="I17" s="13"/>
      <c r="J17" s="13"/>
    </row>
    <row r="18" spans="1:10" s="15" customFormat="1">
      <c r="A18" s="13" t="s">
        <v>90</v>
      </c>
      <c r="B18" s="13" t="s">
        <v>97</v>
      </c>
      <c r="C18" s="13" t="s">
        <v>16</v>
      </c>
      <c r="D18" s="13" t="s">
        <v>105</v>
      </c>
      <c r="E18" s="24" t="s">
        <v>108</v>
      </c>
      <c r="F18" s="9"/>
      <c r="G18" s="21"/>
      <c r="H18" s="21" t="s">
        <v>114</v>
      </c>
      <c r="I18" s="13"/>
      <c r="J18" s="13"/>
    </row>
    <row r="19" spans="1:10" s="15" customFormat="1">
      <c r="A19" s="13" t="s">
        <v>91</v>
      </c>
      <c r="B19" s="13" t="s">
        <v>99</v>
      </c>
      <c r="C19" s="13" t="s">
        <v>16</v>
      </c>
      <c r="D19" s="13" t="s">
        <v>102</v>
      </c>
      <c r="E19" s="24" t="s">
        <v>108</v>
      </c>
      <c r="F19" s="9"/>
      <c r="G19" s="21"/>
      <c r="H19" s="21" t="s">
        <v>114</v>
      </c>
      <c r="I19" s="13"/>
      <c r="J19" s="13"/>
    </row>
    <row r="20" spans="1:10" s="15" customFormat="1">
      <c r="A20" s="13" t="s">
        <v>92</v>
      </c>
      <c r="B20" s="13" t="s">
        <v>98</v>
      </c>
      <c r="C20" s="13" t="s">
        <v>16</v>
      </c>
      <c r="D20" s="13" t="s">
        <v>103</v>
      </c>
      <c r="E20" s="24" t="s">
        <v>109</v>
      </c>
      <c r="F20" s="9"/>
      <c r="G20" s="21"/>
      <c r="H20" s="21" t="s">
        <v>114</v>
      </c>
      <c r="I20" s="13"/>
      <c r="J20" s="13"/>
    </row>
    <row r="21" spans="1:10" s="15" customFormat="1">
      <c r="A21" s="13" t="s">
        <v>93</v>
      </c>
      <c r="B21" s="13" t="s">
        <v>100</v>
      </c>
      <c r="C21" s="13" t="s">
        <v>106</v>
      </c>
      <c r="D21" s="13" t="s">
        <v>107</v>
      </c>
      <c r="E21" s="24" t="s">
        <v>108</v>
      </c>
      <c r="F21" s="9"/>
      <c r="G21" s="21"/>
      <c r="H21" s="21" t="s">
        <v>114</v>
      </c>
      <c r="I21" s="13"/>
      <c r="J21" s="13"/>
    </row>
    <row r="22" spans="1:10" s="15" customFormat="1">
      <c r="A22" s="13" t="s">
        <v>94</v>
      </c>
      <c r="B22" s="13" t="s">
        <v>101</v>
      </c>
      <c r="C22" s="13" t="s">
        <v>106</v>
      </c>
      <c r="D22" s="13" t="s">
        <v>107</v>
      </c>
      <c r="E22" s="24" t="s">
        <v>108</v>
      </c>
      <c r="F22" s="9"/>
      <c r="G22" s="21"/>
      <c r="H22" s="21" t="s">
        <v>114</v>
      </c>
      <c r="I22" s="13"/>
      <c r="J22" s="13"/>
    </row>
    <row r="24" spans="1:10">
      <c r="A24" s="20" t="s">
        <v>375</v>
      </c>
    </row>
  </sheetData>
  <mergeCells count="3">
    <mergeCell ref="A10:F10"/>
    <mergeCell ref="G10:H10"/>
    <mergeCell ref="I10:J10"/>
  </mergeCells>
  <hyperlinks>
    <hyperlink ref="A1" location="Summary!A1" display="Back-to-Summary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workbookViewId="0"/>
  </sheetViews>
  <sheetFormatPr defaultColWidth="9.140625" defaultRowHeight="15"/>
  <cols>
    <col min="1" max="1" width="25.7109375" style="12" customWidth="1"/>
    <col min="2" max="2" width="40.7109375" style="12" customWidth="1"/>
    <col min="3" max="3" width="15.7109375" style="12" customWidth="1"/>
    <col min="4" max="5" width="10.7109375" style="12" customWidth="1"/>
    <col min="6" max="6" width="5.7109375" style="2" customWidth="1"/>
    <col min="7" max="7" width="30.7109375" style="12" customWidth="1"/>
    <col min="8" max="8" width="15.7109375" style="2" customWidth="1"/>
    <col min="9" max="10" width="15.7109375" style="12" customWidth="1"/>
    <col min="11" max="16384" width="9.140625" style="12"/>
  </cols>
  <sheetData>
    <row r="1" spans="1:10">
      <c r="A1" s="3" t="s">
        <v>5</v>
      </c>
      <c r="B1" s="4"/>
      <c r="C1" s="2"/>
      <c r="D1" s="2"/>
      <c r="E1" s="2"/>
      <c r="G1" s="2"/>
      <c r="H1" s="8"/>
      <c r="I1" s="11"/>
    </row>
    <row r="2" spans="1:10">
      <c r="A2" s="4"/>
      <c r="B2" s="4"/>
      <c r="C2" s="2"/>
      <c r="D2" s="2"/>
      <c r="E2" s="2"/>
      <c r="G2" s="2"/>
      <c r="H2" s="8"/>
      <c r="I2" s="11"/>
    </row>
    <row r="3" spans="1:10">
      <c r="A3" s="6" t="s">
        <v>6</v>
      </c>
      <c r="B3" s="5" t="s">
        <v>21</v>
      </c>
      <c r="C3" s="2"/>
      <c r="D3" s="2"/>
      <c r="E3" s="2"/>
      <c r="G3" s="2"/>
      <c r="H3" s="8"/>
      <c r="I3" s="11"/>
    </row>
    <row r="4" spans="1:10">
      <c r="A4" s="6" t="s">
        <v>7</v>
      </c>
      <c r="B4" s="5" t="str">
        <f>Summary!A7</f>
        <v>DWH_TNB_DIM_CUST_SOURCE</v>
      </c>
      <c r="G4" s="2"/>
      <c r="H4" s="8"/>
      <c r="I4" s="11"/>
    </row>
    <row r="5" spans="1:10">
      <c r="A5" s="6" t="s">
        <v>8</v>
      </c>
      <c r="B5" s="5" t="str">
        <f>Summary!B7</f>
        <v>STG_TNB_MST_CUST_SOURCE</v>
      </c>
      <c r="G5" s="2"/>
      <c r="H5" s="8"/>
      <c r="I5" s="11"/>
    </row>
    <row r="6" spans="1:10">
      <c r="A6" s="6" t="s">
        <v>9</v>
      </c>
      <c r="B6" s="5" t="str">
        <f>Summary!D7</f>
        <v>GLTH_DWH_DWH_TNB_DIM</v>
      </c>
      <c r="G6" s="2"/>
      <c r="H6" s="8"/>
      <c r="I6" s="11"/>
    </row>
    <row r="7" spans="1:10">
      <c r="A7" s="6" t="s">
        <v>10</v>
      </c>
      <c r="B7" s="5"/>
      <c r="G7" s="2"/>
      <c r="H7" s="8"/>
      <c r="I7" s="11"/>
    </row>
    <row r="8" spans="1:10">
      <c r="A8" s="6" t="s">
        <v>280</v>
      </c>
      <c r="B8" s="37" t="s">
        <v>285</v>
      </c>
      <c r="C8" s="2"/>
      <c r="D8" s="2"/>
      <c r="E8" s="2"/>
      <c r="G8" s="2"/>
    </row>
    <row r="10" spans="1:10">
      <c r="A10" s="59" t="s">
        <v>50</v>
      </c>
      <c r="B10" s="60"/>
      <c r="C10" s="60"/>
      <c r="D10" s="60"/>
      <c r="E10" s="60"/>
      <c r="F10" s="61"/>
      <c r="G10" s="59" t="s">
        <v>51</v>
      </c>
      <c r="H10" s="61"/>
      <c r="I10" s="59" t="s">
        <v>52</v>
      </c>
      <c r="J10" s="61"/>
    </row>
    <row r="11" spans="1:10">
      <c r="A11" s="7" t="s">
        <v>11</v>
      </c>
      <c r="B11" s="7" t="s">
        <v>12</v>
      </c>
      <c r="C11" s="7" t="s">
        <v>13</v>
      </c>
      <c r="D11" s="7" t="s">
        <v>17</v>
      </c>
      <c r="E11" s="7" t="s">
        <v>110</v>
      </c>
      <c r="F11" s="7" t="s">
        <v>47</v>
      </c>
      <c r="G11" s="7" t="s">
        <v>49</v>
      </c>
      <c r="H11" s="7" t="s">
        <v>14</v>
      </c>
      <c r="I11" s="7" t="s">
        <v>53</v>
      </c>
      <c r="J11" s="7" t="s">
        <v>54</v>
      </c>
    </row>
    <row r="12" spans="1:10">
      <c r="A12" s="13" t="s">
        <v>71</v>
      </c>
      <c r="B12" s="14" t="s">
        <v>44</v>
      </c>
      <c r="C12" s="13" t="s">
        <v>104</v>
      </c>
      <c r="D12" s="13"/>
      <c r="E12" s="13"/>
      <c r="F12" s="9" t="s">
        <v>48</v>
      </c>
      <c r="G12" s="13"/>
      <c r="H12" s="21" t="s">
        <v>114</v>
      </c>
      <c r="I12" s="13"/>
      <c r="J12" s="13"/>
    </row>
    <row r="13" spans="1:10">
      <c r="A13" s="13" t="s">
        <v>72</v>
      </c>
      <c r="B13" s="13" t="s">
        <v>74</v>
      </c>
      <c r="C13" s="13" t="s">
        <v>16</v>
      </c>
      <c r="D13" s="13" t="s">
        <v>20</v>
      </c>
      <c r="E13" s="13"/>
      <c r="F13" s="9"/>
      <c r="G13" s="13" t="s">
        <v>39</v>
      </c>
      <c r="H13" s="13" t="s">
        <v>23</v>
      </c>
      <c r="I13" s="13"/>
      <c r="J13" s="13"/>
    </row>
    <row r="14" spans="1:10" s="16" customFormat="1">
      <c r="A14" s="13" t="s">
        <v>73</v>
      </c>
      <c r="B14" s="13" t="s">
        <v>75</v>
      </c>
      <c r="C14" s="13" t="s">
        <v>16</v>
      </c>
      <c r="D14" s="13" t="s">
        <v>22</v>
      </c>
      <c r="E14" s="13"/>
      <c r="F14" s="9"/>
      <c r="G14" s="13" t="s">
        <v>39</v>
      </c>
      <c r="H14" s="13" t="s">
        <v>24</v>
      </c>
      <c r="I14" s="13"/>
      <c r="J14" s="13"/>
    </row>
    <row r="15" spans="1:10" s="15" customFormat="1">
      <c r="A15" s="13" t="s">
        <v>88</v>
      </c>
      <c r="B15" s="13" t="s">
        <v>95</v>
      </c>
      <c r="C15" s="13" t="s">
        <v>104</v>
      </c>
      <c r="D15" s="13"/>
      <c r="E15" s="24" t="s">
        <v>108</v>
      </c>
      <c r="F15" s="9"/>
      <c r="G15" s="21"/>
      <c r="H15" s="21" t="s">
        <v>114</v>
      </c>
      <c r="I15" s="13"/>
      <c r="J15" s="13"/>
    </row>
    <row r="16" spans="1:10" s="15" customFormat="1">
      <c r="A16" s="13" t="s">
        <v>89</v>
      </c>
      <c r="B16" s="13" t="s">
        <v>96</v>
      </c>
      <c r="C16" s="13" t="s">
        <v>16</v>
      </c>
      <c r="D16" s="13" t="s">
        <v>19</v>
      </c>
      <c r="E16" s="24" t="s">
        <v>108</v>
      </c>
      <c r="F16" s="9"/>
      <c r="G16" s="21"/>
      <c r="H16" s="21" t="s">
        <v>114</v>
      </c>
      <c r="I16" s="13"/>
      <c r="J16" s="13"/>
    </row>
    <row r="17" spans="1:10" s="15" customFormat="1">
      <c r="A17" s="13" t="s">
        <v>90</v>
      </c>
      <c r="B17" s="13" t="s">
        <v>97</v>
      </c>
      <c r="C17" s="13" t="s">
        <v>16</v>
      </c>
      <c r="D17" s="13" t="s">
        <v>105</v>
      </c>
      <c r="E17" s="24" t="s">
        <v>108</v>
      </c>
      <c r="F17" s="9"/>
      <c r="G17" s="21"/>
      <c r="H17" s="21" t="s">
        <v>114</v>
      </c>
      <c r="I17" s="13"/>
      <c r="J17" s="13"/>
    </row>
    <row r="18" spans="1:10" s="15" customFormat="1">
      <c r="A18" s="13" t="s">
        <v>91</v>
      </c>
      <c r="B18" s="13" t="s">
        <v>99</v>
      </c>
      <c r="C18" s="13" t="s">
        <v>16</v>
      </c>
      <c r="D18" s="13" t="s">
        <v>102</v>
      </c>
      <c r="E18" s="24" t="s">
        <v>108</v>
      </c>
      <c r="F18" s="9"/>
      <c r="G18" s="21"/>
      <c r="H18" s="21" t="s">
        <v>114</v>
      </c>
      <c r="I18" s="13"/>
      <c r="J18" s="13"/>
    </row>
    <row r="19" spans="1:10" s="15" customFormat="1">
      <c r="A19" s="13" t="s">
        <v>92</v>
      </c>
      <c r="B19" s="13" t="s">
        <v>98</v>
      </c>
      <c r="C19" s="13" t="s">
        <v>16</v>
      </c>
      <c r="D19" s="13" t="s">
        <v>103</v>
      </c>
      <c r="E19" s="24" t="s">
        <v>109</v>
      </c>
      <c r="F19" s="9"/>
      <c r="G19" s="21"/>
      <c r="H19" s="21" t="s">
        <v>114</v>
      </c>
      <c r="I19" s="13"/>
      <c r="J19" s="13"/>
    </row>
    <row r="20" spans="1:10" s="15" customFormat="1">
      <c r="A20" s="13" t="s">
        <v>93</v>
      </c>
      <c r="B20" s="13" t="s">
        <v>100</v>
      </c>
      <c r="C20" s="13" t="s">
        <v>106</v>
      </c>
      <c r="D20" s="13" t="s">
        <v>107</v>
      </c>
      <c r="E20" s="24" t="s">
        <v>108</v>
      </c>
      <c r="F20" s="9"/>
      <c r="G20" s="21"/>
      <c r="H20" s="21" t="s">
        <v>114</v>
      </c>
      <c r="I20" s="13"/>
      <c r="J20" s="13"/>
    </row>
    <row r="21" spans="1:10" s="15" customFormat="1">
      <c r="A21" s="13" t="s">
        <v>94</v>
      </c>
      <c r="B21" s="13" t="s">
        <v>101</v>
      </c>
      <c r="C21" s="13" t="s">
        <v>106</v>
      </c>
      <c r="D21" s="13" t="s">
        <v>107</v>
      </c>
      <c r="E21" s="24" t="s">
        <v>108</v>
      </c>
      <c r="F21" s="9"/>
      <c r="G21" s="21"/>
      <c r="H21" s="21" t="s">
        <v>114</v>
      </c>
      <c r="I21" s="13"/>
      <c r="J21" s="13"/>
    </row>
    <row r="23" spans="1:10">
      <c r="A23" s="20" t="s">
        <v>168</v>
      </c>
    </row>
  </sheetData>
  <mergeCells count="3">
    <mergeCell ref="A10:F10"/>
    <mergeCell ref="G10:H10"/>
    <mergeCell ref="I10:J10"/>
  </mergeCells>
  <hyperlinks>
    <hyperlink ref="A1" location="Summary!A1" display="Back-to-Summary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J23"/>
  <sheetViews>
    <sheetView tabSelected="1" topLeftCell="A7" workbookViewId="0">
      <selection activeCell="B15" sqref="B15"/>
    </sheetView>
  </sheetViews>
  <sheetFormatPr defaultColWidth="9.140625" defaultRowHeight="15"/>
  <cols>
    <col min="1" max="1" width="25.7109375" style="12" customWidth="1"/>
    <col min="2" max="2" width="40.7109375" style="12" customWidth="1"/>
    <col min="3" max="3" width="15.7109375" style="12" customWidth="1"/>
    <col min="4" max="5" width="10.7109375" style="12" customWidth="1"/>
    <col min="6" max="6" width="5.7109375" style="2" customWidth="1"/>
    <col min="7" max="7" width="30.7109375" style="12" customWidth="1"/>
    <col min="8" max="8" width="15.7109375" style="2" customWidth="1"/>
    <col min="9" max="10" width="15.7109375" style="12" customWidth="1"/>
    <col min="11" max="16384" width="9.140625" style="12"/>
  </cols>
  <sheetData>
    <row r="1" spans="1:10">
      <c r="A1" s="3" t="s">
        <v>5</v>
      </c>
      <c r="B1" s="4"/>
      <c r="C1" s="2"/>
      <c r="D1" s="2"/>
      <c r="E1" s="2"/>
      <c r="G1" s="2"/>
      <c r="H1" s="8"/>
      <c r="I1" s="11"/>
    </row>
    <row r="2" spans="1:10">
      <c r="A2" s="4"/>
      <c r="B2" s="4"/>
      <c r="C2" s="2"/>
      <c r="D2" s="2"/>
      <c r="E2" s="2"/>
      <c r="G2" s="2"/>
      <c r="H2" s="8"/>
      <c r="I2" s="11"/>
    </row>
    <row r="3" spans="1:10">
      <c r="A3" s="6" t="s">
        <v>6</v>
      </c>
      <c r="B3" s="5" t="s">
        <v>21</v>
      </c>
      <c r="C3" s="2"/>
      <c r="D3" s="2"/>
      <c r="E3" s="2"/>
      <c r="G3" s="2"/>
      <c r="H3" s="8"/>
      <c r="I3" s="11"/>
    </row>
    <row r="4" spans="1:10">
      <c r="A4" s="6" t="s">
        <v>7</v>
      </c>
      <c r="B4" s="5" t="str">
        <f>Summary!A8</f>
        <v>DWH_TNB_DIM_CUST_TYPE</v>
      </c>
      <c r="G4" s="2"/>
      <c r="H4" s="8"/>
      <c r="I4" s="11"/>
    </row>
    <row r="5" spans="1:10">
      <c r="A5" s="6" t="s">
        <v>8</v>
      </c>
      <c r="B5" s="5" t="str">
        <f>Summary!B8</f>
        <v>STG_TNB_MST_CUST_TYPE</v>
      </c>
      <c r="H5" s="8"/>
      <c r="I5" s="11"/>
    </row>
    <row r="6" spans="1:10">
      <c r="A6" s="6" t="s">
        <v>9</v>
      </c>
      <c r="B6" s="5" t="str">
        <f>Summary!D8</f>
        <v>GLTH_DWH_DWH_TNB_DIM</v>
      </c>
      <c r="G6" s="2"/>
      <c r="H6" s="8"/>
      <c r="I6" s="11"/>
    </row>
    <row r="7" spans="1:10">
      <c r="A7" s="6" t="s">
        <v>10</v>
      </c>
      <c r="B7" s="5"/>
      <c r="G7" s="2"/>
      <c r="H7" s="8"/>
      <c r="I7" s="11"/>
    </row>
    <row r="8" spans="1:10">
      <c r="A8" s="6" t="s">
        <v>280</v>
      </c>
      <c r="B8" s="37" t="s">
        <v>285</v>
      </c>
      <c r="C8" s="2"/>
      <c r="D8" s="2"/>
      <c r="E8" s="2"/>
      <c r="G8" s="2"/>
    </row>
    <row r="10" spans="1:10">
      <c r="A10" s="59" t="s">
        <v>50</v>
      </c>
      <c r="B10" s="60"/>
      <c r="C10" s="60"/>
      <c r="D10" s="60"/>
      <c r="E10" s="60"/>
      <c r="F10" s="61"/>
      <c r="G10" s="59" t="s">
        <v>51</v>
      </c>
      <c r="H10" s="61"/>
      <c r="I10" s="59" t="s">
        <v>52</v>
      </c>
      <c r="J10" s="61"/>
    </row>
    <row r="11" spans="1:10">
      <c r="A11" s="55" t="s">
        <v>11</v>
      </c>
      <c r="B11" s="55" t="s">
        <v>12</v>
      </c>
      <c r="C11" s="55" t="s">
        <v>13</v>
      </c>
      <c r="D11" s="55" t="s">
        <v>17</v>
      </c>
      <c r="E11" s="55" t="s">
        <v>110</v>
      </c>
      <c r="F11" s="55" t="s">
        <v>47</v>
      </c>
      <c r="G11" s="55" t="s">
        <v>49</v>
      </c>
      <c r="H11" s="55" t="s">
        <v>14</v>
      </c>
      <c r="I11" s="55" t="s">
        <v>53</v>
      </c>
      <c r="J11" s="55" t="s">
        <v>54</v>
      </c>
    </row>
    <row r="12" spans="1:10">
      <c r="A12" s="13" t="s">
        <v>381</v>
      </c>
      <c r="B12" s="14" t="s">
        <v>44</v>
      </c>
      <c r="C12" s="13" t="s">
        <v>104</v>
      </c>
      <c r="D12" s="13"/>
      <c r="E12" s="13"/>
      <c r="F12" s="9" t="s">
        <v>48</v>
      </c>
      <c r="G12" s="13"/>
      <c r="H12" s="21" t="s">
        <v>114</v>
      </c>
      <c r="I12" s="13"/>
      <c r="J12" s="13"/>
    </row>
    <row r="13" spans="1:10">
      <c r="A13" s="13" t="s">
        <v>379</v>
      </c>
      <c r="B13" s="13" t="s">
        <v>388</v>
      </c>
      <c r="C13" s="13" t="s">
        <v>16</v>
      </c>
      <c r="D13" s="13" t="s">
        <v>20</v>
      </c>
      <c r="E13" s="13"/>
      <c r="F13" s="9"/>
      <c r="G13" s="13" t="str">
        <f>B5</f>
        <v>STG_TNB_MST_CUST_TYPE</v>
      </c>
      <c r="H13" s="13" t="s">
        <v>23</v>
      </c>
      <c r="I13" s="13"/>
      <c r="J13" s="13"/>
    </row>
    <row r="14" spans="1:10" s="16" customFormat="1">
      <c r="A14" s="13" t="s">
        <v>380</v>
      </c>
      <c r="B14" s="13" t="s">
        <v>389</v>
      </c>
      <c r="C14" s="13" t="s">
        <v>16</v>
      </c>
      <c r="D14" s="13" t="s">
        <v>22</v>
      </c>
      <c r="E14" s="13"/>
      <c r="F14" s="9"/>
      <c r="G14" s="13" t="str">
        <f>B5</f>
        <v>STG_TNB_MST_CUST_TYPE</v>
      </c>
      <c r="H14" s="13" t="s">
        <v>24</v>
      </c>
      <c r="I14" s="13"/>
      <c r="J14" s="13"/>
    </row>
    <row r="15" spans="1:10" s="15" customFormat="1">
      <c r="A15" s="13" t="s">
        <v>88</v>
      </c>
      <c r="B15" s="13" t="s">
        <v>95</v>
      </c>
      <c r="C15" s="13" t="s">
        <v>104</v>
      </c>
      <c r="D15" s="13"/>
      <c r="E15" s="24" t="s">
        <v>108</v>
      </c>
      <c r="F15" s="9"/>
      <c r="G15" s="21"/>
      <c r="H15" s="21" t="s">
        <v>114</v>
      </c>
      <c r="I15" s="13"/>
      <c r="J15" s="13"/>
    </row>
    <row r="16" spans="1:10" s="15" customFormat="1">
      <c r="A16" s="13" t="s">
        <v>89</v>
      </c>
      <c r="B16" s="13" t="s">
        <v>96</v>
      </c>
      <c r="C16" s="13" t="s">
        <v>16</v>
      </c>
      <c r="D16" s="13" t="s">
        <v>19</v>
      </c>
      <c r="E16" s="24" t="s">
        <v>108</v>
      </c>
      <c r="F16" s="9"/>
      <c r="G16" s="21"/>
      <c r="H16" s="21" t="s">
        <v>114</v>
      </c>
      <c r="I16" s="13"/>
      <c r="J16" s="13"/>
    </row>
    <row r="17" spans="1:10" s="15" customFormat="1">
      <c r="A17" s="13" t="s">
        <v>90</v>
      </c>
      <c r="B17" s="13" t="s">
        <v>97</v>
      </c>
      <c r="C17" s="13" t="s">
        <v>16</v>
      </c>
      <c r="D17" s="13" t="s">
        <v>105</v>
      </c>
      <c r="E17" s="24" t="s">
        <v>108</v>
      </c>
      <c r="F17" s="9"/>
      <c r="G17" s="21"/>
      <c r="H17" s="21" t="s">
        <v>114</v>
      </c>
      <c r="I17" s="13"/>
      <c r="J17" s="13"/>
    </row>
    <row r="18" spans="1:10" s="15" customFormat="1">
      <c r="A18" s="13" t="s">
        <v>91</v>
      </c>
      <c r="B18" s="13" t="s">
        <v>99</v>
      </c>
      <c r="C18" s="13" t="s">
        <v>16</v>
      </c>
      <c r="D18" s="13" t="s">
        <v>102</v>
      </c>
      <c r="E18" s="24" t="s">
        <v>108</v>
      </c>
      <c r="F18" s="9"/>
      <c r="G18" s="21"/>
      <c r="H18" s="21" t="s">
        <v>114</v>
      </c>
      <c r="I18" s="13"/>
      <c r="J18" s="13"/>
    </row>
    <row r="19" spans="1:10" s="15" customFormat="1">
      <c r="A19" s="13" t="s">
        <v>92</v>
      </c>
      <c r="B19" s="13" t="s">
        <v>98</v>
      </c>
      <c r="C19" s="13" t="s">
        <v>16</v>
      </c>
      <c r="D19" s="13" t="s">
        <v>103</v>
      </c>
      <c r="E19" s="24" t="s">
        <v>109</v>
      </c>
      <c r="F19" s="9"/>
      <c r="G19" s="21"/>
      <c r="H19" s="21" t="s">
        <v>114</v>
      </c>
      <c r="I19" s="13"/>
      <c r="J19" s="13"/>
    </row>
    <row r="20" spans="1:10" s="15" customFormat="1">
      <c r="A20" s="13" t="s">
        <v>93</v>
      </c>
      <c r="B20" s="13" t="s">
        <v>100</v>
      </c>
      <c r="C20" s="13" t="s">
        <v>106</v>
      </c>
      <c r="D20" s="13" t="s">
        <v>107</v>
      </c>
      <c r="E20" s="24" t="s">
        <v>108</v>
      </c>
      <c r="F20" s="9"/>
      <c r="G20" s="21"/>
      <c r="H20" s="21" t="s">
        <v>114</v>
      </c>
      <c r="I20" s="13"/>
      <c r="J20" s="13"/>
    </row>
    <row r="21" spans="1:10" s="15" customFormat="1">
      <c r="A21" s="13" t="s">
        <v>94</v>
      </c>
      <c r="B21" s="13" t="s">
        <v>101</v>
      </c>
      <c r="C21" s="13" t="s">
        <v>106</v>
      </c>
      <c r="D21" s="13" t="s">
        <v>107</v>
      </c>
      <c r="E21" s="24" t="s">
        <v>108</v>
      </c>
      <c r="F21" s="9"/>
      <c r="G21" s="21"/>
      <c r="H21" s="21" t="s">
        <v>114</v>
      </c>
      <c r="I21" s="13"/>
      <c r="J21" s="13"/>
    </row>
    <row r="23" spans="1:10">
      <c r="A23" s="20" t="s">
        <v>382</v>
      </c>
    </row>
  </sheetData>
  <mergeCells count="3">
    <mergeCell ref="A10:F10"/>
    <mergeCell ref="G10:H10"/>
    <mergeCell ref="I10:J10"/>
  </mergeCells>
  <hyperlinks>
    <hyperlink ref="A1" location="Summary!A1" display="Back-to-Summary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A15" sqref="A15"/>
    </sheetView>
  </sheetViews>
  <sheetFormatPr defaultColWidth="9.140625" defaultRowHeight="15"/>
  <cols>
    <col min="1" max="1" width="25.7109375" style="12" customWidth="1"/>
    <col min="2" max="2" width="40.7109375" style="12" customWidth="1"/>
    <col min="3" max="3" width="15.7109375" style="12" customWidth="1"/>
    <col min="4" max="5" width="10.7109375" style="12" customWidth="1"/>
    <col min="6" max="6" width="5.7109375" style="2" customWidth="1"/>
    <col min="7" max="7" width="30.7109375" style="12" customWidth="1"/>
    <col min="8" max="8" width="15.7109375" style="2" customWidth="1"/>
    <col min="9" max="10" width="15.7109375" style="12" customWidth="1"/>
    <col min="11" max="16384" width="9.140625" style="12"/>
  </cols>
  <sheetData>
    <row r="1" spans="1:11">
      <c r="A1" s="3" t="s">
        <v>5</v>
      </c>
      <c r="B1" s="4"/>
      <c r="C1" s="2"/>
      <c r="D1" s="2"/>
      <c r="E1" s="2"/>
      <c r="G1" s="2"/>
      <c r="H1" s="8"/>
      <c r="I1" s="11"/>
    </row>
    <row r="2" spans="1:11">
      <c r="A2" s="4"/>
      <c r="B2" s="4"/>
      <c r="C2" s="2"/>
      <c r="D2" s="2"/>
      <c r="E2" s="2"/>
      <c r="G2" s="2"/>
      <c r="H2" s="8"/>
      <c r="I2" s="11"/>
    </row>
    <row r="3" spans="1:11">
      <c r="A3" s="6" t="s">
        <v>6</v>
      </c>
      <c r="B3" s="5" t="s">
        <v>21</v>
      </c>
      <c r="C3" s="2"/>
      <c r="D3" s="2"/>
      <c r="E3" s="2"/>
      <c r="G3" s="2"/>
      <c r="H3" s="8"/>
      <c r="I3" s="11"/>
    </row>
    <row r="4" spans="1:11">
      <c r="A4" s="6" t="s">
        <v>7</v>
      </c>
      <c r="B4" s="5" t="str">
        <f>Summary!A9</f>
        <v>DWH_TNB_DIM_DEALER</v>
      </c>
      <c r="G4" s="2"/>
      <c r="H4" s="8"/>
      <c r="I4" s="11"/>
    </row>
    <row r="5" spans="1:11">
      <c r="A5" s="6" t="s">
        <v>8</v>
      </c>
      <c r="B5" s="5" t="str">
        <f>Summary!B9</f>
        <v>STG_TNB_MST_DEALER,LKP_TNB_MST_DEALER</v>
      </c>
      <c r="G5" s="2"/>
      <c r="H5" s="8"/>
      <c r="I5" s="11"/>
    </row>
    <row r="6" spans="1:11">
      <c r="A6" s="6" t="s">
        <v>9</v>
      </c>
      <c r="B6" s="5" t="str">
        <f>Summary!D9</f>
        <v>GLTH_DWH_DWH_TNB_DIM</v>
      </c>
      <c r="G6" s="2"/>
      <c r="H6" s="8"/>
      <c r="I6" s="11"/>
    </row>
    <row r="7" spans="1:11">
      <c r="A7" s="6" t="s">
        <v>10</v>
      </c>
      <c r="B7" s="5"/>
      <c r="G7" s="2"/>
      <c r="H7" s="8"/>
      <c r="I7" s="11"/>
    </row>
    <row r="8" spans="1:11">
      <c r="A8" s="6" t="s">
        <v>280</v>
      </c>
      <c r="B8" s="37" t="s">
        <v>286</v>
      </c>
      <c r="C8" s="2"/>
      <c r="D8" s="2"/>
      <c r="E8" s="2"/>
      <c r="G8" s="2"/>
    </row>
    <row r="10" spans="1:11">
      <c r="A10" s="59" t="s">
        <v>50</v>
      </c>
      <c r="B10" s="60"/>
      <c r="C10" s="60"/>
      <c r="D10" s="60"/>
      <c r="E10" s="60"/>
      <c r="F10" s="61"/>
      <c r="G10" s="59" t="s">
        <v>51</v>
      </c>
      <c r="H10" s="63"/>
      <c r="I10" s="59" t="s">
        <v>52</v>
      </c>
      <c r="J10" s="63"/>
      <c r="K10" s="62" t="s">
        <v>120</v>
      </c>
    </row>
    <row r="11" spans="1:11">
      <c r="A11" s="7" t="s">
        <v>11</v>
      </c>
      <c r="B11" s="7" t="s">
        <v>12</v>
      </c>
      <c r="C11" s="7" t="s">
        <v>13</v>
      </c>
      <c r="D11" s="7" t="s">
        <v>17</v>
      </c>
      <c r="E11" s="7" t="s">
        <v>110</v>
      </c>
      <c r="F11" s="7" t="s">
        <v>47</v>
      </c>
      <c r="G11" s="7" t="s">
        <v>49</v>
      </c>
      <c r="H11" s="7" t="s">
        <v>14</v>
      </c>
      <c r="I11" s="7" t="s">
        <v>53</v>
      </c>
      <c r="J11" s="7" t="s">
        <v>54</v>
      </c>
      <c r="K11" s="62"/>
    </row>
    <row r="12" spans="1:11">
      <c r="A12" s="13" t="s">
        <v>79</v>
      </c>
      <c r="B12" s="14" t="s">
        <v>44</v>
      </c>
      <c r="C12" s="13" t="s">
        <v>104</v>
      </c>
      <c r="D12" s="13"/>
      <c r="E12" s="13"/>
      <c r="F12" s="9" t="s">
        <v>48</v>
      </c>
      <c r="G12" s="10" t="s">
        <v>41</v>
      </c>
      <c r="H12" s="21" t="s">
        <v>114</v>
      </c>
      <c r="I12" s="13"/>
      <c r="J12" s="13"/>
      <c r="K12" s="38"/>
    </row>
    <row r="13" spans="1:11">
      <c r="A13" s="13" t="s">
        <v>29</v>
      </c>
      <c r="B13" s="13" t="s">
        <v>34</v>
      </c>
      <c r="C13" s="13" t="s">
        <v>16</v>
      </c>
      <c r="D13" s="13" t="s">
        <v>19</v>
      </c>
      <c r="E13" s="13"/>
      <c r="F13" s="9"/>
      <c r="G13" s="10" t="s">
        <v>41</v>
      </c>
      <c r="H13" s="10" t="s">
        <v>26</v>
      </c>
      <c r="I13" s="9" t="s">
        <v>48</v>
      </c>
      <c r="J13" s="13"/>
      <c r="K13" s="38"/>
    </row>
    <row r="14" spans="1:11" s="15" customFormat="1">
      <c r="A14" s="13" t="s">
        <v>32</v>
      </c>
      <c r="B14" s="13" t="s">
        <v>76</v>
      </c>
      <c r="C14" s="13" t="s">
        <v>16</v>
      </c>
      <c r="D14" s="13" t="s">
        <v>18</v>
      </c>
      <c r="E14" s="13"/>
      <c r="F14" s="9"/>
      <c r="G14" s="10" t="s">
        <v>209</v>
      </c>
      <c r="H14" s="10" t="s">
        <v>210</v>
      </c>
      <c r="I14" s="13"/>
      <c r="J14" s="9" t="s">
        <v>48</v>
      </c>
      <c r="K14" s="53"/>
    </row>
    <row r="15" spans="1:11">
      <c r="A15" s="13" t="s">
        <v>30</v>
      </c>
      <c r="B15" s="13" t="s">
        <v>77</v>
      </c>
      <c r="C15" s="13" t="s">
        <v>16</v>
      </c>
      <c r="D15" s="13" t="s">
        <v>18</v>
      </c>
      <c r="E15" s="13"/>
      <c r="F15" s="9"/>
      <c r="G15" s="10" t="s">
        <v>41</v>
      </c>
      <c r="H15" s="10" t="s">
        <v>27</v>
      </c>
      <c r="I15" s="13"/>
      <c r="J15" s="13"/>
      <c r="K15" s="38"/>
    </row>
    <row r="16" spans="1:11">
      <c r="A16" s="13" t="s">
        <v>31</v>
      </c>
      <c r="B16" s="13" t="s">
        <v>78</v>
      </c>
      <c r="C16" s="13" t="s">
        <v>16</v>
      </c>
      <c r="D16" s="13" t="s">
        <v>18</v>
      </c>
      <c r="E16" s="13"/>
      <c r="F16" s="9"/>
      <c r="G16" s="10" t="s">
        <v>41</v>
      </c>
      <c r="H16" s="10" t="s">
        <v>28</v>
      </c>
      <c r="I16" s="13"/>
      <c r="J16" s="13"/>
      <c r="K16" s="38"/>
    </row>
    <row r="17" spans="1:11" s="27" customFormat="1">
      <c r="A17" s="25" t="s">
        <v>112</v>
      </c>
      <c r="B17" s="25" t="s">
        <v>116</v>
      </c>
      <c r="C17" s="25" t="s">
        <v>16</v>
      </c>
      <c r="D17" s="25" t="s">
        <v>102</v>
      </c>
      <c r="E17" s="25"/>
      <c r="F17" s="26"/>
      <c r="G17" s="21"/>
      <c r="H17" s="21" t="s">
        <v>114</v>
      </c>
      <c r="I17" s="25"/>
      <c r="J17" s="25"/>
      <c r="K17" s="54"/>
    </row>
    <row r="18" spans="1:11">
      <c r="A18" s="13" t="s">
        <v>60</v>
      </c>
      <c r="B18" s="13" t="s">
        <v>67</v>
      </c>
      <c r="C18" s="25" t="s">
        <v>16</v>
      </c>
      <c r="D18" s="13"/>
      <c r="E18" s="13"/>
      <c r="F18" s="9"/>
      <c r="G18" s="21"/>
      <c r="H18" s="21" t="s">
        <v>114</v>
      </c>
      <c r="I18" s="13"/>
      <c r="J18" s="13"/>
      <c r="K18" s="38"/>
    </row>
    <row r="19" spans="1:11">
      <c r="A19" s="13" t="s">
        <v>61</v>
      </c>
      <c r="B19" s="13" t="s">
        <v>68</v>
      </c>
      <c r="C19" s="25" t="s">
        <v>16</v>
      </c>
      <c r="D19" s="13"/>
      <c r="E19" s="13"/>
      <c r="F19" s="9"/>
      <c r="G19" s="21"/>
      <c r="H19" s="21" t="s">
        <v>114</v>
      </c>
      <c r="I19" s="13"/>
      <c r="J19" s="13"/>
      <c r="K19" s="38"/>
    </row>
    <row r="20" spans="1:11" s="15" customFormat="1">
      <c r="A20" s="13" t="s">
        <v>88</v>
      </c>
      <c r="B20" s="13" t="s">
        <v>95</v>
      </c>
      <c r="C20" s="13" t="s">
        <v>104</v>
      </c>
      <c r="D20" s="13"/>
      <c r="E20" s="24" t="s">
        <v>108</v>
      </c>
      <c r="F20" s="9"/>
      <c r="G20" s="21"/>
      <c r="H20" s="21" t="s">
        <v>114</v>
      </c>
      <c r="I20" s="13"/>
      <c r="J20" s="13"/>
      <c r="K20" s="53"/>
    </row>
    <row r="21" spans="1:11" s="15" customFormat="1">
      <c r="A21" s="13" t="s">
        <v>89</v>
      </c>
      <c r="B21" s="13" t="s">
        <v>96</v>
      </c>
      <c r="C21" s="13" t="s">
        <v>16</v>
      </c>
      <c r="D21" s="13" t="s">
        <v>19</v>
      </c>
      <c r="E21" s="24" t="s">
        <v>108</v>
      </c>
      <c r="F21" s="9"/>
      <c r="G21" s="21"/>
      <c r="H21" s="21" t="s">
        <v>114</v>
      </c>
      <c r="I21" s="13"/>
      <c r="J21" s="13"/>
      <c r="K21" s="53"/>
    </row>
    <row r="22" spans="1:11" s="15" customFormat="1">
      <c r="A22" s="13" t="s">
        <v>90</v>
      </c>
      <c r="B22" s="13" t="s">
        <v>97</v>
      </c>
      <c r="C22" s="13" t="s">
        <v>16</v>
      </c>
      <c r="D22" s="13" t="s">
        <v>105</v>
      </c>
      <c r="E22" s="24" t="s">
        <v>108</v>
      </c>
      <c r="F22" s="9"/>
      <c r="G22" s="21"/>
      <c r="H22" s="21" t="s">
        <v>114</v>
      </c>
      <c r="I22" s="13"/>
      <c r="J22" s="13"/>
      <c r="K22" s="53"/>
    </row>
    <row r="23" spans="1:11" s="15" customFormat="1">
      <c r="A23" s="13" t="s">
        <v>91</v>
      </c>
      <c r="B23" s="13" t="s">
        <v>99</v>
      </c>
      <c r="C23" s="13" t="s">
        <v>16</v>
      </c>
      <c r="D23" s="13" t="s">
        <v>102</v>
      </c>
      <c r="E23" s="24" t="s">
        <v>108</v>
      </c>
      <c r="F23" s="9"/>
      <c r="G23" s="21"/>
      <c r="H23" s="21" t="s">
        <v>114</v>
      </c>
      <c r="I23" s="13"/>
      <c r="J23" s="13"/>
      <c r="K23" s="53"/>
    </row>
    <row r="24" spans="1:11" s="15" customFormat="1">
      <c r="A24" s="13" t="s">
        <v>92</v>
      </c>
      <c r="B24" s="13" t="s">
        <v>98</v>
      </c>
      <c r="C24" s="13" t="s">
        <v>16</v>
      </c>
      <c r="D24" s="13" t="s">
        <v>103</v>
      </c>
      <c r="E24" s="24" t="s">
        <v>109</v>
      </c>
      <c r="F24" s="9"/>
      <c r="G24" s="21"/>
      <c r="H24" s="21" t="s">
        <v>114</v>
      </c>
      <c r="I24" s="13"/>
      <c r="J24" s="13"/>
      <c r="K24" s="53"/>
    </row>
    <row r="25" spans="1:11" s="15" customFormat="1">
      <c r="A25" s="13" t="s">
        <v>93</v>
      </c>
      <c r="B25" s="13" t="s">
        <v>100</v>
      </c>
      <c r="C25" s="13" t="s">
        <v>106</v>
      </c>
      <c r="D25" s="13" t="s">
        <v>107</v>
      </c>
      <c r="E25" s="24" t="s">
        <v>108</v>
      </c>
      <c r="F25" s="9"/>
      <c r="G25" s="21"/>
      <c r="H25" s="21" t="s">
        <v>114</v>
      </c>
      <c r="I25" s="13"/>
      <c r="J25" s="13"/>
      <c r="K25" s="53"/>
    </row>
    <row r="26" spans="1:11" s="15" customFormat="1">
      <c r="A26" s="13" t="s">
        <v>94</v>
      </c>
      <c r="B26" s="13" t="s">
        <v>101</v>
      </c>
      <c r="C26" s="13" t="s">
        <v>106</v>
      </c>
      <c r="D26" s="13" t="s">
        <v>107</v>
      </c>
      <c r="E26" s="24" t="s">
        <v>108</v>
      </c>
      <c r="F26" s="9"/>
      <c r="G26" s="21"/>
      <c r="H26" s="21" t="s">
        <v>114</v>
      </c>
      <c r="I26" s="13"/>
      <c r="J26" s="13"/>
      <c r="K26" s="53"/>
    </row>
    <row r="27" spans="1:11" s="51" customFormat="1">
      <c r="A27" s="42" t="s">
        <v>351</v>
      </c>
      <c r="B27" s="42" t="s">
        <v>352</v>
      </c>
      <c r="C27" s="42" t="s">
        <v>106</v>
      </c>
      <c r="D27" s="42" t="s">
        <v>107</v>
      </c>
      <c r="E27" s="47" t="s">
        <v>108</v>
      </c>
      <c r="F27" s="48"/>
      <c r="G27" s="49"/>
      <c r="H27" s="49" t="s">
        <v>363</v>
      </c>
      <c r="I27" s="42"/>
      <c r="J27" s="42"/>
      <c r="K27" s="13" t="s">
        <v>328</v>
      </c>
    </row>
    <row r="28" spans="1:11" s="43" customFormat="1">
      <c r="A28" s="42" t="s">
        <v>353</v>
      </c>
      <c r="B28" s="42" t="s">
        <v>354</v>
      </c>
      <c r="C28" s="42" t="s">
        <v>106</v>
      </c>
      <c r="D28" s="42" t="s">
        <v>107</v>
      </c>
      <c r="E28" s="47"/>
      <c r="F28" s="48"/>
      <c r="G28" s="49"/>
      <c r="H28" s="49" t="s">
        <v>362</v>
      </c>
      <c r="I28" s="42"/>
      <c r="J28" s="42"/>
      <c r="K28" s="13" t="s">
        <v>328</v>
      </c>
    </row>
    <row r="29" spans="1:11" s="43" customFormat="1">
      <c r="A29" s="42" t="s">
        <v>355</v>
      </c>
      <c r="B29" s="42" t="s">
        <v>356</v>
      </c>
      <c r="C29" s="42" t="s">
        <v>16</v>
      </c>
      <c r="D29" s="42" t="s">
        <v>102</v>
      </c>
      <c r="E29" s="47"/>
      <c r="F29" s="48"/>
      <c r="G29" s="49"/>
      <c r="H29" s="49" t="s">
        <v>361</v>
      </c>
      <c r="I29" s="42"/>
      <c r="J29" s="42"/>
      <c r="K29" s="13" t="s">
        <v>328</v>
      </c>
    </row>
    <row r="30" spans="1:11">
      <c r="A30" s="20" t="s">
        <v>115</v>
      </c>
    </row>
  </sheetData>
  <mergeCells count="4">
    <mergeCell ref="A10:F10"/>
    <mergeCell ref="G10:H10"/>
    <mergeCell ref="I10:J10"/>
    <mergeCell ref="K10:K11"/>
  </mergeCells>
  <hyperlinks>
    <hyperlink ref="A1" location="Summary!A1" display="Back-to-Summary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Summary</vt:lpstr>
      <vt:lpstr>DIM_ACCOUNT_STATUS</vt:lpstr>
      <vt:lpstr>DIM_APPLICATION_STATUS</vt:lpstr>
      <vt:lpstr>DIM_BOT_CLASS</vt:lpstr>
      <vt:lpstr>DIM_BRANCH</vt:lpstr>
      <vt:lpstr>DIM_CUST_REFINANCE</vt:lpstr>
      <vt:lpstr>DIM_CUST_SOURCE</vt:lpstr>
      <vt:lpstr>DIM_CUST_TYPE</vt:lpstr>
      <vt:lpstr>DIM_DEALER</vt:lpstr>
      <vt:lpstr>DIM_PRODUCT</vt:lpstr>
      <vt:lpstr>DIM_REQUEST_STATUS</vt:lpstr>
      <vt:lpstr>FCT_APP_CONTRACT</vt:lpstr>
      <vt:lpstr>FCT_CONTRACT_MONTHLY</vt:lpstr>
      <vt:lpstr>FCT_REQ_MOVEMENT_STATUS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2017-02-28T09:21:48Z</dcterms:modified>
</cp:coreProperties>
</file>