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4.xml" ContentType="application/vnd.openxmlformats-officedocument.drawing+xml"/>
  <Override PartName="/xl/comments22.xml" ContentType="application/vnd.openxmlformats-officedocument.spreadsheetml.comments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5.xml" ContentType="application/vnd.openxmlformats-officedocument.drawing+xml"/>
  <Override PartName="/xl/comments23.xml" ContentType="application/vnd.openxmlformats-officedocument.spreadsheetml.comments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6.xml" ContentType="application/vnd.openxmlformats-officedocument.drawing+xml"/>
  <Override PartName="/xl/comments24.xml" ContentType="application/vnd.openxmlformats-officedocument.spreadsheetml.comments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7.xml" ContentType="application/vnd.openxmlformats-officedocument.drawing+xml"/>
  <Override PartName="/xl/comments25.xml" ContentType="application/vnd.openxmlformats-officedocument.spreadsheetml.comments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8.xml" ContentType="application/vnd.openxmlformats-officedocument.drawing+xml"/>
  <Override PartName="/xl/comments26.xml" ContentType="application/vnd.openxmlformats-officedocument.spreadsheetml.comments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9.xml" ContentType="application/vnd.openxmlformats-officedocument.drawing+xml"/>
  <Override PartName="/xl/comments27.xml" ContentType="application/vnd.openxmlformats-officedocument.spreadsheetml.comments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0.xml" ContentType="application/vnd.openxmlformats-officedocument.drawing+xml"/>
  <Override PartName="/xl/comments28.xml" ContentType="application/vnd.openxmlformats-officedocument.spreadsheetml.comments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1.xml" ContentType="application/vnd.openxmlformats-officedocument.drawing+xml"/>
  <Override PartName="/xl/comments29.xml" ContentType="application/vnd.openxmlformats-officedocument.spreadsheetml.comments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32.xml" ContentType="application/vnd.openxmlformats-officedocument.drawing+xml"/>
  <Override PartName="/xl/comments30.xml" ContentType="application/vnd.openxmlformats-officedocument.spreadsheetml.comments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33.xml" ContentType="application/vnd.openxmlformats-officedocument.drawing+xml"/>
  <Override PartName="/xl/comments31.xml" ContentType="application/vnd.openxmlformats-officedocument.spreadsheetml.comments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34.xml" ContentType="application/vnd.openxmlformats-officedocument.drawing+xml"/>
  <Override PartName="/xl/comments32.xml" ContentType="application/vnd.openxmlformats-officedocument.spreadsheetml.comments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41.xml" ContentType="application/vnd.openxmlformats-officedocument.drawing+xml"/>
  <Override PartName="/xl/comments39.xml" ContentType="application/vnd.openxmlformats-officedocument.spreadsheetml.comments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42.xml" ContentType="application/vnd.openxmlformats-officedocument.drawing+xml"/>
  <Override PartName="/xl/comments40.xml" ContentType="application/vnd.openxmlformats-officedocument.spreadsheetml.comments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43.xml" ContentType="application/vnd.openxmlformats-officedocument.drawing+xml"/>
  <Override PartName="/xl/comments41.xml" ContentType="application/vnd.openxmlformats-officedocument.spreadsheetml.comments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44.xml" ContentType="application/vnd.openxmlformats-officedocument.drawing+xml"/>
  <Override PartName="/xl/comments42.xml" ContentType="application/vnd.openxmlformats-officedocument.spreadsheetml.comments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45.xml" ContentType="application/vnd.openxmlformats-officedocument.drawing+xml"/>
  <Override PartName="/xl/comments43.xml" ContentType="application/vnd.openxmlformats-officedocument.spreadsheetml.comments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46.xml" ContentType="application/vnd.openxmlformats-officedocument.drawing+xml"/>
  <Override PartName="/xl/comments44.xml" ContentType="application/vnd.openxmlformats-officedocument.spreadsheetml.comments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47.xml" ContentType="application/vnd.openxmlformats-officedocument.drawing+xml"/>
  <Override PartName="/xl/comments45.xml" ContentType="application/vnd.openxmlformats-officedocument.spreadsheetml.comments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48.xml" ContentType="application/vnd.openxmlformats-officedocument.drawing+xml"/>
  <Override PartName="/xl/comments46.xml" ContentType="application/vnd.openxmlformats-officedocument.spreadsheetml.comments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49.xml" ContentType="application/vnd.openxmlformats-officedocument.drawing+xml"/>
  <Override PartName="/xl/comments47.xml" ContentType="application/vnd.openxmlformats-officedocument.spreadsheetml.comments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50.xml" ContentType="application/vnd.openxmlformats-officedocument.drawing+xml"/>
  <Override PartName="/xl/comments48.xml" ContentType="application/vnd.openxmlformats-officedocument.spreadsheetml.comments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51.xml" ContentType="application/vnd.openxmlformats-officedocument.drawing+xml"/>
  <Override PartName="/xl/comments49.xml" ContentType="application/vnd.openxmlformats-officedocument.spreadsheetml.comments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52.xml" ContentType="application/vnd.openxmlformats-officedocument.drawing+xml"/>
  <Override PartName="/xl/comments50.xml" ContentType="application/vnd.openxmlformats-officedocument.spreadsheetml.comments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53.xml" ContentType="application/vnd.openxmlformats-officedocument.drawing+xml"/>
  <Override PartName="/xl/comments51.xml" ContentType="application/vnd.openxmlformats-officedocument.spreadsheetml.comments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54.xml" ContentType="application/vnd.openxmlformats-officedocument.drawing+xml"/>
  <Override PartName="/xl/comments52.xml" ContentType="application/vnd.openxmlformats-officedocument.spreadsheetml.comments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filterPrivacy="1" autoCompressPictures="0"/>
  <bookViews>
    <workbookView xWindow="0" yWindow="0" windowWidth="21720" windowHeight="12225" tabRatio="803" activeTab="1"/>
  </bookViews>
  <sheets>
    <sheet name="Finance history" sheetId="44" r:id="rId1"/>
    <sheet name="Control Sheet" sheetId="1" r:id="rId2"/>
    <sheet name="TNB" sheetId="27" r:id="rId3"/>
    <sheet name="BKK" sheetId="25" r:id="rId4"/>
    <sheet name="HQT" sheetId="3" r:id="rId5"/>
    <sheet name="CSW" sheetId="41" r:id="rId6"/>
    <sheet name="PAK" sheetId="38" r:id="rId7"/>
    <sheet name="STP" sheetId="32" r:id="rId8"/>
    <sheet name="INT" sheetId="28" r:id="rId9"/>
    <sheet name="CH4" sheetId="37" r:id="rId10"/>
    <sheet name="DMU" sheetId="7" r:id="rId11"/>
    <sheet name="BKP" sheetId="11" r:id="rId12"/>
    <sheet name="BRG" sheetId="48" r:id="rId13"/>
    <sheet name="PCP" sheetId="51" r:id="rId14"/>
    <sheet name="PPD" sheetId="52" r:id="rId15"/>
    <sheet name="BPO" sheetId="12" r:id="rId16"/>
    <sheet name="BPE" sheetId="13" r:id="rId17"/>
    <sheet name="BPN" sheetId="14" r:id="rId18"/>
    <sheet name="ROM" sheetId="16" r:id="rId19"/>
    <sheet name="PRW" sheetId="50" r:id="rId20"/>
    <sheet name="KKW" sheetId="47" r:id="rId21"/>
    <sheet name="SPM" sheetId="19" r:id="rId22"/>
    <sheet name="LAK" sheetId="43" r:id="rId23"/>
    <sheet name="SAI" sheetId="20" r:id="rId24"/>
    <sheet name="KBN" sheetId="36" r:id="rId25"/>
    <sheet name="NKM" sheetId="22" r:id="rId26"/>
    <sheet name="PMT" sheetId="62" r:id="rId27"/>
    <sheet name="BBN" sheetId="45" r:id="rId28"/>
    <sheet name="BUA" sheetId="30" r:id="rId29"/>
    <sheet name="NVA" sheetId="31" r:id="rId30"/>
    <sheet name="KL4" sheetId="33" r:id="rId31"/>
    <sheet name="MHC" sheetId="42" r:id="rId32"/>
    <sheet name="Province" sheetId="26" r:id="rId33"/>
    <sheet name="CCS" sheetId="49" r:id="rId34"/>
    <sheet name="AMT" sheetId="23" r:id="rId35"/>
    <sheet name="CHB" sheetId="46" r:id="rId36"/>
    <sheet name="SRC" sheetId="29" r:id="rId37"/>
    <sheet name="BWN" sheetId="8" r:id="rId38"/>
    <sheet name="PTY" sheetId="53" r:id="rId39"/>
    <sheet name="RYO" sheetId="17" r:id="rId40"/>
    <sheet name="MTP" sheetId="57" r:id="rId41"/>
    <sheet name="PLD" sheetId="56" r:id="rId42"/>
    <sheet name="BKH" sheetId="54" r:id="rId43"/>
    <sheet name="CTB" sheetId="6" r:id="rId44"/>
    <sheet name="KRT" sheetId="5" r:id="rId45"/>
    <sheet name="JOH" sheetId="61" r:id="rId46"/>
    <sheet name="YMO" sheetId="60" r:id="rId47"/>
    <sheet name="S1M" sheetId="59" r:id="rId48"/>
    <sheet name="PTC" sheetId="58" r:id="rId49"/>
    <sheet name="BRR" sheetId="15" r:id="rId50"/>
    <sheet name="RBR" sheetId="18" r:id="rId51"/>
    <sheet name="WNO" sheetId="2" r:id="rId52"/>
    <sheet name="AYU" sheetId="24" r:id="rId53"/>
    <sheet name="SPB" sheetId="21" r:id="rId54"/>
    <sheet name="Sheet1" sheetId="63" r:id="rId55"/>
  </sheets>
  <externalReferences>
    <externalReference r:id="rId56"/>
  </externalReferences>
  <definedNames>
    <definedName name="_xlnm.Print_Area" localSheetId="34">AMT!$A$1:$I$44</definedName>
    <definedName name="_xlnm.Print_Area" localSheetId="52">AYU!$A$1:$I$44</definedName>
    <definedName name="_xlnm.Print_Area" localSheetId="27">BBN!$A$1:$I$44</definedName>
    <definedName name="_xlnm.Print_Area" localSheetId="42">BKH!$A$1:$I$44</definedName>
    <definedName name="_xlnm.Print_Area" localSheetId="3">BKK!$A$1:$I$44</definedName>
    <definedName name="_xlnm.Print_Area" localSheetId="11">BKP!$A$1:$I$44</definedName>
    <definedName name="_xlnm.Print_Area" localSheetId="16">BPE!$A$1:$I$44</definedName>
    <definedName name="_xlnm.Print_Area" localSheetId="17">BPN!$A$1:$I$44</definedName>
    <definedName name="_xlnm.Print_Area" localSheetId="15">BPO!$A$1:$I$44</definedName>
    <definedName name="_xlnm.Print_Area" localSheetId="12">BRG!$A$1:$I$44</definedName>
    <definedName name="_xlnm.Print_Area" localSheetId="49">BRR!$A$1:$I$44</definedName>
    <definedName name="_xlnm.Print_Area" localSheetId="28">BUA!$A$1:$I$44</definedName>
    <definedName name="_xlnm.Print_Area" localSheetId="37">BWN!$A$1:$I$44</definedName>
    <definedName name="_xlnm.Print_Area" localSheetId="33">CCS!$A$1:$I$44</definedName>
    <definedName name="_xlnm.Print_Area" localSheetId="9">'CH4'!$A$1:$I$44</definedName>
    <definedName name="_xlnm.Print_Area" localSheetId="35">CHB!$A$1:$I$44</definedName>
    <definedName name="_xlnm.Print_Area" localSheetId="5">CSW!$A$1:$I$44</definedName>
    <definedName name="_xlnm.Print_Area" localSheetId="43">CTB!$A$1:$I$44</definedName>
    <definedName name="_xlnm.Print_Area" localSheetId="10">DMU!$A$1:$I$44</definedName>
    <definedName name="_xlnm.Print_Area" localSheetId="4">HQT!$A$1:$I$45</definedName>
    <definedName name="_xlnm.Print_Area" localSheetId="8">INT!$A$1:$I$44</definedName>
    <definedName name="_xlnm.Print_Area" localSheetId="45">JOH!$A$1:$I$44</definedName>
    <definedName name="_xlnm.Print_Area" localSheetId="24">KBN!$A$1:$I$44</definedName>
    <definedName name="_xlnm.Print_Area" localSheetId="20">KKW!$A$1:$I$44</definedName>
    <definedName name="_xlnm.Print_Area" localSheetId="30">'KL4'!$A$1:$I$44</definedName>
    <definedName name="_xlnm.Print_Area" localSheetId="44">KRT!$A$1:$I$44</definedName>
    <definedName name="_xlnm.Print_Area" localSheetId="22">LAK!$A$1:$I$44</definedName>
    <definedName name="_xlnm.Print_Area" localSheetId="31">MHC!$A$1:$I$44</definedName>
    <definedName name="_xlnm.Print_Area" localSheetId="40">MTP!$A$1:$I$44</definedName>
    <definedName name="_xlnm.Print_Area" localSheetId="25">NKM!$A$1:$I$44</definedName>
    <definedName name="_xlnm.Print_Area" localSheetId="29">NVA!$A$1:$I$44</definedName>
    <definedName name="_xlnm.Print_Area" localSheetId="6">PAK!$A$1:$I$44</definedName>
    <definedName name="_xlnm.Print_Area" localSheetId="13">PCP!$A$1:$I$44</definedName>
    <definedName name="_xlnm.Print_Area" localSheetId="41">PLD!$A$1:$I$44</definedName>
    <definedName name="_xlnm.Print_Area" localSheetId="26">PMT!$A$1:$I$44</definedName>
    <definedName name="_xlnm.Print_Area" localSheetId="14">PPD!$A$1:$I$44</definedName>
    <definedName name="_xlnm.Print_Area" localSheetId="32">Province!$A$1:$I$44</definedName>
    <definedName name="_xlnm.Print_Area" localSheetId="19">PRW!$A$1:$I$44</definedName>
    <definedName name="_xlnm.Print_Area" localSheetId="48">PTC!$A$1:$I$44</definedName>
    <definedName name="_xlnm.Print_Area" localSheetId="38">PTY!$A$1:$I$44</definedName>
    <definedName name="_xlnm.Print_Area" localSheetId="50">RBR!$A$1:$I$44</definedName>
    <definedName name="_xlnm.Print_Area" localSheetId="18">ROM!$A$1:$I$44</definedName>
    <definedName name="_xlnm.Print_Area" localSheetId="39">RYO!$A$1:$I$44</definedName>
    <definedName name="_xlnm.Print_Area" localSheetId="47">S1M!$A$1:$I$44</definedName>
    <definedName name="_xlnm.Print_Area" localSheetId="23">SAI!$A$1:$I$44</definedName>
    <definedName name="_xlnm.Print_Area" localSheetId="53">SPB!$A$1:$I$44</definedName>
    <definedName name="_xlnm.Print_Area" localSheetId="21">SPM!$A$1:$I$44</definedName>
    <definedName name="_xlnm.Print_Area" localSheetId="36">SRC!$A$1:$I$44</definedName>
    <definedName name="_xlnm.Print_Area" localSheetId="7">STP!$A$1:$I$44</definedName>
    <definedName name="_xlnm.Print_Area" localSheetId="2">TNB!$A$1:$I$44</definedName>
    <definedName name="_xlnm.Print_Area" localSheetId="51">WNO!$A$1:$I$44</definedName>
    <definedName name="_xlnm.Print_Area" localSheetId="46">YMO!$A$1:$I$44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1" l="1"/>
  <c r="G50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E2" i="62"/>
  <c r="F2" i="62"/>
  <c r="O36" i="62"/>
  <c r="N36" i="62"/>
  <c r="M36" i="62"/>
  <c r="L36" i="62"/>
  <c r="N37" i="62"/>
  <c r="J36" i="62"/>
  <c r="I36" i="62"/>
  <c r="H36" i="62"/>
  <c r="G36" i="62"/>
  <c r="H37" i="62"/>
  <c r="F36" i="62"/>
  <c r="E36" i="62"/>
  <c r="D36" i="62"/>
  <c r="C36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Q382" i="1"/>
  <c r="AQ286" i="1"/>
  <c r="B286" i="1"/>
  <c r="B382" i="1"/>
  <c r="C286" i="1"/>
  <c r="C382" i="1"/>
  <c r="D286" i="1"/>
  <c r="D382" i="1"/>
  <c r="E286" i="1"/>
  <c r="E382" i="1"/>
  <c r="AQ190" i="1"/>
  <c r="B190" i="1"/>
  <c r="E190" i="1"/>
  <c r="B41" i="44"/>
  <c r="B108" i="44"/>
  <c r="C41" i="44"/>
  <c r="C108" i="44"/>
  <c r="AQ94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G418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G390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G322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G294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G226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G198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G130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G102" i="1"/>
  <c r="AM382" i="1"/>
  <c r="AP382" i="1"/>
  <c r="AM190" i="1"/>
  <c r="AP190" i="1"/>
  <c r="AM286" i="1"/>
  <c r="AP286" i="1"/>
  <c r="AM94" i="1"/>
  <c r="AP94" i="1"/>
  <c r="O37" i="62"/>
  <c r="I37" i="62"/>
  <c r="J37" i="62"/>
  <c r="M37" i="62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AQ407" i="1"/>
  <c r="AQ311" i="1"/>
  <c r="C311" i="1"/>
  <c r="D311" i="1"/>
  <c r="AQ215" i="1"/>
  <c r="B215" i="1"/>
  <c r="B311" i="1"/>
  <c r="B407" i="1"/>
  <c r="E215" i="1"/>
  <c r="E311" i="1"/>
  <c r="E407" i="1"/>
  <c r="AQ119" i="1"/>
  <c r="E2" i="61"/>
  <c r="F2" i="61"/>
  <c r="B67" i="44"/>
  <c r="B134" i="44"/>
  <c r="C67" i="44"/>
  <c r="C134" i="44"/>
  <c r="O36" i="61"/>
  <c r="N36" i="61"/>
  <c r="M36" i="61"/>
  <c r="L36" i="61"/>
  <c r="O37" i="61"/>
  <c r="J36" i="61"/>
  <c r="I36" i="61"/>
  <c r="H36" i="61"/>
  <c r="G36" i="61"/>
  <c r="I37" i="61"/>
  <c r="F36" i="61"/>
  <c r="E36" i="61"/>
  <c r="D36" i="61"/>
  <c r="C36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M119" i="1"/>
  <c r="AP119" i="1"/>
  <c r="M37" i="61"/>
  <c r="AM215" i="1"/>
  <c r="AP215" i="1"/>
  <c r="AM407" i="1"/>
  <c r="AP407" i="1"/>
  <c r="J37" i="61"/>
  <c r="AM311" i="1"/>
  <c r="AP311" i="1"/>
  <c r="H37" i="61"/>
  <c r="N37" i="61"/>
  <c r="F319" i="1"/>
  <c r="F415" i="1"/>
  <c r="F318" i="1"/>
  <c r="F414" i="1"/>
  <c r="F317" i="1"/>
  <c r="F413" i="1"/>
  <c r="F316" i="1"/>
  <c r="F412" i="1"/>
  <c r="F315" i="1"/>
  <c r="F411" i="1"/>
  <c r="F314" i="1"/>
  <c r="F410" i="1"/>
  <c r="F313" i="1"/>
  <c r="F409" i="1"/>
  <c r="F312" i="1"/>
  <c r="F408" i="1"/>
  <c r="F310" i="1"/>
  <c r="F406" i="1"/>
  <c r="F309" i="1"/>
  <c r="F405" i="1"/>
  <c r="F308" i="1"/>
  <c r="F404" i="1"/>
  <c r="F307" i="1"/>
  <c r="F403" i="1"/>
  <c r="F306" i="1"/>
  <c r="F402" i="1"/>
  <c r="F305" i="1"/>
  <c r="F401" i="1"/>
  <c r="F304" i="1"/>
  <c r="F400" i="1"/>
  <c r="F303" i="1"/>
  <c r="F399" i="1"/>
  <c r="F302" i="1"/>
  <c r="F398" i="1"/>
  <c r="F301" i="1"/>
  <c r="F397" i="1"/>
  <c r="F300" i="1"/>
  <c r="F396" i="1"/>
  <c r="F299" i="1"/>
  <c r="F395" i="1"/>
  <c r="F291" i="1"/>
  <c r="F387" i="1"/>
  <c r="F290" i="1"/>
  <c r="F386" i="1"/>
  <c r="F289" i="1"/>
  <c r="F385" i="1"/>
  <c r="F288" i="1"/>
  <c r="F384" i="1"/>
  <c r="F287" i="1"/>
  <c r="F383" i="1"/>
  <c r="F285" i="1"/>
  <c r="F381" i="1"/>
  <c r="F284" i="1"/>
  <c r="F380" i="1"/>
  <c r="F283" i="1"/>
  <c r="F379" i="1"/>
  <c r="F282" i="1"/>
  <c r="F378" i="1"/>
  <c r="F281" i="1"/>
  <c r="F377" i="1"/>
  <c r="F280" i="1"/>
  <c r="F376" i="1"/>
  <c r="F279" i="1"/>
  <c r="F375" i="1"/>
  <c r="F278" i="1"/>
  <c r="F374" i="1"/>
  <c r="F277" i="1"/>
  <c r="F373" i="1"/>
  <c r="F276" i="1"/>
  <c r="F372" i="1"/>
  <c r="F275" i="1"/>
  <c r="F371" i="1"/>
  <c r="F274" i="1"/>
  <c r="F370" i="1"/>
  <c r="F273" i="1"/>
  <c r="F369" i="1"/>
  <c r="F272" i="1"/>
  <c r="F368" i="1"/>
  <c r="F271" i="1"/>
  <c r="F367" i="1"/>
  <c r="F270" i="1"/>
  <c r="F366" i="1"/>
  <c r="F269" i="1"/>
  <c r="F365" i="1"/>
  <c r="F268" i="1"/>
  <c r="F364" i="1"/>
  <c r="F267" i="1"/>
  <c r="F363" i="1"/>
  <c r="F266" i="1"/>
  <c r="F362" i="1"/>
  <c r="F265" i="1"/>
  <c r="F361" i="1"/>
  <c r="F264" i="1"/>
  <c r="F223" i="1"/>
  <c r="F222" i="1"/>
  <c r="F221" i="1"/>
  <c r="F220" i="1"/>
  <c r="F219" i="1"/>
  <c r="F218" i="1"/>
  <c r="F217" i="1"/>
  <c r="F216" i="1"/>
  <c r="F214" i="1"/>
  <c r="F213" i="1"/>
  <c r="F212" i="1"/>
  <c r="F211" i="1"/>
  <c r="F210" i="1"/>
  <c r="F209" i="1"/>
  <c r="F208" i="1"/>
  <c r="F207" i="1"/>
  <c r="F206" i="1"/>
  <c r="F205" i="1"/>
  <c r="F204" i="1"/>
  <c r="F195" i="1"/>
  <c r="F194" i="1"/>
  <c r="F193" i="1"/>
  <c r="F192" i="1"/>
  <c r="F191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L51" i="1"/>
  <c r="L50" i="1"/>
  <c r="K50" i="1"/>
  <c r="B68" i="44"/>
  <c r="B135" i="44"/>
  <c r="C68" i="44"/>
  <c r="C135" i="44"/>
  <c r="B69" i="44"/>
  <c r="B136" i="44"/>
  <c r="C69" i="44"/>
  <c r="C136" i="44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E2" i="59"/>
  <c r="F2" i="59"/>
  <c r="F2" i="60"/>
  <c r="E2" i="60"/>
  <c r="O36" i="60"/>
  <c r="N36" i="60"/>
  <c r="M36" i="60"/>
  <c r="L36" i="60"/>
  <c r="O37" i="60"/>
  <c r="J36" i="60"/>
  <c r="I36" i="60"/>
  <c r="H36" i="60"/>
  <c r="G36" i="60"/>
  <c r="J37" i="60"/>
  <c r="F36" i="60"/>
  <c r="E36" i="60"/>
  <c r="D36" i="60"/>
  <c r="C36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O36" i="59"/>
  <c r="N36" i="59"/>
  <c r="M36" i="59"/>
  <c r="L36" i="59"/>
  <c r="O37" i="59"/>
  <c r="J36" i="59"/>
  <c r="I36" i="59"/>
  <c r="H36" i="59"/>
  <c r="G36" i="59"/>
  <c r="J37" i="59"/>
  <c r="F36" i="59"/>
  <c r="E36" i="59"/>
  <c r="D36" i="59"/>
  <c r="C36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A22" i="59"/>
  <c r="A23" i="59"/>
  <c r="A24" i="59"/>
  <c r="A25" i="59"/>
  <c r="A26" i="59"/>
  <c r="A27" i="59"/>
  <c r="A28" i="59"/>
  <c r="A29" i="59"/>
  <c r="A30" i="59"/>
  <c r="A31" i="59"/>
  <c r="A32" i="59"/>
  <c r="A33" i="59"/>
  <c r="A34" i="59"/>
  <c r="A35" i="59"/>
  <c r="AQ408" i="1"/>
  <c r="AQ409" i="1"/>
  <c r="AQ312" i="1"/>
  <c r="AQ313" i="1"/>
  <c r="C313" i="1"/>
  <c r="D313" i="1"/>
  <c r="C314" i="1"/>
  <c r="D314" i="1"/>
  <c r="C312" i="1"/>
  <c r="D312" i="1"/>
  <c r="AQ216" i="1"/>
  <c r="AQ217" i="1"/>
  <c r="B216" i="1"/>
  <c r="B312" i="1"/>
  <c r="B408" i="1"/>
  <c r="E216" i="1"/>
  <c r="E312" i="1"/>
  <c r="E408" i="1"/>
  <c r="B217" i="1"/>
  <c r="B313" i="1"/>
  <c r="B409" i="1"/>
  <c r="E217" i="1"/>
  <c r="E313" i="1"/>
  <c r="E409" i="1"/>
  <c r="AQ120" i="1"/>
  <c r="AQ121" i="1"/>
  <c r="E2" i="58"/>
  <c r="F2" i="58"/>
  <c r="C70" i="44"/>
  <c r="C137" i="44"/>
  <c r="B70" i="44"/>
  <c r="B137" i="44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AQ410" i="1"/>
  <c r="AQ314" i="1"/>
  <c r="B218" i="1"/>
  <c r="B314" i="1"/>
  <c r="E218" i="1"/>
  <c r="E314" i="1"/>
  <c r="O36" i="58"/>
  <c r="N36" i="58"/>
  <c r="M36" i="58"/>
  <c r="L36" i="58"/>
  <c r="N37" i="58"/>
  <c r="J36" i="58"/>
  <c r="I36" i="58"/>
  <c r="H36" i="58"/>
  <c r="G36" i="58"/>
  <c r="H37" i="58"/>
  <c r="F36" i="58"/>
  <c r="E36" i="58"/>
  <c r="D36" i="58"/>
  <c r="C36" i="58"/>
  <c r="A6" i="58"/>
  <c r="A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B62" i="44"/>
  <c r="B129" i="44"/>
  <c r="C62" i="44"/>
  <c r="C129" i="44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AQ402" i="1"/>
  <c r="AQ306" i="1"/>
  <c r="C306" i="1"/>
  <c r="D306" i="1"/>
  <c r="AQ210" i="1"/>
  <c r="B210" i="1"/>
  <c r="B306" i="1"/>
  <c r="B402" i="1"/>
  <c r="E210" i="1"/>
  <c r="E306" i="1"/>
  <c r="E402" i="1"/>
  <c r="E2" i="57"/>
  <c r="F2" i="57"/>
  <c r="O36" i="57"/>
  <c r="N36" i="57"/>
  <c r="M36" i="57"/>
  <c r="L36" i="57"/>
  <c r="N37" i="57"/>
  <c r="J36" i="57"/>
  <c r="I36" i="57"/>
  <c r="H36" i="57"/>
  <c r="G36" i="57"/>
  <c r="H37" i="57"/>
  <c r="F36" i="57"/>
  <c r="E36" i="57"/>
  <c r="D36" i="57"/>
  <c r="C36" i="57"/>
  <c r="A6" i="57"/>
  <c r="A7" i="57"/>
  <c r="A8" i="57"/>
  <c r="A9" i="57"/>
  <c r="A10" i="57"/>
  <c r="A11" i="57"/>
  <c r="A12" i="57"/>
  <c r="A13" i="57"/>
  <c r="A14" i="57"/>
  <c r="A15" i="57"/>
  <c r="A16" i="57"/>
  <c r="A17" i="57"/>
  <c r="A18" i="57"/>
  <c r="A19" i="57"/>
  <c r="A20" i="57"/>
  <c r="A21" i="57"/>
  <c r="A22" i="57"/>
  <c r="A23" i="57"/>
  <c r="A24" i="57"/>
  <c r="A25" i="57"/>
  <c r="A26" i="57"/>
  <c r="A27" i="57"/>
  <c r="A28" i="57"/>
  <c r="A29" i="57"/>
  <c r="A30" i="57"/>
  <c r="A31" i="57"/>
  <c r="A32" i="57"/>
  <c r="A33" i="57"/>
  <c r="A34" i="57"/>
  <c r="A35" i="57"/>
  <c r="AQ114" i="1"/>
  <c r="AM312" i="1"/>
  <c r="AP312" i="1"/>
  <c r="AM313" i="1"/>
  <c r="AP313" i="1"/>
  <c r="AM120" i="1"/>
  <c r="AP120" i="1"/>
  <c r="AM409" i="1"/>
  <c r="AP409" i="1"/>
  <c r="AM216" i="1"/>
  <c r="AP216" i="1"/>
  <c r="AM217" i="1"/>
  <c r="AP217" i="1"/>
  <c r="M37" i="60"/>
  <c r="AM408" i="1"/>
  <c r="AP408" i="1"/>
  <c r="E410" i="1"/>
  <c r="AM121" i="1"/>
  <c r="AP121" i="1"/>
  <c r="M37" i="59"/>
  <c r="H37" i="60"/>
  <c r="N37" i="60"/>
  <c r="I37" i="60"/>
  <c r="H37" i="59"/>
  <c r="N37" i="59"/>
  <c r="I37" i="59"/>
  <c r="B410" i="1"/>
  <c r="AM218" i="1"/>
  <c r="AP218" i="1"/>
  <c r="AQ218" i="1"/>
  <c r="AM410" i="1"/>
  <c r="AP410" i="1"/>
  <c r="O37" i="58"/>
  <c r="AM122" i="1"/>
  <c r="AP122" i="1"/>
  <c r="AQ122" i="1"/>
  <c r="AM314" i="1"/>
  <c r="AP314" i="1"/>
  <c r="I37" i="58"/>
  <c r="J37" i="58"/>
  <c r="M37" i="58"/>
  <c r="AM306" i="1"/>
  <c r="AP306" i="1"/>
  <c r="AM402" i="1"/>
  <c r="AP402" i="1"/>
  <c r="AM114" i="1"/>
  <c r="AP114" i="1"/>
  <c r="AM210" i="1"/>
  <c r="AP210" i="1"/>
  <c r="I37" i="57"/>
  <c r="J37" i="57"/>
  <c r="M37" i="57"/>
  <c r="O37" i="57"/>
  <c r="V13" i="44"/>
  <c r="W13" i="44"/>
  <c r="X13" i="44"/>
  <c r="Y13" i="44"/>
  <c r="Z13" i="44"/>
  <c r="AA13" i="44"/>
  <c r="E2" i="56"/>
  <c r="F2" i="56"/>
  <c r="K51" i="1"/>
  <c r="B63" i="44"/>
  <c r="B130" i="44"/>
  <c r="C63" i="44"/>
  <c r="C130" i="44"/>
  <c r="C61" i="44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AQ403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AQ307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AQ211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AQ115" i="1"/>
  <c r="C307" i="1"/>
  <c r="D307" i="1"/>
  <c r="B211" i="1"/>
  <c r="B307" i="1"/>
  <c r="B403" i="1"/>
  <c r="E211" i="1"/>
  <c r="E307" i="1"/>
  <c r="E403" i="1"/>
  <c r="O36" i="56"/>
  <c r="N36" i="56"/>
  <c r="M36" i="56"/>
  <c r="L36" i="56"/>
  <c r="O37" i="56"/>
  <c r="J36" i="56"/>
  <c r="I36" i="56"/>
  <c r="H36" i="56"/>
  <c r="G36" i="56"/>
  <c r="I37" i="56"/>
  <c r="F36" i="56"/>
  <c r="E36" i="56"/>
  <c r="D36" i="56"/>
  <c r="C36" i="56"/>
  <c r="A6" i="56"/>
  <c r="A7" i="56"/>
  <c r="A8" i="56"/>
  <c r="A9" i="56"/>
  <c r="A10" i="56"/>
  <c r="A11" i="56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0" i="56"/>
  <c r="A31" i="56"/>
  <c r="A32" i="56"/>
  <c r="A33" i="56"/>
  <c r="A34" i="56"/>
  <c r="A35" i="56"/>
  <c r="L5" i="25"/>
  <c r="E2" i="52"/>
  <c r="F2" i="52"/>
  <c r="B64" i="44"/>
  <c r="B131" i="44"/>
  <c r="C64" i="44"/>
  <c r="C131" i="44"/>
  <c r="E2" i="54"/>
  <c r="F2" i="54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AQ404" i="1"/>
  <c r="AK401" i="1"/>
  <c r="AQ308" i="1"/>
  <c r="C308" i="1"/>
  <c r="D308" i="1"/>
  <c r="B212" i="1"/>
  <c r="B308" i="1"/>
  <c r="B404" i="1"/>
  <c r="E212" i="1"/>
  <c r="E308" i="1"/>
  <c r="E404" i="1"/>
  <c r="O36" i="54"/>
  <c r="N36" i="54"/>
  <c r="M36" i="54"/>
  <c r="L36" i="54"/>
  <c r="O37" i="54"/>
  <c r="J36" i="54"/>
  <c r="I36" i="54"/>
  <c r="H36" i="54"/>
  <c r="G36" i="54"/>
  <c r="F36" i="54"/>
  <c r="E36" i="54"/>
  <c r="D36" i="54"/>
  <c r="C36" i="54"/>
  <c r="A6" i="54"/>
  <c r="A7" i="54"/>
  <c r="A8" i="54"/>
  <c r="A9" i="54"/>
  <c r="A10" i="54"/>
  <c r="A11" i="54"/>
  <c r="A12" i="54"/>
  <c r="A13" i="54"/>
  <c r="A14" i="54"/>
  <c r="A15" i="54"/>
  <c r="A16" i="54"/>
  <c r="A17" i="54"/>
  <c r="A18" i="54"/>
  <c r="A19" i="54"/>
  <c r="A20" i="54"/>
  <c r="A21" i="54"/>
  <c r="A22" i="54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E2" i="53"/>
  <c r="F2" i="53"/>
  <c r="AM307" i="1"/>
  <c r="AP307" i="1"/>
  <c r="AM403" i="1"/>
  <c r="AP403" i="1"/>
  <c r="AM211" i="1"/>
  <c r="AP211" i="1"/>
  <c r="AM115" i="1"/>
  <c r="AP115" i="1"/>
  <c r="J37" i="56"/>
  <c r="M37" i="56"/>
  <c r="H37" i="56"/>
  <c r="N37" i="56"/>
  <c r="AM212" i="1"/>
  <c r="AP212" i="1"/>
  <c r="AQ212" i="1"/>
  <c r="AM308" i="1"/>
  <c r="AP308" i="1"/>
  <c r="AM404" i="1"/>
  <c r="AP404" i="1"/>
  <c r="AM116" i="1"/>
  <c r="AP116" i="1"/>
  <c r="AQ116" i="1"/>
  <c r="M37" i="54"/>
  <c r="I37" i="54"/>
  <c r="J37" i="54"/>
  <c r="H37" i="54"/>
  <c r="N37" i="54"/>
  <c r="B60" i="44"/>
  <c r="B127" i="44"/>
  <c r="C60" i="44"/>
  <c r="C127" i="44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AQ400" i="1"/>
  <c r="AQ304" i="1"/>
  <c r="C304" i="1"/>
  <c r="D304" i="1"/>
  <c r="AQ208" i="1"/>
  <c r="B208" i="1"/>
  <c r="B304" i="1"/>
  <c r="B400" i="1"/>
  <c r="E208" i="1"/>
  <c r="E304" i="1"/>
  <c r="E400" i="1"/>
  <c r="AQ112" i="1"/>
  <c r="O36" i="53"/>
  <c r="N36" i="53"/>
  <c r="M36" i="53"/>
  <c r="L36" i="53"/>
  <c r="O37" i="53"/>
  <c r="J36" i="53"/>
  <c r="I36" i="53"/>
  <c r="H36" i="53"/>
  <c r="G36" i="53"/>
  <c r="I37" i="53"/>
  <c r="F36" i="53"/>
  <c r="E36" i="53"/>
  <c r="D36" i="53"/>
  <c r="C36" i="53"/>
  <c r="A17" i="53"/>
  <c r="A18" i="53"/>
  <c r="A19" i="53"/>
  <c r="A20" i="53"/>
  <c r="A21" i="53"/>
  <c r="A22" i="53"/>
  <c r="A23" i="53"/>
  <c r="A24" i="53"/>
  <c r="A25" i="53"/>
  <c r="A26" i="53"/>
  <c r="A27" i="53"/>
  <c r="A28" i="53"/>
  <c r="A29" i="53"/>
  <c r="A30" i="53"/>
  <c r="A31" i="53"/>
  <c r="A32" i="53"/>
  <c r="A33" i="53"/>
  <c r="A34" i="53"/>
  <c r="A35" i="53"/>
  <c r="A6" i="53"/>
  <c r="A7" i="53"/>
  <c r="A8" i="53"/>
  <c r="A9" i="53"/>
  <c r="A10" i="53"/>
  <c r="A11" i="53"/>
  <c r="A12" i="53"/>
  <c r="A13" i="53"/>
  <c r="A14" i="53"/>
  <c r="A15" i="53"/>
  <c r="AO417" i="1"/>
  <c r="AM112" i="1"/>
  <c r="AP112" i="1"/>
  <c r="AM208" i="1"/>
  <c r="AP208" i="1"/>
  <c r="AM304" i="1"/>
  <c r="AP304" i="1"/>
  <c r="AM400" i="1"/>
  <c r="AP400" i="1"/>
  <c r="M37" i="53"/>
  <c r="J37" i="53"/>
  <c r="H37" i="53"/>
  <c r="N37" i="53"/>
  <c r="B29" i="44"/>
  <c r="B96" i="44"/>
  <c r="C29" i="44"/>
  <c r="C96" i="44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AQ370" i="1"/>
  <c r="AQ274" i="1"/>
  <c r="AQ178" i="1"/>
  <c r="AQ82" i="1"/>
  <c r="B274" i="1"/>
  <c r="B370" i="1"/>
  <c r="C274" i="1"/>
  <c r="C370" i="1"/>
  <c r="D274" i="1"/>
  <c r="D370" i="1"/>
  <c r="E274" i="1"/>
  <c r="E370" i="1"/>
  <c r="B178" i="1"/>
  <c r="E178" i="1"/>
  <c r="O36" i="52"/>
  <c r="N36" i="52"/>
  <c r="M36" i="52"/>
  <c r="L36" i="52"/>
  <c r="M37" i="52"/>
  <c r="J36" i="52"/>
  <c r="I36" i="52"/>
  <c r="H36" i="52"/>
  <c r="G36" i="52"/>
  <c r="J37" i="52"/>
  <c r="F36" i="52"/>
  <c r="E36" i="52"/>
  <c r="D36" i="52"/>
  <c r="C36" i="52"/>
  <c r="A6" i="52"/>
  <c r="A7" i="52"/>
  <c r="A8" i="52"/>
  <c r="A9" i="52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AM82" i="1"/>
  <c r="AP82" i="1"/>
  <c r="AM178" i="1"/>
  <c r="AP178" i="1"/>
  <c r="AM274" i="1"/>
  <c r="AP274" i="1"/>
  <c r="AM370" i="1"/>
  <c r="AP370" i="1"/>
  <c r="H37" i="52"/>
  <c r="N37" i="52"/>
  <c r="I37" i="52"/>
  <c r="O37" i="52"/>
  <c r="B28" i="44"/>
  <c r="B95" i="44"/>
  <c r="C28" i="44"/>
  <c r="C95" i="44"/>
  <c r="B30" i="44"/>
  <c r="C30" i="44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B273" i="1"/>
  <c r="B369" i="1"/>
  <c r="C273" i="1"/>
  <c r="C369" i="1"/>
  <c r="D273" i="1"/>
  <c r="D369" i="1"/>
  <c r="E273" i="1"/>
  <c r="E369" i="1"/>
  <c r="AQ273" i="1"/>
  <c r="B177" i="1"/>
  <c r="E177" i="1"/>
  <c r="E2" i="51"/>
  <c r="F2" i="51"/>
  <c r="O36" i="51"/>
  <c r="N36" i="51"/>
  <c r="M36" i="51"/>
  <c r="L36" i="51"/>
  <c r="O37" i="51"/>
  <c r="J36" i="51"/>
  <c r="I36" i="51"/>
  <c r="H36" i="51"/>
  <c r="G36" i="51"/>
  <c r="I37" i="51"/>
  <c r="F36" i="51"/>
  <c r="E36" i="51"/>
  <c r="D36" i="51"/>
  <c r="C36" i="51"/>
  <c r="A6" i="51"/>
  <c r="A7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M273" i="1"/>
  <c r="AP273" i="1"/>
  <c r="AM81" i="1"/>
  <c r="AP81" i="1"/>
  <c r="AQ81" i="1"/>
  <c r="AM177" i="1"/>
  <c r="AP177" i="1"/>
  <c r="AQ177" i="1"/>
  <c r="M37" i="51"/>
  <c r="AM369" i="1"/>
  <c r="AP369" i="1"/>
  <c r="AQ369" i="1"/>
  <c r="N37" i="51"/>
  <c r="J37" i="51"/>
  <c r="H37" i="51"/>
  <c r="AA145" i="44"/>
  <c r="AA119" i="44"/>
  <c r="AA78" i="44"/>
  <c r="AA52" i="44"/>
  <c r="Q52" i="44"/>
  <c r="Z78" i="44"/>
  <c r="Y78" i="44"/>
  <c r="X78" i="44"/>
  <c r="W78" i="44"/>
  <c r="V78" i="44"/>
  <c r="U78" i="44"/>
  <c r="T78" i="44"/>
  <c r="S78" i="44"/>
  <c r="R78" i="44"/>
  <c r="Q78" i="44"/>
  <c r="N78" i="44"/>
  <c r="V119" i="44"/>
  <c r="Z145" i="44"/>
  <c r="Y145" i="44"/>
  <c r="X145" i="44"/>
  <c r="W145" i="44"/>
  <c r="V145" i="44"/>
  <c r="U145" i="44"/>
  <c r="T145" i="44"/>
  <c r="S145" i="44"/>
  <c r="R145" i="44"/>
  <c r="Q145" i="44"/>
  <c r="P145" i="44"/>
  <c r="O145" i="44"/>
  <c r="N145" i="44"/>
  <c r="M145" i="44"/>
  <c r="L145" i="44"/>
  <c r="K145" i="44"/>
  <c r="J145" i="44"/>
  <c r="I145" i="44"/>
  <c r="H145" i="44"/>
  <c r="G145" i="44"/>
  <c r="F145" i="44"/>
  <c r="E145" i="44"/>
  <c r="D145" i="44"/>
  <c r="P78" i="44"/>
  <c r="O78" i="44"/>
  <c r="M78" i="44"/>
  <c r="L78" i="44"/>
  <c r="K78" i="44"/>
  <c r="J78" i="44"/>
  <c r="I78" i="44"/>
  <c r="H78" i="44"/>
  <c r="G78" i="44"/>
  <c r="F78" i="44"/>
  <c r="E78" i="44"/>
  <c r="D78" i="44"/>
  <c r="R52" i="44"/>
  <c r="P52" i="44"/>
  <c r="O52" i="44"/>
  <c r="R80" i="44"/>
  <c r="R9" i="44"/>
  <c r="AA147" i="44"/>
  <c r="AO129" i="1"/>
  <c r="I30" i="26"/>
  <c r="I30" i="25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AQ279" i="1"/>
  <c r="B34" i="44"/>
  <c r="B101" i="44"/>
  <c r="C34" i="44"/>
  <c r="C101" i="44"/>
  <c r="F2" i="50"/>
  <c r="E2" i="50"/>
  <c r="B279" i="1"/>
  <c r="B375" i="1"/>
  <c r="C279" i="1"/>
  <c r="C375" i="1"/>
  <c r="D279" i="1"/>
  <c r="D375" i="1"/>
  <c r="E279" i="1"/>
  <c r="E375" i="1"/>
  <c r="B183" i="1"/>
  <c r="E183" i="1"/>
  <c r="O36" i="50"/>
  <c r="N36" i="50"/>
  <c r="M36" i="50"/>
  <c r="L36" i="50"/>
  <c r="J36" i="50"/>
  <c r="I36" i="50"/>
  <c r="H36" i="50"/>
  <c r="G36" i="50"/>
  <c r="F36" i="50"/>
  <c r="E36" i="50"/>
  <c r="D36" i="50"/>
  <c r="C36" i="50"/>
  <c r="A6" i="50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21" i="50"/>
  <c r="A22" i="50"/>
  <c r="A23" i="50"/>
  <c r="A24" i="50"/>
  <c r="A25" i="50"/>
  <c r="A26" i="50"/>
  <c r="A27" i="50"/>
  <c r="A28" i="50"/>
  <c r="A29" i="50"/>
  <c r="A30" i="50"/>
  <c r="A31" i="50"/>
  <c r="A32" i="50"/>
  <c r="A33" i="50"/>
  <c r="A34" i="50"/>
  <c r="A35" i="50"/>
  <c r="AO389" i="1"/>
  <c r="AO321" i="1"/>
  <c r="AO293" i="1"/>
  <c r="AO225" i="1"/>
  <c r="AO197" i="1"/>
  <c r="AO101" i="1"/>
  <c r="AI106" i="1"/>
  <c r="H9" i="25"/>
  <c r="O35" i="26"/>
  <c r="N35" i="26"/>
  <c r="M35" i="26"/>
  <c r="L35" i="26"/>
  <c r="O34" i="26"/>
  <c r="N34" i="26"/>
  <c r="M34" i="26"/>
  <c r="L34" i="26"/>
  <c r="O33" i="26"/>
  <c r="N33" i="26"/>
  <c r="M33" i="26"/>
  <c r="L33" i="26"/>
  <c r="O32" i="26"/>
  <c r="N32" i="26"/>
  <c r="M32" i="26"/>
  <c r="L32" i="26"/>
  <c r="O31" i="26"/>
  <c r="N31" i="26"/>
  <c r="M31" i="26"/>
  <c r="L31" i="26"/>
  <c r="O30" i="26"/>
  <c r="N30" i="26"/>
  <c r="M30" i="26"/>
  <c r="L30" i="26"/>
  <c r="O29" i="26"/>
  <c r="N29" i="26"/>
  <c r="M29" i="26"/>
  <c r="L29" i="26"/>
  <c r="O28" i="26"/>
  <c r="N28" i="26"/>
  <c r="M28" i="26"/>
  <c r="L28" i="26"/>
  <c r="O27" i="26"/>
  <c r="N27" i="26"/>
  <c r="M27" i="26"/>
  <c r="L27" i="26"/>
  <c r="O26" i="26"/>
  <c r="N26" i="26"/>
  <c r="M26" i="26"/>
  <c r="L26" i="26"/>
  <c r="O25" i="26"/>
  <c r="N25" i="26"/>
  <c r="M25" i="26"/>
  <c r="L25" i="26"/>
  <c r="O24" i="26"/>
  <c r="N24" i="26"/>
  <c r="M24" i="26"/>
  <c r="L24" i="26"/>
  <c r="O23" i="26"/>
  <c r="N23" i="26"/>
  <c r="M23" i="26"/>
  <c r="L23" i="26"/>
  <c r="O22" i="26"/>
  <c r="N22" i="26"/>
  <c r="M22" i="26"/>
  <c r="L22" i="26"/>
  <c r="O21" i="26"/>
  <c r="N21" i="26"/>
  <c r="M21" i="26"/>
  <c r="L21" i="26"/>
  <c r="O20" i="26"/>
  <c r="N20" i="26"/>
  <c r="M20" i="26"/>
  <c r="L20" i="26"/>
  <c r="O19" i="26"/>
  <c r="N19" i="26"/>
  <c r="M19" i="26"/>
  <c r="L19" i="26"/>
  <c r="O18" i="26"/>
  <c r="N18" i="26"/>
  <c r="M18" i="26"/>
  <c r="L18" i="26"/>
  <c r="O17" i="26"/>
  <c r="N17" i="26"/>
  <c r="M17" i="26"/>
  <c r="L17" i="26"/>
  <c r="O16" i="26"/>
  <c r="N16" i="26"/>
  <c r="M16" i="26"/>
  <c r="L16" i="26"/>
  <c r="O15" i="26"/>
  <c r="N15" i="26"/>
  <c r="M15" i="26"/>
  <c r="L15" i="26"/>
  <c r="O14" i="26"/>
  <c r="N14" i="26"/>
  <c r="M14" i="26"/>
  <c r="L14" i="26"/>
  <c r="O13" i="26"/>
  <c r="N13" i="26"/>
  <c r="M13" i="26"/>
  <c r="L13" i="26"/>
  <c r="O12" i="26"/>
  <c r="N12" i="26"/>
  <c r="M12" i="26"/>
  <c r="L12" i="26"/>
  <c r="O11" i="26"/>
  <c r="N11" i="26"/>
  <c r="M11" i="26"/>
  <c r="L11" i="26"/>
  <c r="O10" i="26"/>
  <c r="N10" i="26"/>
  <c r="M10" i="26"/>
  <c r="L10" i="26"/>
  <c r="O9" i="26"/>
  <c r="N9" i="26"/>
  <c r="M9" i="26"/>
  <c r="L9" i="26"/>
  <c r="O8" i="26"/>
  <c r="N8" i="26"/>
  <c r="M8" i="26"/>
  <c r="L8" i="26"/>
  <c r="O7" i="26"/>
  <c r="N7" i="26"/>
  <c r="M7" i="26"/>
  <c r="L7" i="26"/>
  <c r="O6" i="26"/>
  <c r="N6" i="26"/>
  <c r="M6" i="26"/>
  <c r="L6" i="26"/>
  <c r="O5" i="26"/>
  <c r="N5" i="26"/>
  <c r="M5" i="26"/>
  <c r="L5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E31" i="26"/>
  <c r="D31" i="26"/>
  <c r="C31" i="26"/>
  <c r="J30" i="26"/>
  <c r="H30" i="26"/>
  <c r="G30" i="26"/>
  <c r="F30" i="26"/>
  <c r="E30" i="26"/>
  <c r="D30" i="26"/>
  <c r="C30" i="26"/>
  <c r="J29" i="26"/>
  <c r="I29" i="26"/>
  <c r="H29" i="26"/>
  <c r="G29" i="26"/>
  <c r="F29" i="26"/>
  <c r="E29" i="26"/>
  <c r="D29" i="26"/>
  <c r="C29" i="26"/>
  <c r="J28" i="26"/>
  <c r="I28" i="26"/>
  <c r="H28" i="26"/>
  <c r="G28" i="26"/>
  <c r="F28" i="26"/>
  <c r="E28" i="26"/>
  <c r="D28" i="26"/>
  <c r="C28" i="26"/>
  <c r="J27" i="26"/>
  <c r="I27" i="26"/>
  <c r="H27" i="26"/>
  <c r="G27" i="26"/>
  <c r="F27" i="26"/>
  <c r="E27" i="26"/>
  <c r="D27" i="26"/>
  <c r="C27" i="26"/>
  <c r="J26" i="26"/>
  <c r="I26" i="26"/>
  <c r="H26" i="26"/>
  <c r="G26" i="26"/>
  <c r="F26" i="26"/>
  <c r="E26" i="26"/>
  <c r="D26" i="26"/>
  <c r="C26" i="26"/>
  <c r="J25" i="26"/>
  <c r="I25" i="26"/>
  <c r="H25" i="26"/>
  <c r="G25" i="26"/>
  <c r="F25" i="26"/>
  <c r="E25" i="26"/>
  <c r="D25" i="26"/>
  <c r="C25" i="26"/>
  <c r="J24" i="26"/>
  <c r="I24" i="26"/>
  <c r="H24" i="26"/>
  <c r="G24" i="26"/>
  <c r="F24" i="26"/>
  <c r="E24" i="26"/>
  <c r="D24" i="26"/>
  <c r="C24" i="26"/>
  <c r="J23" i="26"/>
  <c r="I23" i="26"/>
  <c r="H23" i="26"/>
  <c r="G23" i="26"/>
  <c r="F23" i="26"/>
  <c r="E23" i="26"/>
  <c r="D23" i="26"/>
  <c r="C23" i="26"/>
  <c r="J22" i="26"/>
  <c r="I22" i="26"/>
  <c r="H22" i="26"/>
  <c r="G22" i="26"/>
  <c r="F22" i="26"/>
  <c r="E22" i="26"/>
  <c r="D22" i="26"/>
  <c r="C22" i="26"/>
  <c r="J21" i="26"/>
  <c r="I21" i="26"/>
  <c r="H21" i="26"/>
  <c r="G21" i="26"/>
  <c r="F21" i="26"/>
  <c r="E21" i="26"/>
  <c r="D21" i="26"/>
  <c r="C21" i="26"/>
  <c r="J20" i="26"/>
  <c r="I20" i="26"/>
  <c r="H20" i="26"/>
  <c r="G20" i="26"/>
  <c r="F20" i="26"/>
  <c r="E20" i="26"/>
  <c r="D20" i="26"/>
  <c r="C20" i="26"/>
  <c r="J19" i="26"/>
  <c r="I19" i="26"/>
  <c r="H19" i="26"/>
  <c r="G19" i="26"/>
  <c r="F19" i="26"/>
  <c r="E19" i="26"/>
  <c r="D19" i="26"/>
  <c r="C19" i="26"/>
  <c r="J18" i="26"/>
  <c r="I18" i="26"/>
  <c r="H18" i="26"/>
  <c r="G18" i="26"/>
  <c r="F18" i="26"/>
  <c r="E18" i="26"/>
  <c r="D18" i="26"/>
  <c r="C18" i="26"/>
  <c r="J17" i="26"/>
  <c r="I17" i="26"/>
  <c r="H17" i="26"/>
  <c r="G17" i="26"/>
  <c r="F17" i="26"/>
  <c r="E17" i="26"/>
  <c r="D17" i="26"/>
  <c r="C17" i="26"/>
  <c r="J16" i="26"/>
  <c r="I16" i="26"/>
  <c r="H16" i="26"/>
  <c r="G16" i="26"/>
  <c r="F16" i="26"/>
  <c r="E16" i="26"/>
  <c r="D16" i="26"/>
  <c r="C16" i="26"/>
  <c r="J15" i="26"/>
  <c r="I15" i="26"/>
  <c r="H15" i="26"/>
  <c r="G15" i="26"/>
  <c r="F15" i="26"/>
  <c r="E15" i="26"/>
  <c r="D15" i="26"/>
  <c r="C15" i="26"/>
  <c r="J14" i="26"/>
  <c r="I14" i="26"/>
  <c r="H14" i="26"/>
  <c r="G14" i="26"/>
  <c r="F14" i="26"/>
  <c r="E14" i="26"/>
  <c r="D14" i="26"/>
  <c r="C14" i="26"/>
  <c r="J13" i="26"/>
  <c r="I13" i="26"/>
  <c r="H13" i="26"/>
  <c r="G13" i="26"/>
  <c r="F13" i="26"/>
  <c r="E13" i="26"/>
  <c r="D13" i="26"/>
  <c r="C13" i="26"/>
  <c r="J12" i="26"/>
  <c r="I12" i="26"/>
  <c r="H12" i="26"/>
  <c r="G12" i="26"/>
  <c r="F12" i="26"/>
  <c r="E12" i="26"/>
  <c r="D12" i="26"/>
  <c r="C12" i="26"/>
  <c r="J11" i="26"/>
  <c r="I11" i="26"/>
  <c r="H11" i="26"/>
  <c r="G11" i="26"/>
  <c r="F11" i="26"/>
  <c r="E11" i="26"/>
  <c r="D11" i="26"/>
  <c r="C11" i="26"/>
  <c r="J10" i="26"/>
  <c r="I10" i="26"/>
  <c r="H10" i="26"/>
  <c r="G10" i="26"/>
  <c r="F10" i="26"/>
  <c r="E10" i="26"/>
  <c r="D10" i="26"/>
  <c r="C10" i="26"/>
  <c r="J9" i="26"/>
  <c r="I9" i="26"/>
  <c r="H9" i="26"/>
  <c r="G9" i="26"/>
  <c r="F9" i="26"/>
  <c r="E9" i="26"/>
  <c r="D9" i="26"/>
  <c r="C9" i="26"/>
  <c r="J8" i="26"/>
  <c r="I8" i="26"/>
  <c r="H8" i="26"/>
  <c r="G8" i="26"/>
  <c r="F8" i="26"/>
  <c r="E8" i="26"/>
  <c r="D8" i="26"/>
  <c r="C8" i="26"/>
  <c r="J7" i="26"/>
  <c r="I7" i="26"/>
  <c r="H7" i="26"/>
  <c r="G7" i="26"/>
  <c r="F7" i="26"/>
  <c r="E7" i="26"/>
  <c r="D7" i="26"/>
  <c r="C7" i="26"/>
  <c r="J6" i="26"/>
  <c r="I6" i="26"/>
  <c r="H6" i="26"/>
  <c r="G6" i="26"/>
  <c r="F6" i="26"/>
  <c r="E6" i="26"/>
  <c r="D6" i="26"/>
  <c r="C6" i="26"/>
  <c r="J5" i="26"/>
  <c r="I5" i="26"/>
  <c r="H5" i="26"/>
  <c r="G5" i="26"/>
  <c r="F5" i="26"/>
  <c r="E5" i="26"/>
  <c r="D5" i="26"/>
  <c r="C5" i="26"/>
  <c r="O35" i="25"/>
  <c r="N35" i="25"/>
  <c r="M35" i="25"/>
  <c r="L35" i="25"/>
  <c r="O34" i="25"/>
  <c r="N34" i="25"/>
  <c r="M34" i="25"/>
  <c r="L34" i="25"/>
  <c r="O33" i="25"/>
  <c r="N33" i="25"/>
  <c r="M33" i="25"/>
  <c r="L33" i="25"/>
  <c r="O32" i="25"/>
  <c r="N32" i="25"/>
  <c r="M32" i="25"/>
  <c r="L32" i="25"/>
  <c r="O31" i="25"/>
  <c r="N31" i="25"/>
  <c r="M31" i="25"/>
  <c r="L31" i="25"/>
  <c r="O30" i="25"/>
  <c r="N30" i="25"/>
  <c r="M30" i="25"/>
  <c r="L30" i="25"/>
  <c r="O29" i="25"/>
  <c r="N29" i="25"/>
  <c r="M29" i="25"/>
  <c r="L29" i="25"/>
  <c r="O28" i="25"/>
  <c r="N28" i="25"/>
  <c r="M28" i="25"/>
  <c r="L28" i="25"/>
  <c r="O27" i="25"/>
  <c r="N27" i="25"/>
  <c r="M27" i="25"/>
  <c r="L27" i="25"/>
  <c r="O26" i="25"/>
  <c r="N26" i="25"/>
  <c r="M26" i="25"/>
  <c r="L26" i="25"/>
  <c r="O25" i="25"/>
  <c r="N25" i="25"/>
  <c r="M25" i="25"/>
  <c r="L25" i="25"/>
  <c r="O24" i="25"/>
  <c r="N24" i="25"/>
  <c r="M24" i="25"/>
  <c r="L24" i="25"/>
  <c r="O23" i="25"/>
  <c r="N23" i="25"/>
  <c r="M23" i="25"/>
  <c r="L23" i="25"/>
  <c r="O22" i="25"/>
  <c r="N22" i="25"/>
  <c r="M22" i="25"/>
  <c r="L22" i="25"/>
  <c r="O21" i="25"/>
  <c r="N21" i="25"/>
  <c r="M21" i="25"/>
  <c r="L21" i="25"/>
  <c r="O20" i="25"/>
  <c r="N20" i="25"/>
  <c r="M20" i="25"/>
  <c r="L20" i="25"/>
  <c r="O19" i="25"/>
  <c r="N19" i="25"/>
  <c r="M19" i="25"/>
  <c r="L19" i="25"/>
  <c r="O18" i="25"/>
  <c r="N18" i="25"/>
  <c r="M18" i="25"/>
  <c r="L18" i="25"/>
  <c r="O17" i="25"/>
  <c r="N17" i="25"/>
  <c r="M17" i="25"/>
  <c r="L17" i="25"/>
  <c r="O16" i="25"/>
  <c r="N16" i="25"/>
  <c r="M16" i="25"/>
  <c r="L16" i="25"/>
  <c r="O15" i="25"/>
  <c r="N15" i="25"/>
  <c r="M15" i="25"/>
  <c r="L15" i="25"/>
  <c r="O14" i="25"/>
  <c r="N14" i="25"/>
  <c r="M14" i="25"/>
  <c r="L14" i="25"/>
  <c r="O13" i="25"/>
  <c r="N13" i="25"/>
  <c r="M13" i="25"/>
  <c r="L13" i="25"/>
  <c r="O12" i="25"/>
  <c r="N12" i="25"/>
  <c r="M12" i="25"/>
  <c r="L12" i="25"/>
  <c r="O11" i="25"/>
  <c r="N11" i="25"/>
  <c r="M11" i="25"/>
  <c r="L11" i="25"/>
  <c r="O10" i="25"/>
  <c r="N10" i="25"/>
  <c r="M10" i="25"/>
  <c r="L10" i="25"/>
  <c r="O9" i="25"/>
  <c r="N9" i="25"/>
  <c r="M9" i="25"/>
  <c r="L9" i="25"/>
  <c r="O8" i="25"/>
  <c r="N8" i="25"/>
  <c r="M8" i="25"/>
  <c r="L8" i="25"/>
  <c r="O7" i="25"/>
  <c r="N7" i="25"/>
  <c r="M7" i="25"/>
  <c r="L7" i="25"/>
  <c r="O6" i="25"/>
  <c r="N6" i="25"/>
  <c r="M6" i="25"/>
  <c r="L6" i="25"/>
  <c r="O5" i="25"/>
  <c r="N5" i="25"/>
  <c r="M5" i="25"/>
  <c r="O36" i="41"/>
  <c r="O36" i="38"/>
  <c r="O36" i="32"/>
  <c r="O36" i="28"/>
  <c r="O36" i="37"/>
  <c r="O36" i="7"/>
  <c r="O36" i="11"/>
  <c r="O36" i="48"/>
  <c r="O36" i="12"/>
  <c r="O36" i="13"/>
  <c r="O36" i="14"/>
  <c r="O36" i="16"/>
  <c r="O36" i="47"/>
  <c r="O36" i="19"/>
  <c r="O36" i="43"/>
  <c r="O36" i="20"/>
  <c r="O36" i="36"/>
  <c r="O36" i="22"/>
  <c r="O36" i="45"/>
  <c r="O36" i="30"/>
  <c r="O36" i="31"/>
  <c r="O36" i="33"/>
  <c r="O36" i="42"/>
  <c r="O37" i="3"/>
  <c r="J36" i="41"/>
  <c r="J36" i="38"/>
  <c r="J36" i="32"/>
  <c r="J36" i="28"/>
  <c r="J36" i="37"/>
  <c r="J36" i="7"/>
  <c r="J36" i="11"/>
  <c r="J36" i="48"/>
  <c r="J36" i="12"/>
  <c r="J36" i="13"/>
  <c r="J36" i="14"/>
  <c r="J36" i="16"/>
  <c r="J36" i="47"/>
  <c r="J36" i="19"/>
  <c r="J36" i="43"/>
  <c r="J36" i="20"/>
  <c r="J36" i="36"/>
  <c r="J36" i="22"/>
  <c r="J36" i="45"/>
  <c r="J36" i="30"/>
  <c r="J36" i="31"/>
  <c r="J36" i="33"/>
  <c r="J36" i="42"/>
  <c r="J37" i="3"/>
  <c r="J5" i="25"/>
  <c r="J6" i="25"/>
  <c r="J7" i="25"/>
  <c r="J8" i="25"/>
  <c r="J9" i="25"/>
  <c r="J10" i="25"/>
  <c r="J11" i="25"/>
  <c r="J12" i="25"/>
  <c r="J13" i="25"/>
  <c r="O36" i="49"/>
  <c r="O36" i="23"/>
  <c r="O36" i="46"/>
  <c r="O36" i="29"/>
  <c r="O36" i="8"/>
  <c r="O36" i="17"/>
  <c r="O36" i="6"/>
  <c r="O36" i="5"/>
  <c r="O36" i="15"/>
  <c r="O36" i="18"/>
  <c r="O36" i="2"/>
  <c r="O36" i="24"/>
  <c r="O36" i="21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36" i="49"/>
  <c r="J36" i="23"/>
  <c r="J36" i="46"/>
  <c r="J36" i="29"/>
  <c r="J36" i="8"/>
  <c r="J36" i="17"/>
  <c r="J36" i="6"/>
  <c r="J36" i="5"/>
  <c r="J36" i="15"/>
  <c r="J36" i="18"/>
  <c r="J36" i="2"/>
  <c r="J36" i="24"/>
  <c r="J36" i="21"/>
  <c r="AM322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J17" i="27"/>
  <c r="J21" i="27"/>
  <c r="J5" i="27"/>
  <c r="J9" i="27"/>
  <c r="M8" i="27"/>
  <c r="M15" i="27"/>
  <c r="L12" i="27"/>
  <c r="J25" i="27"/>
  <c r="J24" i="27"/>
  <c r="J37" i="50"/>
  <c r="I37" i="50"/>
  <c r="H37" i="50"/>
  <c r="M37" i="50"/>
  <c r="O37" i="50"/>
  <c r="N37" i="50"/>
  <c r="AM87" i="1"/>
  <c r="AP87" i="1"/>
  <c r="AQ87" i="1"/>
  <c r="AM375" i="1"/>
  <c r="AP375" i="1"/>
  <c r="AQ375" i="1"/>
  <c r="J6" i="27"/>
  <c r="M5" i="27"/>
  <c r="M6" i="27"/>
  <c r="M7" i="27"/>
  <c r="M9" i="27"/>
  <c r="M10" i="27"/>
  <c r="M16" i="27"/>
  <c r="M17" i="27"/>
  <c r="M18" i="27"/>
  <c r="M19" i="27"/>
  <c r="M22" i="27"/>
  <c r="M23" i="27"/>
  <c r="M24" i="27"/>
  <c r="M28" i="27"/>
  <c r="M31" i="27"/>
  <c r="M32" i="27"/>
  <c r="M34" i="27"/>
  <c r="N5" i="27"/>
  <c r="N6" i="27"/>
  <c r="N8" i="27"/>
  <c r="N11" i="27"/>
  <c r="N12" i="27"/>
  <c r="N14" i="27"/>
  <c r="N18" i="27"/>
  <c r="N26" i="27"/>
  <c r="N30" i="27"/>
  <c r="N32" i="27"/>
  <c r="N33" i="27"/>
  <c r="N35" i="27"/>
  <c r="N7" i="27"/>
  <c r="N9" i="27"/>
  <c r="N10" i="27"/>
  <c r="N13" i="27"/>
  <c r="N17" i="27"/>
  <c r="N24" i="27"/>
  <c r="N31" i="27"/>
  <c r="N34" i="27"/>
  <c r="AM183" i="1"/>
  <c r="AP183" i="1"/>
  <c r="AQ183" i="1"/>
  <c r="O6" i="27"/>
  <c r="O8" i="27"/>
  <c r="O11" i="27"/>
  <c r="O16" i="27"/>
  <c r="O17" i="27"/>
  <c r="O19" i="27"/>
  <c r="O21" i="27"/>
  <c r="O23" i="27"/>
  <c r="O25" i="27"/>
  <c r="O32" i="27"/>
  <c r="O35" i="27"/>
  <c r="O5" i="27"/>
  <c r="O7" i="27"/>
  <c r="O10" i="27"/>
  <c r="O12" i="27"/>
  <c r="O15" i="27"/>
  <c r="O24" i="27"/>
  <c r="O31" i="27"/>
  <c r="O34" i="27"/>
  <c r="L5" i="27"/>
  <c r="L6" i="27"/>
  <c r="L7" i="27"/>
  <c r="L8" i="27"/>
  <c r="L9" i="27"/>
  <c r="L10" i="27"/>
  <c r="L14" i="27"/>
  <c r="L17" i="27"/>
  <c r="L18" i="27"/>
  <c r="L19" i="27"/>
  <c r="L20" i="27"/>
  <c r="L24" i="27"/>
  <c r="L25" i="27"/>
  <c r="L28" i="27"/>
  <c r="L29" i="27"/>
  <c r="L30" i="27"/>
  <c r="L31" i="27"/>
  <c r="L32" i="27"/>
  <c r="L33" i="27"/>
  <c r="L34" i="27"/>
  <c r="L35" i="27"/>
  <c r="AM279" i="1"/>
  <c r="AP279" i="1"/>
  <c r="O33" i="27"/>
  <c r="M33" i="27"/>
  <c r="J33" i="27"/>
  <c r="O30" i="27"/>
  <c r="M30" i="27"/>
  <c r="N29" i="27"/>
  <c r="O29" i="27"/>
  <c r="M29" i="27"/>
  <c r="J29" i="27"/>
  <c r="J30" i="27"/>
  <c r="J34" i="27"/>
  <c r="J8" i="27"/>
  <c r="J31" i="27"/>
  <c r="J35" i="27"/>
  <c r="J7" i="27"/>
  <c r="J10" i="27"/>
  <c r="J32" i="27"/>
  <c r="M35" i="27"/>
  <c r="O28" i="27"/>
  <c r="N28" i="27"/>
  <c r="J28" i="27"/>
  <c r="L27" i="27"/>
  <c r="O27" i="27"/>
  <c r="M27" i="27"/>
  <c r="J27" i="27"/>
  <c r="J15" i="27"/>
  <c r="J16" i="27"/>
  <c r="N27" i="27"/>
  <c r="J26" i="27"/>
  <c r="L26" i="27"/>
  <c r="M26" i="27"/>
  <c r="O26" i="27"/>
  <c r="N25" i="27"/>
  <c r="M25" i="27"/>
  <c r="J23" i="27"/>
  <c r="N23" i="27"/>
  <c r="L23" i="27"/>
  <c r="L22" i="27"/>
  <c r="N22" i="27"/>
  <c r="O22" i="27"/>
  <c r="J22" i="27"/>
  <c r="M21" i="27"/>
  <c r="N21" i="27"/>
  <c r="L21" i="27"/>
  <c r="N20" i="27"/>
  <c r="M20" i="27"/>
  <c r="O20" i="27"/>
  <c r="J20" i="27"/>
  <c r="N19" i="27"/>
  <c r="J19" i="27"/>
  <c r="O18" i="27"/>
  <c r="J18" i="27"/>
  <c r="N16" i="27"/>
  <c r="L16" i="27"/>
  <c r="L15" i="27"/>
  <c r="N15" i="27"/>
  <c r="O14" i="27"/>
  <c r="M14" i="27"/>
  <c r="O36" i="26"/>
  <c r="J14" i="27"/>
  <c r="L13" i="27"/>
  <c r="O13" i="27"/>
  <c r="M13" i="27"/>
  <c r="J13" i="27"/>
  <c r="O36" i="25"/>
  <c r="J12" i="27"/>
  <c r="M12" i="27"/>
  <c r="J11" i="27"/>
  <c r="M11" i="27"/>
  <c r="L11" i="27"/>
  <c r="O9" i="27"/>
  <c r="J36" i="25"/>
  <c r="N36" i="25"/>
  <c r="J36" i="26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E2" i="49"/>
  <c r="F2" i="49"/>
  <c r="F2" i="23"/>
  <c r="N36" i="49"/>
  <c r="M36" i="49"/>
  <c r="L36" i="49"/>
  <c r="I36" i="49"/>
  <c r="H36" i="49"/>
  <c r="G36" i="49"/>
  <c r="F36" i="49"/>
  <c r="E36" i="49"/>
  <c r="D36" i="49"/>
  <c r="C36" i="49"/>
  <c r="A6" i="49"/>
  <c r="A7" i="49"/>
  <c r="A8" i="49"/>
  <c r="A9" i="49"/>
  <c r="A10" i="49"/>
  <c r="A11" i="49"/>
  <c r="A12" i="49"/>
  <c r="A13" i="49"/>
  <c r="A14" i="49"/>
  <c r="A15" i="49"/>
  <c r="A16" i="49"/>
  <c r="A17" i="49"/>
  <c r="A18" i="49"/>
  <c r="A19" i="49"/>
  <c r="A20" i="49"/>
  <c r="A21" i="49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C55" i="44"/>
  <c r="C122" i="44"/>
  <c r="B55" i="44"/>
  <c r="B122" i="44"/>
  <c r="B27" i="44"/>
  <c r="B94" i="44"/>
  <c r="C27" i="44"/>
  <c r="C94" i="44"/>
  <c r="AQ395" i="1"/>
  <c r="AM395" i="1"/>
  <c r="AP395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Q299" i="1"/>
  <c r="AM299" i="1"/>
  <c r="AP299" i="1"/>
  <c r="D299" i="1"/>
  <c r="C299" i="1"/>
  <c r="B272" i="1"/>
  <c r="B368" i="1"/>
  <c r="C272" i="1"/>
  <c r="C368" i="1"/>
  <c r="D272" i="1"/>
  <c r="D368" i="1"/>
  <c r="E272" i="1"/>
  <c r="E368" i="1"/>
  <c r="AM203" i="1"/>
  <c r="AP203" i="1"/>
  <c r="AQ203" i="1"/>
  <c r="F203" i="1"/>
  <c r="E203" i="1"/>
  <c r="E299" i="1"/>
  <c r="E395" i="1"/>
  <c r="B203" i="1"/>
  <c r="B299" i="1"/>
  <c r="B395" i="1"/>
  <c r="B176" i="1"/>
  <c r="E176" i="1"/>
  <c r="AQ107" i="1"/>
  <c r="AM107" i="1"/>
  <c r="AP107" i="1"/>
  <c r="N36" i="48"/>
  <c r="M36" i="48"/>
  <c r="L36" i="48"/>
  <c r="I36" i="48"/>
  <c r="H36" i="48"/>
  <c r="G36" i="48"/>
  <c r="F36" i="48"/>
  <c r="E36" i="48"/>
  <c r="D36" i="48"/>
  <c r="C36" i="48"/>
  <c r="A6" i="48"/>
  <c r="A7" i="48"/>
  <c r="A8" i="48"/>
  <c r="A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A30" i="48"/>
  <c r="A31" i="48"/>
  <c r="A32" i="48"/>
  <c r="A33" i="48"/>
  <c r="A34" i="48"/>
  <c r="A35" i="48"/>
  <c r="E2" i="48"/>
  <c r="F2" i="48"/>
  <c r="O37" i="49"/>
  <c r="M37" i="49"/>
  <c r="N37" i="49"/>
  <c r="J37" i="49"/>
  <c r="H37" i="49"/>
  <c r="I37" i="49"/>
  <c r="N37" i="48"/>
  <c r="O37" i="48"/>
  <c r="M37" i="48"/>
  <c r="J37" i="48"/>
  <c r="I37" i="48"/>
  <c r="H37" i="48"/>
  <c r="O36" i="27"/>
  <c r="J36" i="27"/>
  <c r="AM176" i="1"/>
  <c r="AP176" i="1"/>
  <c r="AQ176" i="1"/>
  <c r="AM80" i="1"/>
  <c r="AP80" i="1"/>
  <c r="AQ80" i="1"/>
  <c r="AM368" i="1"/>
  <c r="AP368" i="1"/>
  <c r="AQ368" i="1"/>
  <c r="AM272" i="1"/>
  <c r="AP272" i="1"/>
  <c r="AQ272" i="1"/>
  <c r="AM372" i="1"/>
  <c r="AP372" i="1"/>
  <c r="AQ372" i="1"/>
  <c r="AM130" i="1"/>
  <c r="G33" i="25"/>
  <c r="B35" i="44"/>
  <c r="B102" i="44"/>
  <c r="C35" i="44"/>
  <c r="C102" i="44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E2" i="47"/>
  <c r="F2" i="47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B280" i="1"/>
  <c r="B376" i="1"/>
  <c r="C280" i="1"/>
  <c r="C376" i="1"/>
  <c r="D280" i="1"/>
  <c r="D376" i="1"/>
  <c r="E280" i="1"/>
  <c r="E376" i="1"/>
  <c r="B184" i="1"/>
  <c r="E184" i="1"/>
  <c r="N36" i="47"/>
  <c r="M36" i="47"/>
  <c r="L36" i="47"/>
  <c r="I36" i="47"/>
  <c r="H36" i="47"/>
  <c r="G36" i="47"/>
  <c r="F36" i="47"/>
  <c r="E36" i="47"/>
  <c r="D36" i="47"/>
  <c r="C36" i="47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G12" i="25"/>
  <c r="C57" i="44"/>
  <c r="C124" i="44"/>
  <c r="B57" i="44"/>
  <c r="B124" i="44"/>
  <c r="AQ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AQ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D319" i="1"/>
  <c r="C319" i="1"/>
  <c r="D318" i="1"/>
  <c r="C318" i="1"/>
  <c r="D317" i="1"/>
  <c r="C317" i="1"/>
  <c r="D316" i="1"/>
  <c r="C316" i="1"/>
  <c r="D315" i="1"/>
  <c r="C315" i="1"/>
  <c r="D310" i="1"/>
  <c r="C310" i="1"/>
  <c r="D309" i="1"/>
  <c r="C309" i="1"/>
  <c r="D305" i="1"/>
  <c r="C305" i="1"/>
  <c r="D303" i="1"/>
  <c r="C303" i="1"/>
  <c r="D302" i="1"/>
  <c r="C302" i="1"/>
  <c r="D301" i="1"/>
  <c r="C301" i="1"/>
  <c r="D300" i="1"/>
  <c r="C300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B205" i="1"/>
  <c r="B301" i="1"/>
  <c r="B397" i="1"/>
  <c r="E205" i="1"/>
  <c r="E301" i="1"/>
  <c r="E397" i="1"/>
  <c r="F2" i="46"/>
  <c r="E2" i="46"/>
  <c r="N36" i="46"/>
  <c r="M36" i="46"/>
  <c r="L36" i="46"/>
  <c r="I36" i="46"/>
  <c r="H36" i="46"/>
  <c r="G36" i="46"/>
  <c r="F36" i="46"/>
  <c r="E36" i="46"/>
  <c r="D36" i="46"/>
  <c r="C36" i="46"/>
  <c r="A6" i="46"/>
  <c r="A7" i="46"/>
  <c r="A8" i="46"/>
  <c r="A9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A27" i="46"/>
  <c r="A28" i="46"/>
  <c r="A29" i="46"/>
  <c r="A30" i="46"/>
  <c r="A31" i="46"/>
  <c r="A32" i="46"/>
  <c r="A33" i="46"/>
  <c r="A34" i="46"/>
  <c r="A35" i="46"/>
  <c r="I10" i="25"/>
  <c r="AA121" i="44"/>
  <c r="Z121" i="44"/>
  <c r="Y121" i="44"/>
  <c r="X121" i="44"/>
  <c r="W121" i="44"/>
  <c r="V121" i="44"/>
  <c r="U121" i="44"/>
  <c r="T121" i="44"/>
  <c r="S121" i="44"/>
  <c r="R121" i="44"/>
  <c r="Q121" i="44"/>
  <c r="P121" i="44"/>
  <c r="O121" i="44"/>
  <c r="N121" i="44"/>
  <c r="M121" i="44"/>
  <c r="L121" i="44"/>
  <c r="K121" i="44"/>
  <c r="J121" i="44"/>
  <c r="I121" i="44"/>
  <c r="H121" i="44"/>
  <c r="G121" i="44"/>
  <c r="F121" i="44"/>
  <c r="E121" i="44"/>
  <c r="D121" i="44"/>
  <c r="Z119" i="44"/>
  <c r="Y119" i="44"/>
  <c r="X119" i="44"/>
  <c r="X147" i="44"/>
  <c r="W119" i="44"/>
  <c r="W147" i="44"/>
  <c r="U119" i="44"/>
  <c r="T119" i="44"/>
  <c r="T147" i="44"/>
  <c r="T10" i="44"/>
  <c r="S119" i="44"/>
  <c r="S147" i="44"/>
  <c r="S10" i="44"/>
  <c r="R119" i="44"/>
  <c r="Q119" i="44"/>
  <c r="P119" i="44"/>
  <c r="P147" i="44"/>
  <c r="P10" i="44"/>
  <c r="O119" i="44"/>
  <c r="O147" i="44"/>
  <c r="O10" i="44"/>
  <c r="N119" i="44"/>
  <c r="M119" i="44"/>
  <c r="L119" i="44"/>
  <c r="L147" i="44"/>
  <c r="L10" i="44"/>
  <c r="K119" i="44"/>
  <c r="K147" i="44"/>
  <c r="K10" i="44"/>
  <c r="J119" i="44"/>
  <c r="I119" i="44"/>
  <c r="H119" i="44"/>
  <c r="G119" i="44"/>
  <c r="G147" i="44"/>
  <c r="G10" i="44"/>
  <c r="F119" i="44"/>
  <c r="E119" i="44"/>
  <c r="D119" i="44"/>
  <c r="D147" i="44"/>
  <c r="D10" i="44"/>
  <c r="T148" i="44"/>
  <c r="P148" i="44"/>
  <c r="AM376" i="1"/>
  <c r="AP376" i="1"/>
  <c r="AQ376" i="1"/>
  <c r="O37" i="46"/>
  <c r="N37" i="46"/>
  <c r="M37" i="46"/>
  <c r="I37" i="47"/>
  <c r="H37" i="47"/>
  <c r="J37" i="47"/>
  <c r="I37" i="46"/>
  <c r="H37" i="46"/>
  <c r="J37" i="46"/>
  <c r="O37" i="47"/>
  <c r="N37" i="47"/>
  <c r="M37" i="47"/>
  <c r="AM280" i="1"/>
  <c r="AP280" i="1"/>
  <c r="AQ280" i="1"/>
  <c r="AM184" i="1"/>
  <c r="AP184" i="1"/>
  <c r="AQ184" i="1"/>
  <c r="AM88" i="1"/>
  <c r="AP88" i="1"/>
  <c r="AQ88" i="1"/>
  <c r="AM397" i="1"/>
  <c r="AP397" i="1"/>
  <c r="AM301" i="1"/>
  <c r="AP301" i="1"/>
  <c r="AM205" i="1"/>
  <c r="AP205" i="1"/>
  <c r="AQ205" i="1"/>
  <c r="AM109" i="1"/>
  <c r="I10" i="27"/>
  <c r="Q147" i="44"/>
  <c r="U147" i="44"/>
  <c r="V147" i="44"/>
  <c r="Z147" i="44"/>
  <c r="H147" i="44"/>
  <c r="H10" i="44"/>
  <c r="Y147" i="44"/>
  <c r="R147" i="44"/>
  <c r="E147" i="44"/>
  <c r="E10" i="44"/>
  <c r="I147" i="44"/>
  <c r="I10" i="44"/>
  <c r="M147" i="44"/>
  <c r="M10" i="44"/>
  <c r="F147" i="44"/>
  <c r="F10" i="44"/>
  <c r="J147" i="44"/>
  <c r="J10" i="44"/>
  <c r="N147" i="44"/>
  <c r="N10" i="44"/>
  <c r="U10" i="44"/>
  <c r="U148" i="44"/>
  <c r="S148" i="44"/>
  <c r="R10" i="44"/>
  <c r="R13" i="44"/>
  <c r="Q148" i="44"/>
  <c r="Q10" i="44"/>
  <c r="R148" i="44"/>
  <c r="AP109" i="1"/>
  <c r="AQ109" i="1"/>
  <c r="F52" i="44"/>
  <c r="B65" i="44"/>
  <c r="B132" i="44"/>
  <c r="C65" i="44"/>
  <c r="C132" i="44"/>
  <c r="B66" i="44"/>
  <c r="B133" i="44"/>
  <c r="C66" i="44"/>
  <c r="C133" i="44"/>
  <c r="B71" i="44"/>
  <c r="B138" i="44"/>
  <c r="C71" i="44"/>
  <c r="C138" i="44"/>
  <c r="B61" i="44"/>
  <c r="B128" i="44"/>
  <c r="C128" i="44"/>
  <c r="B72" i="44"/>
  <c r="B139" i="44"/>
  <c r="C72" i="44"/>
  <c r="C139" i="44"/>
  <c r="B73" i="44"/>
  <c r="B140" i="44"/>
  <c r="C73" i="44"/>
  <c r="C140" i="44"/>
  <c r="B75" i="44"/>
  <c r="B142" i="44"/>
  <c r="C75" i="44"/>
  <c r="C142" i="44"/>
  <c r="B58" i="44"/>
  <c r="B125" i="44"/>
  <c r="C58" i="44"/>
  <c r="C125" i="44"/>
  <c r="B56" i="44"/>
  <c r="B123" i="44"/>
  <c r="C56" i="44"/>
  <c r="C123" i="44"/>
  <c r="B74" i="44"/>
  <c r="B141" i="44"/>
  <c r="C74" i="44"/>
  <c r="C141" i="44"/>
  <c r="C59" i="44"/>
  <c r="C126" i="44"/>
  <c r="B59" i="44"/>
  <c r="B126" i="44"/>
  <c r="C20" i="44"/>
  <c r="C87" i="44"/>
  <c r="C21" i="44"/>
  <c r="C88" i="44"/>
  <c r="C22" i="44"/>
  <c r="C89" i="44"/>
  <c r="C23" i="44"/>
  <c r="C90" i="44"/>
  <c r="C24" i="44"/>
  <c r="C91" i="44"/>
  <c r="C25" i="44"/>
  <c r="C92" i="44"/>
  <c r="C26" i="44"/>
  <c r="C93" i="44"/>
  <c r="C97" i="44"/>
  <c r="C31" i="44"/>
  <c r="C98" i="44"/>
  <c r="C32" i="44"/>
  <c r="C99" i="44"/>
  <c r="C33" i="44"/>
  <c r="C100" i="44"/>
  <c r="C36" i="44"/>
  <c r="C103" i="44"/>
  <c r="C37" i="44"/>
  <c r="C104" i="44"/>
  <c r="C38" i="44"/>
  <c r="C105" i="44"/>
  <c r="C39" i="44"/>
  <c r="C106" i="44"/>
  <c r="C40" i="44"/>
  <c r="C107" i="44"/>
  <c r="C42" i="44"/>
  <c r="C109" i="44"/>
  <c r="C43" i="44"/>
  <c r="C110" i="44"/>
  <c r="C44" i="44"/>
  <c r="C111" i="44"/>
  <c r="C45" i="44"/>
  <c r="C112" i="44"/>
  <c r="C46" i="44"/>
  <c r="C113" i="44"/>
  <c r="C19" i="44"/>
  <c r="C86" i="44"/>
  <c r="B46" i="44"/>
  <c r="B113" i="44"/>
  <c r="B45" i="44"/>
  <c r="B112" i="44"/>
  <c r="B44" i="44"/>
  <c r="B111" i="44"/>
  <c r="B43" i="44"/>
  <c r="B110" i="44"/>
  <c r="B42" i="44"/>
  <c r="B109" i="44"/>
  <c r="B40" i="44"/>
  <c r="B107" i="44"/>
  <c r="B39" i="44"/>
  <c r="B106" i="44"/>
  <c r="B38" i="44"/>
  <c r="B105" i="44"/>
  <c r="B37" i="44"/>
  <c r="B104" i="44"/>
  <c r="B36" i="44"/>
  <c r="B103" i="44"/>
  <c r="B33" i="44"/>
  <c r="B100" i="44"/>
  <c r="B32" i="44"/>
  <c r="B99" i="44"/>
  <c r="B31" i="44"/>
  <c r="B98" i="44"/>
  <c r="B97" i="44"/>
  <c r="B26" i="44"/>
  <c r="B93" i="44"/>
  <c r="B25" i="44"/>
  <c r="B92" i="44"/>
  <c r="B24" i="44"/>
  <c r="B91" i="44"/>
  <c r="B23" i="44"/>
  <c r="B90" i="44"/>
  <c r="B22" i="44"/>
  <c r="B89" i="44"/>
  <c r="B21" i="44"/>
  <c r="B88" i="44"/>
  <c r="B20" i="44"/>
  <c r="B87" i="44"/>
  <c r="B19" i="44"/>
  <c r="B86" i="44"/>
  <c r="A19" i="44"/>
  <c r="A86" i="44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E291" i="1"/>
  <c r="E387" i="1"/>
  <c r="D291" i="1"/>
  <c r="D387" i="1"/>
  <c r="C291" i="1"/>
  <c r="C387" i="1"/>
  <c r="B291" i="1"/>
  <c r="B387" i="1"/>
  <c r="E290" i="1"/>
  <c r="E386" i="1"/>
  <c r="D290" i="1"/>
  <c r="D386" i="1"/>
  <c r="C290" i="1"/>
  <c r="C386" i="1"/>
  <c r="B290" i="1"/>
  <c r="B386" i="1"/>
  <c r="E289" i="1"/>
  <c r="E385" i="1"/>
  <c r="D289" i="1"/>
  <c r="D385" i="1"/>
  <c r="C289" i="1"/>
  <c r="C385" i="1"/>
  <c r="B289" i="1"/>
  <c r="B385" i="1"/>
  <c r="E288" i="1"/>
  <c r="E384" i="1"/>
  <c r="D288" i="1"/>
  <c r="D384" i="1"/>
  <c r="C288" i="1"/>
  <c r="C384" i="1"/>
  <c r="B288" i="1"/>
  <c r="B384" i="1"/>
  <c r="E287" i="1"/>
  <c r="E383" i="1"/>
  <c r="D287" i="1"/>
  <c r="D383" i="1"/>
  <c r="C287" i="1"/>
  <c r="C383" i="1"/>
  <c r="B287" i="1"/>
  <c r="B383" i="1"/>
  <c r="E285" i="1"/>
  <c r="E381" i="1"/>
  <c r="D285" i="1"/>
  <c r="D381" i="1"/>
  <c r="C285" i="1"/>
  <c r="C381" i="1"/>
  <c r="B285" i="1"/>
  <c r="B381" i="1"/>
  <c r="E284" i="1"/>
  <c r="E380" i="1"/>
  <c r="D284" i="1"/>
  <c r="D380" i="1"/>
  <c r="C284" i="1"/>
  <c r="C380" i="1"/>
  <c r="B284" i="1"/>
  <c r="B380" i="1"/>
  <c r="E283" i="1"/>
  <c r="E379" i="1"/>
  <c r="D283" i="1"/>
  <c r="D379" i="1"/>
  <c r="C283" i="1"/>
  <c r="C379" i="1"/>
  <c r="B283" i="1"/>
  <c r="B379" i="1"/>
  <c r="E282" i="1"/>
  <c r="E378" i="1"/>
  <c r="D282" i="1"/>
  <c r="D378" i="1"/>
  <c r="C282" i="1"/>
  <c r="C378" i="1"/>
  <c r="B282" i="1"/>
  <c r="B378" i="1"/>
  <c r="E281" i="1"/>
  <c r="E377" i="1"/>
  <c r="D281" i="1"/>
  <c r="D377" i="1"/>
  <c r="C281" i="1"/>
  <c r="C377" i="1"/>
  <c r="B281" i="1"/>
  <c r="B377" i="1"/>
  <c r="E278" i="1"/>
  <c r="E374" i="1"/>
  <c r="D278" i="1"/>
  <c r="D374" i="1"/>
  <c r="C278" i="1"/>
  <c r="C374" i="1"/>
  <c r="B278" i="1"/>
  <c r="B374" i="1"/>
  <c r="E277" i="1"/>
  <c r="E373" i="1"/>
  <c r="D277" i="1"/>
  <c r="D373" i="1"/>
  <c r="C277" i="1"/>
  <c r="C373" i="1"/>
  <c r="B277" i="1"/>
  <c r="B373" i="1"/>
  <c r="E276" i="1"/>
  <c r="E372" i="1"/>
  <c r="D276" i="1"/>
  <c r="D372" i="1"/>
  <c r="C276" i="1"/>
  <c r="C372" i="1"/>
  <c r="B276" i="1"/>
  <c r="B372" i="1"/>
  <c r="E275" i="1"/>
  <c r="E371" i="1"/>
  <c r="D275" i="1"/>
  <c r="D371" i="1"/>
  <c r="C275" i="1"/>
  <c r="C371" i="1"/>
  <c r="B275" i="1"/>
  <c r="B371" i="1"/>
  <c r="E271" i="1"/>
  <c r="E367" i="1"/>
  <c r="D271" i="1"/>
  <c r="D367" i="1"/>
  <c r="C271" i="1"/>
  <c r="C367" i="1"/>
  <c r="B271" i="1"/>
  <c r="B367" i="1"/>
  <c r="E270" i="1"/>
  <c r="E366" i="1"/>
  <c r="D270" i="1"/>
  <c r="D366" i="1"/>
  <c r="C270" i="1"/>
  <c r="C366" i="1"/>
  <c r="B270" i="1"/>
  <c r="B366" i="1"/>
  <c r="E269" i="1"/>
  <c r="E365" i="1"/>
  <c r="D269" i="1"/>
  <c r="D365" i="1"/>
  <c r="C269" i="1"/>
  <c r="C365" i="1"/>
  <c r="B269" i="1"/>
  <c r="B365" i="1"/>
  <c r="E268" i="1"/>
  <c r="E364" i="1"/>
  <c r="D268" i="1"/>
  <c r="D364" i="1"/>
  <c r="C268" i="1"/>
  <c r="C364" i="1"/>
  <c r="B268" i="1"/>
  <c r="B364" i="1"/>
  <c r="E267" i="1"/>
  <c r="E363" i="1"/>
  <c r="D267" i="1"/>
  <c r="D363" i="1"/>
  <c r="C267" i="1"/>
  <c r="C363" i="1"/>
  <c r="B267" i="1"/>
  <c r="B363" i="1"/>
  <c r="E266" i="1"/>
  <c r="E362" i="1"/>
  <c r="D266" i="1"/>
  <c r="D362" i="1"/>
  <c r="C266" i="1"/>
  <c r="C362" i="1"/>
  <c r="B266" i="1"/>
  <c r="B362" i="1"/>
  <c r="E265" i="1"/>
  <c r="E361" i="1"/>
  <c r="D265" i="1"/>
  <c r="D361" i="1"/>
  <c r="C265" i="1"/>
  <c r="C361" i="1"/>
  <c r="B265" i="1"/>
  <c r="B361" i="1"/>
  <c r="E264" i="1"/>
  <c r="E360" i="1"/>
  <c r="D264" i="1"/>
  <c r="D360" i="1"/>
  <c r="C264" i="1"/>
  <c r="C360" i="1"/>
  <c r="B264" i="1"/>
  <c r="B360" i="1"/>
  <c r="A264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B191" i="1"/>
  <c r="E191" i="1"/>
  <c r="E2" i="45"/>
  <c r="F2" i="45"/>
  <c r="N36" i="45"/>
  <c r="M36" i="45"/>
  <c r="L36" i="45"/>
  <c r="I36" i="45"/>
  <c r="H36" i="45"/>
  <c r="G36" i="45"/>
  <c r="F36" i="45"/>
  <c r="E36" i="45"/>
  <c r="D36" i="45"/>
  <c r="C36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O37" i="45"/>
  <c r="M37" i="45"/>
  <c r="N37" i="45"/>
  <c r="J37" i="45"/>
  <c r="H37" i="45"/>
  <c r="I37" i="45"/>
  <c r="AM383" i="1"/>
  <c r="AP383" i="1"/>
  <c r="AQ383" i="1"/>
  <c r="AM287" i="1"/>
  <c r="AP287" i="1"/>
  <c r="AQ287" i="1"/>
  <c r="AM191" i="1"/>
  <c r="AP191" i="1"/>
  <c r="AQ191" i="1"/>
  <c r="AM95" i="1"/>
  <c r="F80" i="44"/>
  <c r="F9" i="44"/>
  <c r="F13" i="44"/>
  <c r="E52" i="44"/>
  <c r="G52" i="44"/>
  <c r="H52" i="44"/>
  <c r="I52" i="44"/>
  <c r="J52" i="44"/>
  <c r="K52" i="44"/>
  <c r="L52" i="44"/>
  <c r="M52" i="44"/>
  <c r="N52" i="44"/>
  <c r="S52" i="44"/>
  <c r="T52" i="44"/>
  <c r="U52" i="44"/>
  <c r="V52" i="44"/>
  <c r="W52" i="44"/>
  <c r="X52" i="44"/>
  <c r="Y52" i="44"/>
  <c r="Z52" i="44"/>
  <c r="D52" i="44"/>
  <c r="E54" i="44"/>
  <c r="F54" i="44"/>
  <c r="G54" i="44"/>
  <c r="H54" i="44"/>
  <c r="I54" i="44"/>
  <c r="J54" i="44"/>
  <c r="K54" i="44"/>
  <c r="L54" i="44"/>
  <c r="M54" i="44"/>
  <c r="N54" i="44"/>
  <c r="O54" i="44"/>
  <c r="P54" i="44"/>
  <c r="Q54" i="44"/>
  <c r="R54" i="44"/>
  <c r="S54" i="44"/>
  <c r="T54" i="44"/>
  <c r="U54" i="44"/>
  <c r="V54" i="44"/>
  <c r="W54" i="44"/>
  <c r="X54" i="44"/>
  <c r="Y54" i="44"/>
  <c r="Z54" i="44"/>
  <c r="AA54" i="44"/>
  <c r="D54" i="44"/>
  <c r="Z80" i="44"/>
  <c r="V80" i="44"/>
  <c r="M80" i="44"/>
  <c r="M9" i="44"/>
  <c r="M13" i="44"/>
  <c r="Y80" i="44"/>
  <c r="U80" i="44"/>
  <c r="Q80" i="44"/>
  <c r="L80" i="44"/>
  <c r="L9" i="44"/>
  <c r="L13" i="44"/>
  <c r="H80" i="44"/>
  <c r="H9" i="44"/>
  <c r="H13" i="44"/>
  <c r="T80" i="44"/>
  <c r="K80" i="44"/>
  <c r="K9" i="44"/>
  <c r="K13" i="44"/>
  <c r="AP95" i="1"/>
  <c r="AQ95" i="1"/>
  <c r="X80" i="44"/>
  <c r="AA80" i="44"/>
  <c r="W80" i="44"/>
  <c r="S80" i="44"/>
  <c r="J80" i="44"/>
  <c r="J9" i="44"/>
  <c r="J13" i="44"/>
  <c r="O80" i="44"/>
  <c r="O9" i="44"/>
  <c r="O13" i="44"/>
  <c r="N80" i="44"/>
  <c r="N9" i="44"/>
  <c r="N13" i="44"/>
  <c r="I80" i="44"/>
  <c r="I9" i="44"/>
  <c r="I13" i="44"/>
  <c r="G80" i="44"/>
  <c r="E80" i="44"/>
  <c r="E9" i="44"/>
  <c r="E13" i="44"/>
  <c r="D80" i="44"/>
  <c r="D9" i="44"/>
  <c r="D13" i="44"/>
  <c r="I35" i="25"/>
  <c r="H35" i="25"/>
  <c r="G35" i="25"/>
  <c r="F35" i="25"/>
  <c r="E35" i="25"/>
  <c r="D35" i="25"/>
  <c r="C35" i="25"/>
  <c r="I34" i="25"/>
  <c r="H34" i="25"/>
  <c r="G34" i="25"/>
  <c r="F34" i="25"/>
  <c r="E34" i="25"/>
  <c r="D34" i="25"/>
  <c r="C34" i="25"/>
  <c r="I33" i="25"/>
  <c r="H33" i="25"/>
  <c r="F33" i="25"/>
  <c r="E33" i="25"/>
  <c r="D33" i="25"/>
  <c r="C33" i="25"/>
  <c r="I32" i="25"/>
  <c r="H32" i="25"/>
  <c r="G32" i="25"/>
  <c r="F32" i="25"/>
  <c r="E32" i="25"/>
  <c r="D32" i="25"/>
  <c r="C32" i="25"/>
  <c r="I31" i="25"/>
  <c r="I31" i="27"/>
  <c r="H31" i="25"/>
  <c r="H31" i="27"/>
  <c r="G31" i="25"/>
  <c r="G31" i="27"/>
  <c r="F31" i="25"/>
  <c r="E31" i="25"/>
  <c r="D31" i="25"/>
  <c r="C31" i="25"/>
  <c r="H30" i="25"/>
  <c r="G30" i="25"/>
  <c r="F30" i="25"/>
  <c r="E30" i="25"/>
  <c r="D30" i="25"/>
  <c r="C30" i="25"/>
  <c r="I29" i="25"/>
  <c r="H29" i="25"/>
  <c r="G29" i="25"/>
  <c r="F29" i="25"/>
  <c r="E29" i="25"/>
  <c r="D29" i="25"/>
  <c r="C29" i="25"/>
  <c r="I28" i="25"/>
  <c r="H28" i="25"/>
  <c r="G28" i="25"/>
  <c r="F28" i="25"/>
  <c r="E28" i="25"/>
  <c r="D28" i="25"/>
  <c r="C28" i="25"/>
  <c r="I27" i="25"/>
  <c r="I27" i="27"/>
  <c r="H27" i="25"/>
  <c r="G27" i="25"/>
  <c r="F27" i="25"/>
  <c r="E27" i="25"/>
  <c r="D27" i="25"/>
  <c r="C27" i="25"/>
  <c r="I26" i="25"/>
  <c r="H26" i="25"/>
  <c r="G26" i="25"/>
  <c r="F26" i="25"/>
  <c r="E26" i="25"/>
  <c r="D26" i="25"/>
  <c r="C26" i="25"/>
  <c r="I25" i="25"/>
  <c r="H25" i="25"/>
  <c r="G25" i="25"/>
  <c r="F25" i="25"/>
  <c r="E25" i="25"/>
  <c r="D25" i="25"/>
  <c r="C25" i="25"/>
  <c r="I24" i="25"/>
  <c r="H24" i="25"/>
  <c r="G24" i="25"/>
  <c r="F24" i="25"/>
  <c r="E24" i="25"/>
  <c r="D24" i="25"/>
  <c r="C24" i="25"/>
  <c r="I23" i="25"/>
  <c r="I23" i="27"/>
  <c r="H23" i="25"/>
  <c r="G23" i="25"/>
  <c r="F23" i="25"/>
  <c r="E23" i="25"/>
  <c r="D23" i="25"/>
  <c r="C23" i="25"/>
  <c r="I22" i="25"/>
  <c r="H22" i="25"/>
  <c r="G22" i="25"/>
  <c r="F22" i="25"/>
  <c r="E22" i="25"/>
  <c r="D22" i="25"/>
  <c r="C22" i="25"/>
  <c r="I21" i="25"/>
  <c r="H21" i="25"/>
  <c r="G21" i="25"/>
  <c r="F21" i="25"/>
  <c r="E21" i="25"/>
  <c r="D21" i="25"/>
  <c r="C21" i="25"/>
  <c r="I20" i="25"/>
  <c r="H20" i="25"/>
  <c r="G20" i="25"/>
  <c r="F20" i="25"/>
  <c r="E20" i="25"/>
  <c r="D20" i="25"/>
  <c r="C20" i="25"/>
  <c r="I19" i="25"/>
  <c r="I19" i="27"/>
  <c r="H19" i="25"/>
  <c r="G19" i="25"/>
  <c r="F19" i="25"/>
  <c r="E19" i="25"/>
  <c r="D19" i="25"/>
  <c r="C19" i="25"/>
  <c r="I18" i="25"/>
  <c r="H18" i="25"/>
  <c r="G18" i="25"/>
  <c r="F18" i="25"/>
  <c r="E18" i="25"/>
  <c r="D18" i="25"/>
  <c r="C18" i="25"/>
  <c r="I17" i="25"/>
  <c r="H17" i="25"/>
  <c r="G17" i="25"/>
  <c r="F17" i="25"/>
  <c r="E17" i="25"/>
  <c r="D17" i="25"/>
  <c r="C17" i="25"/>
  <c r="I16" i="25"/>
  <c r="H16" i="25"/>
  <c r="G16" i="25"/>
  <c r="F16" i="25"/>
  <c r="E16" i="25"/>
  <c r="D16" i="25"/>
  <c r="C16" i="25"/>
  <c r="I15" i="25"/>
  <c r="I15" i="27"/>
  <c r="H15" i="25"/>
  <c r="G15" i="25"/>
  <c r="F15" i="25"/>
  <c r="E15" i="25"/>
  <c r="D15" i="25"/>
  <c r="C15" i="25"/>
  <c r="I14" i="25"/>
  <c r="H14" i="25"/>
  <c r="H14" i="27"/>
  <c r="G14" i="25"/>
  <c r="F14" i="25"/>
  <c r="E14" i="25"/>
  <c r="D14" i="25"/>
  <c r="D14" i="27"/>
  <c r="C14" i="25"/>
  <c r="I13" i="25"/>
  <c r="H13" i="25"/>
  <c r="G13" i="25"/>
  <c r="F13" i="25"/>
  <c r="E13" i="25"/>
  <c r="D13" i="25"/>
  <c r="C13" i="25"/>
  <c r="I12" i="25"/>
  <c r="H12" i="25"/>
  <c r="F12" i="25"/>
  <c r="E12" i="25"/>
  <c r="D12" i="25"/>
  <c r="C12" i="25"/>
  <c r="I11" i="25"/>
  <c r="I11" i="27"/>
  <c r="H11" i="25"/>
  <c r="G11" i="25"/>
  <c r="F11" i="25"/>
  <c r="E11" i="25"/>
  <c r="D11" i="25"/>
  <c r="C11" i="25"/>
  <c r="H10" i="25"/>
  <c r="G10" i="25"/>
  <c r="F10" i="25"/>
  <c r="E10" i="25"/>
  <c r="D10" i="25"/>
  <c r="C10" i="25"/>
  <c r="I9" i="25"/>
  <c r="I9" i="27"/>
  <c r="G9" i="25"/>
  <c r="F9" i="25"/>
  <c r="E9" i="25"/>
  <c r="D9" i="25"/>
  <c r="C9" i="25"/>
  <c r="I8" i="25"/>
  <c r="I8" i="27"/>
  <c r="H8" i="25"/>
  <c r="G8" i="25"/>
  <c r="F8" i="25"/>
  <c r="E8" i="25"/>
  <c r="D8" i="25"/>
  <c r="C8" i="25"/>
  <c r="I7" i="25"/>
  <c r="H7" i="25"/>
  <c r="G7" i="25"/>
  <c r="F7" i="25"/>
  <c r="E7" i="25"/>
  <c r="D7" i="25"/>
  <c r="C7" i="25"/>
  <c r="I6" i="25"/>
  <c r="H6" i="25"/>
  <c r="G6" i="25"/>
  <c r="F6" i="25"/>
  <c r="E6" i="25"/>
  <c r="D6" i="25"/>
  <c r="C6" i="25"/>
  <c r="I5" i="25"/>
  <c r="H5" i="25"/>
  <c r="G5" i="25"/>
  <c r="F5" i="25"/>
  <c r="E5" i="25"/>
  <c r="D5" i="25"/>
  <c r="C5" i="25"/>
  <c r="T9" i="44"/>
  <c r="T13" i="44"/>
  <c r="U9" i="44"/>
  <c r="U13" i="44"/>
  <c r="U81" i="44"/>
  <c r="I14" i="44"/>
  <c r="L14" i="44"/>
  <c r="E14" i="44"/>
  <c r="K14" i="44"/>
  <c r="O14" i="44"/>
  <c r="G81" i="44"/>
  <c r="G9" i="44"/>
  <c r="G13" i="44"/>
  <c r="G14" i="44"/>
  <c r="J14" i="44"/>
  <c r="F14" i="44"/>
  <c r="R81" i="44"/>
  <c r="Q9" i="44"/>
  <c r="Q13" i="44"/>
  <c r="N14" i="44"/>
  <c r="S81" i="44"/>
  <c r="S9" i="44"/>
  <c r="S13" i="44"/>
  <c r="S14" i="44"/>
  <c r="M14" i="44"/>
  <c r="T81" i="44"/>
  <c r="E81" i="44"/>
  <c r="O81" i="44"/>
  <c r="I81" i="44"/>
  <c r="L81" i="44"/>
  <c r="N81" i="44"/>
  <c r="K81" i="44"/>
  <c r="J81" i="44"/>
  <c r="H81" i="44"/>
  <c r="M81" i="44"/>
  <c r="F81" i="44"/>
  <c r="I14" i="27"/>
  <c r="I18" i="27"/>
  <c r="I22" i="27"/>
  <c r="I26" i="27"/>
  <c r="I30" i="27"/>
  <c r="I12" i="27"/>
  <c r="C14" i="27"/>
  <c r="G14" i="27"/>
  <c r="I16" i="27"/>
  <c r="I20" i="27"/>
  <c r="I24" i="27"/>
  <c r="I28" i="27"/>
  <c r="I13" i="27"/>
  <c r="I17" i="27"/>
  <c r="I21" i="27"/>
  <c r="I25" i="27"/>
  <c r="I29" i="27"/>
  <c r="E14" i="27"/>
  <c r="F14" i="27"/>
  <c r="D24" i="27"/>
  <c r="E8" i="27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U14" i="44"/>
  <c r="T14" i="44"/>
  <c r="R14" i="44"/>
  <c r="H14" i="44"/>
  <c r="G417" i="1"/>
  <c r="S417" i="1"/>
  <c r="AA417" i="1"/>
  <c r="AI417" i="1"/>
  <c r="P417" i="1"/>
  <c r="X417" i="1"/>
  <c r="AF417" i="1"/>
  <c r="J417" i="1"/>
  <c r="N417" i="1"/>
  <c r="R417" i="1"/>
  <c r="V417" i="1"/>
  <c r="Z417" i="1"/>
  <c r="AD417" i="1"/>
  <c r="AH417" i="1"/>
  <c r="K417" i="1"/>
  <c r="O417" i="1"/>
  <c r="W417" i="1"/>
  <c r="AE417" i="1"/>
  <c r="L417" i="1"/>
  <c r="T417" i="1"/>
  <c r="AB417" i="1"/>
  <c r="AJ417" i="1"/>
  <c r="M417" i="1"/>
  <c r="Q417" i="1"/>
  <c r="U417" i="1"/>
  <c r="Y417" i="1"/>
  <c r="AC417" i="1"/>
  <c r="AC419" i="1"/>
  <c r="AC420" i="1"/>
  <c r="AG417" i="1"/>
  <c r="AK417" i="1"/>
  <c r="I417" i="1"/>
  <c r="H417" i="1"/>
  <c r="G389" i="1"/>
  <c r="J321" i="1"/>
  <c r="N321" i="1"/>
  <c r="R321" i="1"/>
  <c r="V321" i="1"/>
  <c r="Z321" i="1"/>
  <c r="AD321" i="1"/>
  <c r="AH321" i="1"/>
  <c r="G321" i="1"/>
  <c r="K321" i="1"/>
  <c r="O321" i="1"/>
  <c r="S321" i="1"/>
  <c r="W321" i="1"/>
  <c r="AA321" i="1"/>
  <c r="AE321" i="1"/>
  <c r="AI321" i="1"/>
  <c r="H321" i="1"/>
  <c r="L321" i="1"/>
  <c r="P321" i="1"/>
  <c r="T321" i="1"/>
  <c r="X321" i="1"/>
  <c r="AB321" i="1"/>
  <c r="AF321" i="1"/>
  <c r="AJ321" i="1"/>
  <c r="I321" i="1"/>
  <c r="M321" i="1"/>
  <c r="Q321" i="1"/>
  <c r="U321" i="1"/>
  <c r="Y321" i="1"/>
  <c r="AC321" i="1"/>
  <c r="AG321" i="1"/>
  <c r="AK321" i="1"/>
  <c r="AM361" i="1"/>
  <c r="AM365" i="1"/>
  <c r="AM378" i="1"/>
  <c r="AM384" i="1"/>
  <c r="AM398" i="1"/>
  <c r="AM401" i="1"/>
  <c r="AM399" i="1"/>
  <c r="AM362" i="1"/>
  <c r="AM366" i="1"/>
  <c r="AM373" i="1"/>
  <c r="AM379" i="1"/>
  <c r="AM385" i="1"/>
  <c r="AM405" i="1"/>
  <c r="AM412" i="1"/>
  <c r="AM396" i="1"/>
  <c r="AM360" i="1"/>
  <c r="AM364" i="1"/>
  <c r="AM371" i="1"/>
  <c r="AM377" i="1"/>
  <c r="AM381" i="1"/>
  <c r="AM387" i="1"/>
  <c r="AM411" i="1"/>
  <c r="AM415" i="1"/>
  <c r="AM363" i="1"/>
  <c r="AM367" i="1"/>
  <c r="AM374" i="1"/>
  <c r="AM380" i="1"/>
  <c r="AM386" i="1"/>
  <c r="AM406" i="1"/>
  <c r="AM413" i="1"/>
  <c r="AM414" i="1"/>
  <c r="L36" i="24"/>
  <c r="M37" i="3"/>
  <c r="N37" i="3"/>
  <c r="M36" i="41"/>
  <c r="N36" i="41"/>
  <c r="M36" i="38"/>
  <c r="N36" i="38"/>
  <c r="M36" i="32"/>
  <c r="N36" i="32"/>
  <c r="M36" i="28"/>
  <c r="N36" i="28"/>
  <c r="M36" i="37"/>
  <c r="N36" i="37"/>
  <c r="M36" i="7"/>
  <c r="N36" i="7"/>
  <c r="M36" i="11"/>
  <c r="N36" i="11"/>
  <c r="M36" i="12"/>
  <c r="N36" i="12"/>
  <c r="M36" i="13"/>
  <c r="N36" i="13"/>
  <c r="M36" i="14"/>
  <c r="N36" i="14"/>
  <c r="M36" i="16"/>
  <c r="N36" i="16"/>
  <c r="M36" i="19"/>
  <c r="N36" i="19"/>
  <c r="M36" i="43"/>
  <c r="N36" i="43"/>
  <c r="M36" i="20"/>
  <c r="N36" i="20"/>
  <c r="M36" i="36"/>
  <c r="N36" i="36"/>
  <c r="M36" i="22"/>
  <c r="N36" i="22"/>
  <c r="M36" i="30"/>
  <c r="N36" i="30"/>
  <c r="M36" i="31"/>
  <c r="N36" i="31"/>
  <c r="M36" i="33"/>
  <c r="N36" i="33"/>
  <c r="M36" i="42"/>
  <c r="N36" i="42"/>
  <c r="M36" i="5"/>
  <c r="N36" i="5"/>
  <c r="M36" i="8"/>
  <c r="N36" i="8"/>
  <c r="M36" i="6"/>
  <c r="N36" i="6"/>
  <c r="M36" i="15"/>
  <c r="N36" i="15"/>
  <c r="M36" i="17"/>
  <c r="N36" i="17"/>
  <c r="M36" i="18"/>
  <c r="N36" i="18"/>
  <c r="M36" i="2"/>
  <c r="N36" i="2"/>
  <c r="M36" i="21"/>
  <c r="N36" i="21"/>
  <c r="M36" i="29"/>
  <c r="N36" i="29"/>
  <c r="M36" i="23"/>
  <c r="N36" i="23"/>
  <c r="M36" i="24"/>
  <c r="N36" i="24"/>
  <c r="L37" i="3"/>
  <c r="L36" i="41"/>
  <c r="L36" i="38"/>
  <c r="L36" i="32"/>
  <c r="L36" i="28"/>
  <c r="L36" i="37"/>
  <c r="L36" i="7"/>
  <c r="L36" i="11"/>
  <c r="L36" i="12"/>
  <c r="L36" i="13"/>
  <c r="L36" i="14"/>
  <c r="L36" i="16"/>
  <c r="L36" i="19"/>
  <c r="L36" i="43"/>
  <c r="L36" i="20"/>
  <c r="L36" i="36"/>
  <c r="L36" i="22"/>
  <c r="L36" i="30"/>
  <c r="L36" i="31"/>
  <c r="L36" i="33"/>
  <c r="L36" i="42"/>
  <c r="L36" i="5"/>
  <c r="L36" i="8"/>
  <c r="L36" i="6"/>
  <c r="L36" i="15"/>
  <c r="L36" i="17"/>
  <c r="L36" i="18"/>
  <c r="L36" i="2"/>
  <c r="L36" i="21"/>
  <c r="L36" i="29"/>
  <c r="L36" i="23"/>
  <c r="H12" i="27"/>
  <c r="H10" i="27"/>
  <c r="E427" i="1"/>
  <c r="E426" i="1"/>
  <c r="E425" i="1"/>
  <c r="E424" i="1"/>
  <c r="E422" i="1"/>
  <c r="E420" i="1"/>
  <c r="E419" i="1"/>
  <c r="AK420" i="1"/>
  <c r="AG420" i="1"/>
  <c r="Z420" i="1"/>
  <c r="S420" i="1"/>
  <c r="E418" i="1"/>
  <c r="E417" i="1"/>
  <c r="AQ415" i="1"/>
  <c r="AQ399" i="1"/>
  <c r="B394" i="1"/>
  <c r="A394" i="1"/>
  <c r="E392" i="1"/>
  <c r="E391" i="1"/>
  <c r="AK425" i="1"/>
  <c r="AI425" i="1"/>
  <c r="AG425" i="1"/>
  <c r="AC425" i="1"/>
  <c r="Y425" i="1"/>
  <c r="U425" i="1"/>
  <c r="Q425" i="1"/>
  <c r="M425" i="1"/>
  <c r="I425" i="1"/>
  <c r="E390" i="1"/>
  <c r="E389" i="1"/>
  <c r="AQ381" i="1"/>
  <c r="V389" i="1"/>
  <c r="F360" i="1"/>
  <c r="A360" i="1"/>
  <c r="AM359" i="1"/>
  <c r="AM394" i="1"/>
  <c r="AK359" i="1"/>
  <c r="AK394" i="1"/>
  <c r="AJ359" i="1"/>
  <c r="AJ394" i="1"/>
  <c r="AI359" i="1"/>
  <c r="AI394" i="1"/>
  <c r="AH359" i="1"/>
  <c r="AH394" i="1"/>
  <c r="AG359" i="1"/>
  <c r="AG394" i="1"/>
  <c r="AF359" i="1"/>
  <c r="AF394" i="1"/>
  <c r="AE359" i="1"/>
  <c r="AE394" i="1"/>
  <c r="AD359" i="1"/>
  <c r="AD394" i="1"/>
  <c r="AC359" i="1"/>
  <c r="AC394" i="1"/>
  <c r="AB359" i="1"/>
  <c r="AB394" i="1"/>
  <c r="AA359" i="1"/>
  <c r="AA394" i="1"/>
  <c r="Z359" i="1"/>
  <c r="Z394" i="1"/>
  <c r="Y359" i="1"/>
  <c r="Y394" i="1"/>
  <c r="X359" i="1"/>
  <c r="X394" i="1"/>
  <c r="W359" i="1"/>
  <c r="W394" i="1"/>
  <c r="V359" i="1"/>
  <c r="V394" i="1"/>
  <c r="U359" i="1"/>
  <c r="U394" i="1"/>
  <c r="T359" i="1"/>
  <c r="T394" i="1"/>
  <c r="S359" i="1"/>
  <c r="S394" i="1"/>
  <c r="R359" i="1"/>
  <c r="R394" i="1"/>
  <c r="Q359" i="1"/>
  <c r="Q394" i="1"/>
  <c r="P359" i="1"/>
  <c r="P394" i="1"/>
  <c r="O359" i="1"/>
  <c r="O394" i="1"/>
  <c r="N359" i="1"/>
  <c r="N394" i="1"/>
  <c r="M359" i="1"/>
  <c r="M394" i="1"/>
  <c r="L359" i="1"/>
  <c r="L394" i="1"/>
  <c r="K359" i="1"/>
  <c r="K394" i="1"/>
  <c r="J359" i="1"/>
  <c r="J394" i="1"/>
  <c r="I359" i="1"/>
  <c r="I394" i="1"/>
  <c r="H359" i="1"/>
  <c r="H394" i="1"/>
  <c r="G359" i="1"/>
  <c r="G394" i="1"/>
  <c r="B359" i="1"/>
  <c r="A359" i="1"/>
  <c r="S324" i="1"/>
  <c r="AK324" i="1"/>
  <c r="AG324" i="1"/>
  <c r="Z324" i="1"/>
  <c r="L324" i="1"/>
  <c r="K324" i="1"/>
  <c r="AQ319" i="1"/>
  <c r="AQ317" i="1"/>
  <c r="AQ315" i="1"/>
  <c r="AQ310" i="1"/>
  <c r="AQ309" i="1"/>
  <c r="AM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AJ329" i="1"/>
  <c r="AG329" i="1"/>
  <c r="AG331" i="1"/>
  <c r="AF329" i="1"/>
  <c r="AE329" i="1"/>
  <c r="AC329" i="1"/>
  <c r="AA329" i="1"/>
  <c r="Y329" i="1"/>
  <c r="W329" i="1"/>
  <c r="U329" i="1"/>
  <c r="Q329" i="1"/>
  <c r="O329" i="1"/>
  <c r="M329" i="1"/>
  <c r="K296" i="1"/>
  <c r="I329" i="1"/>
  <c r="AQ292" i="1"/>
  <c r="AP292" i="1"/>
  <c r="AQ285" i="1"/>
  <c r="G275" i="1"/>
  <c r="G293" i="1"/>
  <c r="AI293" i="1"/>
  <c r="AE293" i="1"/>
  <c r="AA293" i="1"/>
  <c r="W293" i="1"/>
  <c r="S293" i="1"/>
  <c r="K293" i="1"/>
  <c r="M37" i="15"/>
  <c r="O37" i="15"/>
  <c r="N37" i="15"/>
  <c r="O37" i="21"/>
  <c r="M37" i="21"/>
  <c r="N37" i="21"/>
  <c r="M37" i="24"/>
  <c r="N37" i="24"/>
  <c r="O37" i="24"/>
  <c r="N37" i="2"/>
  <c r="M37" i="2"/>
  <c r="O37" i="2"/>
  <c r="M37" i="18"/>
  <c r="N37" i="18"/>
  <c r="O37" i="18"/>
  <c r="N37" i="5"/>
  <c r="M37" i="5"/>
  <c r="O37" i="5"/>
  <c r="N37" i="6"/>
  <c r="O37" i="6"/>
  <c r="M37" i="6"/>
  <c r="N37" i="17"/>
  <c r="O37" i="17"/>
  <c r="M37" i="17"/>
  <c r="N37" i="8"/>
  <c r="O37" i="8"/>
  <c r="M37" i="8"/>
  <c r="M37" i="29"/>
  <c r="N37" i="29"/>
  <c r="O37" i="29"/>
  <c r="M37" i="23"/>
  <c r="N37" i="23"/>
  <c r="O37" i="23"/>
  <c r="M37" i="42"/>
  <c r="N37" i="42"/>
  <c r="O37" i="42"/>
  <c r="N37" i="33"/>
  <c r="O37" i="33"/>
  <c r="M37" i="33"/>
  <c r="M37" i="31"/>
  <c r="N37" i="31"/>
  <c r="O37" i="31"/>
  <c r="N37" i="30"/>
  <c r="O37" i="30"/>
  <c r="M37" i="30"/>
  <c r="M37" i="22"/>
  <c r="N37" i="22"/>
  <c r="O37" i="22"/>
  <c r="O37" i="36"/>
  <c r="M37" i="36"/>
  <c r="N37" i="36"/>
  <c r="N37" i="20"/>
  <c r="O37" i="20"/>
  <c r="M37" i="20"/>
  <c r="O37" i="43"/>
  <c r="M37" i="43"/>
  <c r="N37" i="43"/>
  <c r="O37" i="19"/>
  <c r="M37" i="19"/>
  <c r="N37" i="19"/>
  <c r="O37" i="16"/>
  <c r="M37" i="16"/>
  <c r="N37" i="16"/>
  <c r="O37" i="14"/>
  <c r="N37" i="14"/>
  <c r="M37" i="14"/>
  <c r="N37" i="13"/>
  <c r="O37" i="13"/>
  <c r="M37" i="13"/>
  <c r="N37" i="12"/>
  <c r="M37" i="12"/>
  <c r="O37" i="12"/>
  <c r="N37" i="11"/>
  <c r="O37" i="11"/>
  <c r="M37" i="11"/>
  <c r="M37" i="7"/>
  <c r="N37" i="7"/>
  <c r="O37" i="7"/>
  <c r="N37" i="37"/>
  <c r="O37" i="37"/>
  <c r="M37" i="37"/>
  <c r="M37" i="28"/>
  <c r="N37" i="28"/>
  <c r="O37" i="28"/>
  <c r="N37" i="32"/>
  <c r="O37" i="32"/>
  <c r="M37" i="32"/>
  <c r="M37" i="38"/>
  <c r="N37" i="38"/>
  <c r="O37" i="38"/>
  <c r="N37" i="41"/>
  <c r="O37" i="41"/>
  <c r="M37" i="41"/>
  <c r="N38" i="3"/>
  <c r="O38" i="3"/>
  <c r="M38" i="3"/>
  <c r="AM417" i="1"/>
  <c r="AM389" i="1"/>
  <c r="AK329" i="1"/>
  <c r="AK331" i="1"/>
  <c r="C13" i="27"/>
  <c r="H11" i="27"/>
  <c r="C8" i="27"/>
  <c r="C12" i="27"/>
  <c r="D11" i="27"/>
  <c r="D13" i="27"/>
  <c r="C9" i="27"/>
  <c r="S329" i="1"/>
  <c r="AD323" i="1"/>
  <c r="AD324" i="1"/>
  <c r="V323" i="1"/>
  <c r="V324" i="1"/>
  <c r="AI329" i="1"/>
  <c r="AI295" i="1"/>
  <c r="AI296" i="1"/>
  <c r="AB293" i="1"/>
  <c r="AB295" i="1"/>
  <c r="AB296" i="1"/>
  <c r="AP361" i="1"/>
  <c r="AQ361" i="1"/>
  <c r="L36" i="25"/>
  <c r="H323" i="1"/>
  <c r="AM315" i="1"/>
  <c r="AP315" i="1"/>
  <c r="G329" i="1"/>
  <c r="N36" i="26"/>
  <c r="L293" i="1"/>
  <c r="L295" i="1"/>
  <c r="L296" i="1"/>
  <c r="Q293" i="1"/>
  <c r="AG293" i="1"/>
  <c r="AG295" i="1"/>
  <c r="K389" i="1"/>
  <c r="K391" i="1"/>
  <c r="K392" i="1"/>
  <c r="L36" i="26"/>
  <c r="I323" i="1"/>
  <c r="I324" i="1"/>
  <c r="M323" i="1"/>
  <c r="M324" i="1"/>
  <c r="Q323" i="1"/>
  <c r="Q324" i="1"/>
  <c r="U323" i="1"/>
  <c r="U324" i="1"/>
  <c r="Y323" i="1"/>
  <c r="Y324" i="1"/>
  <c r="AC323" i="1"/>
  <c r="AG323" i="1"/>
  <c r="AK323" i="1"/>
  <c r="W419" i="1"/>
  <c r="S425" i="1"/>
  <c r="S295" i="1"/>
  <c r="S296" i="1"/>
  <c r="H13" i="27"/>
  <c r="L323" i="1"/>
  <c r="P323" i="1"/>
  <c r="P324" i="1"/>
  <c r="T323" i="1"/>
  <c r="T324" i="1"/>
  <c r="X323" i="1"/>
  <c r="X324" i="1"/>
  <c r="AB323" i="1"/>
  <c r="AB324" i="1"/>
  <c r="AF323" i="1"/>
  <c r="AF324" i="1"/>
  <c r="AJ323" i="1"/>
  <c r="AJ324" i="1"/>
  <c r="I389" i="1"/>
  <c r="I391" i="1"/>
  <c r="I392" i="1"/>
  <c r="M389" i="1"/>
  <c r="M391" i="1"/>
  <c r="M392" i="1"/>
  <c r="Q389" i="1"/>
  <c r="U389" i="1"/>
  <c r="U391" i="1"/>
  <c r="U392" i="1"/>
  <c r="Y389" i="1"/>
  <c r="AC389" i="1"/>
  <c r="AC391" i="1"/>
  <c r="AC392" i="1"/>
  <c r="AG389" i="1"/>
  <c r="AK389" i="1"/>
  <c r="AK391" i="1"/>
  <c r="AK392" i="1"/>
  <c r="AP363" i="1"/>
  <c r="AQ363" i="1"/>
  <c r="W389" i="1"/>
  <c r="W391" i="1"/>
  <c r="W392" i="1"/>
  <c r="AE389" i="1"/>
  <c r="AE391" i="1"/>
  <c r="AE392" i="1"/>
  <c r="AP367" i="1"/>
  <c r="AQ367" i="1"/>
  <c r="AP374" i="1"/>
  <c r="AQ374" i="1"/>
  <c r="AP380" i="1"/>
  <c r="AQ380" i="1"/>
  <c r="AE419" i="1"/>
  <c r="AE420" i="1"/>
  <c r="C11" i="27"/>
  <c r="D10" i="27"/>
  <c r="S389" i="1"/>
  <c r="S391" i="1"/>
  <c r="S392" i="1"/>
  <c r="AA389" i="1"/>
  <c r="AA391" i="1"/>
  <c r="AA392" i="1"/>
  <c r="AI389" i="1"/>
  <c r="AI391" i="1"/>
  <c r="AI392" i="1"/>
  <c r="AP362" i="1"/>
  <c r="AQ362" i="1"/>
  <c r="N389" i="1"/>
  <c r="N391" i="1"/>
  <c r="N392" i="1"/>
  <c r="AD389" i="1"/>
  <c r="AP365" i="1"/>
  <c r="AQ365" i="1"/>
  <c r="AP366" i="1"/>
  <c r="AQ366" i="1"/>
  <c r="AP373" i="1"/>
  <c r="AQ373" i="1"/>
  <c r="AP378" i="1"/>
  <c r="AQ378" i="1"/>
  <c r="AP386" i="1"/>
  <c r="AQ386" i="1"/>
  <c r="AM390" i="1"/>
  <c r="AA425" i="1"/>
  <c r="AP411" i="1"/>
  <c r="AQ411" i="1"/>
  <c r="D8" i="27"/>
  <c r="D12" i="27"/>
  <c r="H8" i="27"/>
  <c r="J293" i="1"/>
  <c r="J328" i="1"/>
  <c r="H293" i="1"/>
  <c r="H295" i="1"/>
  <c r="H296" i="1"/>
  <c r="G323" i="1"/>
  <c r="G324" i="1"/>
  <c r="K323" i="1"/>
  <c r="S323" i="1"/>
  <c r="W323" i="1"/>
  <c r="W324" i="1"/>
  <c r="AA323" i="1"/>
  <c r="AA324" i="1"/>
  <c r="AE323" i="1"/>
  <c r="AE324" i="1"/>
  <c r="AI323" i="1"/>
  <c r="AI324" i="1"/>
  <c r="N323" i="1"/>
  <c r="N324" i="1"/>
  <c r="K329" i="1"/>
  <c r="K331" i="1"/>
  <c r="H425" i="1"/>
  <c r="L425" i="1"/>
  <c r="P425" i="1"/>
  <c r="T425" i="1"/>
  <c r="X425" i="1"/>
  <c r="AB425" i="1"/>
  <c r="AF425" i="1"/>
  <c r="AJ425" i="1"/>
  <c r="I419" i="1"/>
  <c r="I420" i="1"/>
  <c r="Q419" i="1"/>
  <c r="Y419" i="1"/>
  <c r="Y420" i="1"/>
  <c r="AG419" i="1"/>
  <c r="M419" i="1"/>
  <c r="M420" i="1"/>
  <c r="U419" i="1"/>
  <c r="U420" i="1"/>
  <c r="AK419" i="1"/>
  <c r="C10" i="27"/>
  <c r="D9" i="27"/>
  <c r="H9" i="27"/>
  <c r="O293" i="1"/>
  <c r="O295" i="1"/>
  <c r="O296" i="1"/>
  <c r="AM284" i="1"/>
  <c r="AP284" i="1"/>
  <c r="AQ284" i="1"/>
  <c r="AM290" i="1"/>
  <c r="AP290" i="1"/>
  <c r="AQ290" i="1"/>
  <c r="AP396" i="1"/>
  <c r="O389" i="1"/>
  <c r="O419" i="1"/>
  <c r="O420" i="1"/>
  <c r="AM288" i="1"/>
  <c r="AP288" i="1"/>
  <c r="AQ288" i="1"/>
  <c r="O323" i="1"/>
  <c r="O324" i="1"/>
  <c r="AP412" i="1"/>
  <c r="AQ412" i="1"/>
  <c r="AP384" i="1"/>
  <c r="AQ384" i="1"/>
  <c r="AP401" i="1"/>
  <c r="AQ401" i="1"/>
  <c r="AM267" i="1"/>
  <c r="AP267" i="1"/>
  <c r="AQ267" i="1"/>
  <c r="AM271" i="1"/>
  <c r="AP271" i="1"/>
  <c r="AQ271" i="1"/>
  <c r="AM278" i="1"/>
  <c r="AP278" i="1"/>
  <c r="AQ278" i="1"/>
  <c r="AM283" i="1"/>
  <c r="AP283" i="1"/>
  <c r="AQ283" i="1"/>
  <c r="AM289" i="1"/>
  <c r="AP289" i="1"/>
  <c r="AQ289" i="1"/>
  <c r="AM309" i="1"/>
  <c r="AP309" i="1"/>
  <c r="AM316" i="1"/>
  <c r="AP316" i="1"/>
  <c r="AQ316" i="1"/>
  <c r="AM300" i="1"/>
  <c r="AP385" i="1"/>
  <c r="AQ385" i="1"/>
  <c r="AP387" i="1"/>
  <c r="AQ387" i="1"/>
  <c r="AP405" i="1"/>
  <c r="AQ405" i="1"/>
  <c r="AP398" i="1"/>
  <c r="AQ398" i="1"/>
  <c r="AM265" i="1"/>
  <c r="AP265" i="1"/>
  <c r="AQ265" i="1"/>
  <c r="AM269" i="1"/>
  <c r="AP269" i="1"/>
  <c r="AQ269" i="1"/>
  <c r="AM276" i="1"/>
  <c r="AP276" i="1"/>
  <c r="AQ276" i="1"/>
  <c r="AM282" i="1"/>
  <c r="AP282" i="1"/>
  <c r="AQ282" i="1"/>
  <c r="AM285" i="1"/>
  <c r="AP285" i="1"/>
  <c r="AM291" i="1"/>
  <c r="AP291" i="1"/>
  <c r="AQ291" i="1"/>
  <c r="AM319" i="1"/>
  <c r="AP319" i="1"/>
  <c r="AP364" i="1"/>
  <c r="AQ364" i="1"/>
  <c r="AP371" i="1"/>
  <c r="AQ371" i="1"/>
  <c r="AP377" i="1"/>
  <c r="AQ377" i="1"/>
  <c r="AP381" i="1"/>
  <c r="AP399" i="1"/>
  <c r="K295" i="1"/>
  <c r="AE295" i="1"/>
  <c r="AE296" i="1"/>
  <c r="V391" i="1"/>
  <c r="V392" i="1"/>
  <c r="P293" i="1"/>
  <c r="T293" i="1"/>
  <c r="X293" i="1"/>
  <c r="AF293" i="1"/>
  <c r="AJ293" i="1"/>
  <c r="AM266" i="1"/>
  <c r="AP266" i="1"/>
  <c r="AQ266" i="1"/>
  <c r="AM268" i="1"/>
  <c r="AP268" i="1"/>
  <c r="AQ268" i="1"/>
  <c r="AM270" i="1"/>
  <c r="AP270" i="1"/>
  <c r="AQ270" i="1"/>
  <c r="AM275" i="1"/>
  <c r="AP275" i="1"/>
  <c r="AQ275" i="1"/>
  <c r="AM277" i="1"/>
  <c r="AP277" i="1"/>
  <c r="AQ277" i="1"/>
  <c r="AM281" i="1"/>
  <c r="AP281" i="1"/>
  <c r="AQ281" i="1"/>
  <c r="G295" i="1"/>
  <c r="G296" i="1"/>
  <c r="AA295" i="1"/>
  <c r="AA296" i="1"/>
  <c r="W295" i="1"/>
  <c r="I293" i="1"/>
  <c r="M293" i="1"/>
  <c r="U293" i="1"/>
  <c r="Y293" i="1"/>
  <c r="AC293" i="1"/>
  <c r="AK293" i="1"/>
  <c r="H329" i="1"/>
  <c r="AM294" i="1"/>
  <c r="L329" i="1"/>
  <c r="P329" i="1"/>
  <c r="T329" i="1"/>
  <c r="X329" i="1"/>
  <c r="AC324" i="1"/>
  <c r="AP415" i="1"/>
  <c r="AK296" i="1"/>
  <c r="N293" i="1"/>
  <c r="R293" i="1"/>
  <c r="V293" i="1"/>
  <c r="Z293" i="1"/>
  <c r="AD293" i="1"/>
  <c r="AH293" i="1"/>
  <c r="AM264" i="1"/>
  <c r="J329" i="1"/>
  <c r="N329" i="1"/>
  <c r="R329" i="1"/>
  <c r="V329" i="1"/>
  <c r="Z329" i="1"/>
  <c r="AD329" i="1"/>
  <c r="AH329" i="1"/>
  <c r="AB329" i="1"/>
  <c r="J389" i="1"/>
  <c r="R389" i="1"/>
  <c r="Z389" i="1"/>
  <c r="AH389" i="1"/>
  <c r="W296" i="1"/>
  <c r="AG296" i="1"/>
  <c r="AM310" i="1"/>
  <c r="AP310" i="1"/>
  <c r="AM305" i="1"/>
  <c r="AP305" i="1"/>
  <c r="AQ305" i="1"/>
  <c r="AM317" i="1"/>
  <c r="AP317" i="1"/>
  <c r="AM302" i="1"/>
  <c r="AP302" i="1"/>
  <c r="AQ302" i="1"/>
  <c r="AM318" i="1"/>
  <c r="AP318" i="1"/>
  <c r="AQ318" i="1"/>
  <c r="H324" i="1"/>
  <c r="J323" i="1"/>
  <c r="J324" i="1"/>
  <c r="R323" i="1"/>
  <c r="R324" i="1"/>
  <c r="Z323" i="1"/>
  <c r="AH323" i="1"/>
  <c r="AH324" i="1"/>
  <c r="AP379" i="1"/>
  <c r="AQ379" i="1"/>
  <c r="AM418" i="1"/>
  <c r="W420" i="1"/>
  <c r="AM303" i="1"/>
  <c r="H389" i="1"/>
  <c r="L389" i="1"/>
  <c r="P389" i="1"/>
  <c r="T389" i="1"/>
  <c r="X389" i="1"/>
  <c r="AB389" i="1"/>
  <c r="AF389" i="1"/>
  <c r="AJ389" i="1"/>
  <c r="J425" i="1"/>
  <c r="N425" i="1"/>
  <c r="R425" i="1"/>
  <c r="V425" i="1"/>
  <c r="Z425" i="1"/>
  <c r="AD425" i="1"/>
  <c r="AH425" i="1"/>
  <c r="K419" i="1"/>
  <c r="K420" i="1"/>
  <c r="S419" i="1"/>
  <c r="AA419" i="1"/>
  <c r="AA420" i="1"/>
  <c r="AI419" i="1"/>
  <c r="AI420" i="1"/>
  <c r="K425" i="1"/>
  <c r="G425" i="1"/>
  <c r="O425" i="1"/>
  <c r="W425" i="1"/>
  <c r="AE425" i="1"/>
  <c r="H419" i="1"/>
  <c r="H420" i="1"/>
  <c r="L419" i="1"/>
  <c r="L420" i="1"/>
  <c r="P419" i="1"/>
  <c r="P420" i="1"/>
  <c r="T419" i="1"/>
  <c r="T420" i="1"/>
  <c r="X419" i="1"/>
  <c r="X420" i="1"/>
  <c r="AB419" i="1"/>
  <c r="AB420" i="1"/>
  <c r="AF419" i="1"/>
  <c r="AF420" i="1"/>
  <c r="AJ419" i="1"/>
  <c r="AJ420" i="1"/>
  <c r="G419" i="1"/>
  <c r="G420" i="1"/>
  <c r="Q420" i="1"/>
  <c r="J419" i="1"/>
  <c r="J420" i="1"/>
  <c r="N419" i="1"/>
  <c r="N420" i="1"/>
  <c r="R419" i="1"/>
  <c r="R420" i="1"/>
  <c r="V419" i="1"/>
  <c r="V420" i="1"/>
  <c r="Z419" i="1"/>
  <c r="AD419" i="1"/>
  <c r="AD420" i="1"/>
  <c r="AH419" i="1"/>
  <c r="AH420" i="1"/>
  <c r="AP406" i="1"/>
  <c r="AQ406" i="1"/>
  <c r="AP413" i="1"/>
  <c r="AQ413" i="1"/>
  <c r="AP414" i="1"/>
  <c r="AQ414" i="1"/>
  <c r="N37" i="26"/>
  <c r="O37" i="26"/>
  <c r="N37" i="25"/>
  <c r="O37" i="25"/>
  <c r="AM293" i="1"/>
  <c r="AM424" i="1"/>
  <c r="M47" i="1"/>
  <c r="AM321" i="1"/>
  <c r="AM323" i="1"/>
  <c r="AM324" i="1"/>
  <c r="AQ396" i="1"/>
  <c r="AP417" i="1"/>
  <c r="AQ417" i="1"/>
  <c r="AM329" i="1"/>
  <c r="AP300" i="1"/>
  <c r="AQ300" i="1"/>
  <c r="AE328" i="1"/>
  <c r="AE330" i="1"/>
  <c r="AE331" i="1"/>
  <c r="AA328" i="1"/>
  <c r="AA326" i="1"/>
  <c r="AD424" i="1"/>
  <c r="AD426" i="1"/>
  <c r="AD427" i="1"/>
  <c r="G328" i="1"/>
  <c r="G330" i="1"/>
  <c r="G331" i="1"/>
  <c r="L328" i="1"/>
  <c r="L330" i="1"/>
  <c r="L331" i="1"/>
  <c r="W424" i="1"/>
  <c r="W426" i="1"/>
  <c r="W427" i="1"/>
  <c r="AO424" i="1"/>
  <c r="AO328" i="1"/>
  <c r="AM425" i="1"/>
  <c r="AD391" i="1"/>
  <c r="AD392" i="1"/>
  <c r="U424" i="1"/>
  <c r="U422" i="1"/>
  <c r="AE424" i="1"/>
  <c r="AE426" i="1"/>
  <c r="AE427" i="1"/>
  <c r="M424" i="1"/>
  <c r="M426" i="1"/>
  <c r="M427" i="1"/>
  <c r="I424" i="1"/>
  <c r="I422" i="1"/>
  <c r="Q328" i="1"/>
  <c r="Q326" i="1"/>
  <c r="K328" i="1"/>
  <c r="K330" i="1"/>
  <c r="J295" i="1"/>
  <c r="J296" i="1"/>
  <c r="AB328" i="1"/>
  <c r="AB326" i="1"/>
  <c r="L36" i="27"/>
  <c r="AG328" i="1"/>
  <c r="AG330" i="1"/>
  <c r="AG424" i="1"/>
  <c r="AG391" i="1"/>
  <c r="AG392" i="1"/>
  <c r="Q424" i="1"/>
  <c r="Q391" i="1"/>
  <c r="Q392" i="1"/>
  <c r="N36" i="27"/>
  <c r="AK424" i="1"/>
  <c r="AK422" i="1"/>
  <c r="W328" i="1"/>
  <c r="W326" i="1"/>
  <c r="O328" i="1"/>
  <c r="O326" i="1"/>
  <c r="Q295" i="1"/>
  <c r="Q296" i="1"/>
  <c r="H328" i="1"/>
  <c r="H330" i="1"/>
  <c r="H331" i="1"/>
  <c r="AI328" i="1"/>
  <c r="AC424" i="1"/>
  <c r="AC422" i="1"/>
  <c r="K424" i="1"/>
  <c r="K426" i="1"/>
  <c r="K427" i="1"/>
  <c r="O424" i="1"/>
  <c r="O426" i="1"/>
  <c r="O427" i="1"/>
  <c r="Y424" i="1"/>
  <c r="Y391" i="1"/>
  <c r="Y392" i="1"/>
  <c r="S328" i="1"/>
  <c r="O391" i="1"/>
  <c r="O392" i="1"/>
  <c r="AJ424" i="1"/>
  <c r="AJ391" i="1"/>
  <c r="AJ392" i="1"/>
  <c r="AP303" i="1"/>
  <c r="AH328" i="1"/>
  <c r="AH295" i="1"/>
  <c r="AH296" i="1"/>
  <c r="Y328" i="1"/>
  <c r="Y295" i="1"/>
  <c r="Y296" i="1"/>
  <c r="AJ295" i="1"/>
  <c r="AJ296" i="1"/>
  <c r="AJ328" i="1"/>
  <c r="AM419" i="1"/>
  <c r="AM420" i="1"/>
  <c r="AF424" i="1"/>
  <c r="AF391" i="1"/>
  <c r="AF392" i="1"/>
  <c r="J424" i="1"/>
  <c r="J391" i="1"/>
  <c r="J392" i="1"/>
  <c r="AD328" i="1"/>
  <c r="AD295" i="1"/>
  <c r="AD296" i="1"/>
  <c r="AI424" i="1"/>
  <c r="AB424" i="1"/>
  <c r="AB391" i="1"/>
  <c r="AB392" i="1"/>
  <c r="L424" i="1"/>
  <c r="L391" i="1"/>
  <c r="L392" i="1"/>
  <c r="AH424" i="1"/>
  <c r="AH391" i="1"/>
  <c r="AH392" i="1"/>
  <c r="Z328" i="1"/>
  <c r="Z295" i="1"/>
  <c r="Z296" i="1"/>
  <c r="AK328" i="1"/>
  <c r="AK295" i="1"/>
  <c r="M328" i="1"/>
  <c r="M295" i="1"/>
  <c r="M296" i="1"/>
  <c r="X295" i="1"/>
  <c r="X296" i="1"/>
  <c r="X328" i="1"/>
  <c r="T424" i="1"/>
  <c r="T391" i="1"/>
  <c r="T392" i="1"/>
  <c r="R424" i="1"/>
  <c r="R391" i="1"/>
  <c r="R392" i="1"/>
  <c r="R328" i="1"/>
  <c r="R295" i="1"/>
  <c r="R296" i="1"/>
  <c r="P295" i="1"/>
  <c r="P296" i="1"/>
  <c r="P328" i="1"/>
  <c r="P424" i="1"/>
  <c r="P391" i="1"/>
  <c r="P392" i="1"/>
  <c r="AP360" i="1"/>
  <c r="AP389" i="1"/>
  <c r="N328" i="1"/>
  <c r="N295" i="1"/>
  <c r="N296" i="1"/>
  <c r="U328" i="1"/>
  <c r="U295" i="1"/>
  <c r="U296" i="1"/>
  <c r="AF295" i="1"/>
  <c r="AF296" i="1"/>
  <c r="AF328" i="1"/>
  <c r="J330" i="1"/>
  <c r="J331" i="1"/>
  <c r="J326" i="1"/>
  <c r="X424" i="1"/>
  <c r="X391" i="1"/>
  <c r="X392" i="1"/>
  <c r="H424" i="1"/>
  <c r="H391" i="1"/>
  <c r="H392" i="1"/>
  <c r="AA424" i="1"/>
  <c r="G424" i="1"/>
  <c r="G391" i="1"/>
  <c r="G392" i="1"/>
  <c r="Z424" i="1"/>
  <c r="Z391" i="1"/>
  <c r="Z392" i="1"/>
  <c r="AP264" i="1"/>
  <c r="AP293" i="1"/>
  <c r="V295" i="1"/>
  <c r="V296" i="1"/>
  <c r="V328" i="1"/>
  <c r="S424" i="1"/>
  <c r="AC328" i="1"/>
  <c r="AC295" i="1"/>
  <c r="AC296" i="1"/>
  <c r="I328" i="1"/>
  <c r="I295" i="1"/>
  <c r="I296" i="1"/>
  <c r="N424" i="1"/>
  <c r="T295" i="1"/>
  <c r="T296" i="1"/>
  <c r="T328" i="1"/>
  <c r="V424" i="1"/>
  <c r="T47" i="1"/>
  <c r="U47" i="1"/>
  <c r="R49" i="1"/>
  <c r="N37" i="27"/>
  <c r="O37" i="27"/>
  <c r="AP321" i="1"/>
  <c r="AQ321" i="1"/>
  <c r="AQ303" i="1"/>
  <c r="W330" i="1"/>
  <c r="W331" i="1"/>
  <c r="U426" i="1"/>
  <c r="U427" i="1"/>
  <c r="H326" i="1"/>
  <c r="L326" i="1"/>
  <c r="AQ389" i="1"/>
  <c r="AQ360" i="1"/>
  <c r="AQ293" i="1"/>
  <c r="AQ264" i="1"/>
  <c r="AE326" i="1"/>
  <c r="AA330" i="1"/>
  <c r="AA331" i="1"/>
  <c r="M422" i="1"/>
  <c r="AD422" i="1"/>
  <c r="K422" i="1"/>
  <c r="Q330" i="1"/>
  <c r="Q331" i="1"/>
  <c r="W422" i="1"/>
  <c r="AE422" i="1"/>
  <c r="AG326" i="1"/>
  <c r="K326" i="1"/>
  <c r="G326" i="1"/>
  <c r="AC426" i="1"/>
  <c r="AC427" i="1"/>
  <c r="O422" i="1"/>
  <c r="I426" i="1"/>
  <c r="I427" i="1"/>
  <c r="O330" i="1"/>
  <c r="O331" i="1"/>
  <c r="AK426" i="1"/>
  <c r="AK427" i="1"/>
  <c r="AB330" i="1"/>
  <c r="AB331" i="1"/>
  <c r="Y422" i="1"/>
  <c r="Y426" i="1"/>
  <c r="Y427" i="1"/>
  <c r="AI330" i="1"/>
  <c r="AI331" i="1"/>
  <c r="AI326" i="1"/>
  <c r="Q426" i="1"/>
  <c r="Q427" i="1"/>
  <c r="Q422" i="1"/>
  <c r="S330" i="1"/>
  <c r="S331" i="1"/>
  <c r="S326" i="1"/>
  <c r="AG422" i="1"/>
  <c r="AG426" i="1"/>
  <c r="AG427" i="1"/>
  <c r="N426" i="1"/>
  <c r="N427" i="1"/>
  <c r="N422" i="1"/>
  <c r="AC326" i="1"/>
  <c r="AC330" i="1"/>
  <c r="AC331" i="1"/>
  <c r="G426" i="1"/>
  <c r="G427" i="1"/>
  <c r="G422" i="1"/>
  <c r="AF326" i="1"/>
  <c r="AF330" i="1"/>
  <c r="AF331" i="1"/>
  <c r="T426" i="1"/>
  <c r="T427" i="1"/>
  <c r="T422" i="1"/>
  <c r="AK326" i="1"/>
  <c r="AK330" i="1"/>
  <c r="V426" i="1"/>
  <c r="V427" i="1"/>
  <c r="V422" i="1"/>
  <c r="AM295" i="1"/>
  <c r="AM296" i="1"/>
  <c r="AM328" i="1"/>
  <c r="M46" i="1"/>
  <c r="AA426" i="1"/>
  <c r="AA427" i="1"/>
  <c r="AA422" i="1"/>
  <c r="AM391" i="1"/>
  <c r="AM392" i="1"/>
  <c r="P326" i="1"/>
  <c r="P330" i="1"/>
  <c r="P331" i="1"/>
  <c r="AB422" i="1"/>
  <c r="AB426" i="1"/>
  <c r="AB427" i="1"/>
  <c r="AD330" i="1"/>
  <c r="AD331" i="1"/>
  <c r="AD326" i="1"/>
  <c r="AF426" i="1"/>
  <c r="AF427" i="1"/>
  <c r="AF422" i="1"/>
  <c r="T326" i="1"/>
  <c r="T330" i="1"/>
  <c r="T331" i="1"/>
  <c r="I326" i="1"/>
  <c r="I330" i="1"/>
  <c r="I331" i="1"/>
  <c r="V330" i="1"/>
  <c r="V331" i="1"/>
  <c r="V326" i="1"/>
  <c r="Z422" i="1"/>
  <c r="Z426" i="1"/>
  <c r="Z427" i="1"/>
  <c r="R422" i="1"/>
  <c r="R426" i="1"/>
  <c r="R427" i="1"/>
  <c r="M326" i="1"/>
  <c r="M330" i="1"/>
  <c r="M331" i="1"/>
  <c r="AJ326" i="1"/>
  <c r="AJ330" i="1"/>
  <c r="AJ331" i="1"/>
  <c r="P426" i="1"/>
  <c r="P427" i="1"/>
  <c r="P422" i="1"/>
  <c r="AH422" i="1"/>
  <c r="AH426" i="1"/>
  <c r="AH427" i="1"/>
  <c r="S426" i="1"/>
  <c r="S427" i="1"/>
  <c r="S422" i="1"/>
  <c r="X426" i="1"/>
  <c r="X427" i="1"/>
  <c r="X422" i="1"/>
  <c r="U326" i="1"/>
  <c r="U330" i="1"/>
  <c r="U331" i="1"/>
  <c r="X326" i="1"/>
  <c r="X330" i="1"/>
  <c r="X331" i="1"/>
  <c r="AH330" i="1"/>
  <c r="AH331" i="1"/>
  <c r="AH326" i="1"/>
  <c r="H426" i="1"/>
  <c r="H427" i="1"/>
  <c r="H422" i="1"/>
  <c r="N330" i="1"/>
  <c r="N331" i="1"/>
  <c r="N326" i="1"/>
  <c r="R330" i="1"/>
  <c r="R331" i="1"/>
  <c r="R326" i="1"/>
  <c r="Z330" i="1"/>
  <c r="Z331" i="1"/>
  <c r="Z326" i="1"/>
  <c r="L422" i="1"/>
  <c r="L426" i="1"/>
  <c r="L427" i="1"/>
  <c r="AI426" i="1"/>
  <c r="AI427" i="1"/>
  <c r="AI422" i="1"/>
  <c r="J422" i="1"/>
  <c r="J426" i="1"/>
  <c r="J427" i="1"/>
  <c r="Y326" i="1"/>
  <c r="Y330" i="1"/>
  <c r="Y331" i="1"/>
  <c r="AJ426" i="1"/>
  <c r="AJ427" i="1"/>
  <c r="AJ422" i="1"/>
  <c r="T46" i="1"/>
  <c r="U46" i="1"/>
  <c r="AP424" i="1"/>
  <c r="AQ424" i="1"/>
  <c r="AM426" i="1"/>
  <c r="AM427" i="1"/>
  <c r="AM422" i="1"/>
  <c r="AM330" i="1"/>
  <c r="AM331" i="1"/>
  <c r="AP328" i="1"/>
  <c r="AQ328" i="1"/>
  <c r="AM32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E2" i="43"/>
  <c r="F2" i="43"/>
  <c r="I36" i="43"/>
  <c r="H36" i="43"/>
  <c r="G36" i="43"/>
  <c r="F36" i="43"/>
  <c r="E36" i="43"/>
  <c r="D36" i="43"/>
  <c r="C36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B186" i="1"/>
  <c r="E186" i="1"/>
  <c r="B187" i="1"/>
  <c r="E187" i="1"/>
  <c r="A73" i="1"/>
  <c r="I37" i="43"/>
  <c r="H37" i="43"/>
  <c r="J37" i="43"/>
  <c r="A20" i="44"/>
  <c r="A87" i="44"/>
  <c r="A74" i="1"/>
  <c r="A21" i="44"/>
  <c r="A88" i="44"/>
  <c r="A265" i="1"/>
  <c r="A361" i="1"/>
  <c r="AM90" i="1"/>
  <c r="AM186" i="1"/>
  <c r="AP186" i="1"/>
  <c r="AQ186" i="1"/>
  <c r="G3" i="1"/>
  <c r="F2" i="42"/>
  <c r="E2" i="42"/>
  <c r="AP90" i="1"/>
  <c r="AQ90" i="1"/>
  <c r="A75" i="1"/>
  <c r="A22" i="44"/>
  <c r="A89" i="44"/>
  <c r="A266" i="1"/>
  <c r="A362" i="1"/>
  <c r="C15" i="27"/>
  <c r="C19" i="27"/>
  <c r="C23" i="27"/>
  <c r="C27" i="27"/>
  <c r="C31" i="27"/>
  <c r="C35" i="27"/>
  <c r="D16" i="27"/>
  <c r="D20" i="27"/>
  <c r="D29" i="27"/>
  <c r="H17" i="27"/>
  <c r="H29" i="27"/>
  <c r="H33" i="27"/>
  <c r="I34" i="27"/>
  <c r="C18" i="27"/>
  <c r="C22" i="27"/>
  <c r="C26" i="27"/>
  <c r="C30" i="27"/>
  <c r="C34" i="27"/>
  <c r="D15" i="27"/>
  <c r="D19" i="27"/>
  <c r="D23" i="27"/>
  <c r="D28" i="27"/>
  <c r="D32" i="27"/>
  <c r="H16" i="27"/>
  <c r="H20" i="27"/>
  <c r="H24" i="27"/>
  <c r="H28" i="27"/>
  <c r="H32" i="27"/>
  <c r="I33" i="27"/>
  <c r="D33" i="27"/>
  <c r="H25" i="27"/>
  <c r="H18" i="27"/>
  <c r="H22" i="27"/>
  <c r="H26" i="27"/>
  <c r="H30" i="27"/>
  <c r="H34" i="27"/>
  <c r="I35" i="27"/>
  <c r="D25" i="27"/>
  <c r="H21" i="27"/>
  <c r="C17" i="27"/>
  <c r="C21" i="27"/>
  <c r="C25" i="27"/>
  <c r="C29" i="27"/>
  <c r="C33" i="27"/>
  <c r="H15" i="27"/>
  <c r="H19" i="27"/>
  <c r="H23" i="27"/>
  <c r="H27" i="27"/>
  <c r="H35" i="27"/>
  <c r="I32" i="27"/>
  <c r="C16" i="27"/>
  <c r="C20" i="27"/>
  <c r="C24" i="27"/>
  <c r="C28" i="27"/>
  <c r="C32" i="27"/>
  <c r="D18" i="27"/>
  <c r="D22" i="27"/>
  <c r="D27" i="27"/>
  <c r="D31" i="27"/>
  <c r="D35" i="27"/>
  <c r="D17" i="27"/>
  <c r="D21" i="27"/>
  <c r="D26" i="27"/>
  <c r="D30" i="27"/>
  <c r="D34" i="27"/>
  <c r="A76" i="1"/>
  <c r="A23" i="44"/>
  <c r="A90" i="44"/>
  <c r="A267" i="1"/>
  <c r="A363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A77" i="1"/>
  <c r="A24" i="44"/>
  <c r="A91" i="44"/>
  <c r="A268" i="1"/>
  <c r="A364" i="1"/>
  <c r="D36" i="25"/>
  <c r="H36" i="25"/>
  <c r="AM195" i="1"/>
  <c r="AP195" i="1"/>
  <c r="AQ195" i="1"/>
  <c r="C36" i="25"/>
  <c r="D36" i="26"/>
  <c r="I36" i="26"/>
  <c r="E36" i="25"/>
  <c r="I36" i="25"/>
  <c r="H36" i="26"/>
  <c r="AM99" i="1"/>
  <c r="AM169" i="1"/>
  <c r="AP169" i="1"/>
  <c r="AQ169" i="1"/>
  <c r="AM73" i="1"/>
  <c r="I36" i="42"/>
  <c r="H36" i="42"/>
  <c r="G36" i="42"/>
  <c r="F36" i="42"/>
  <c r="E36" i="42"/>
  <c r="D36" i="42"/>
  <c r="C36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I36" i="41"/>
  <c r="H36" i="41"/>
  <c r="G36" i="41"/>
  <c r="F36" i="41"/>
  <c r="E36" i="41"/>
  <c r="D36" i="41"/>
  <c r="C36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B195" i="1"/>
  <c r="E195" i="1"/>
  <c r="B171" i="1"/>
  <c r="E171" i="1"/>
  <c r="F171" i="1"/>
  <c r="B169" i="1"/>
  <c r="F2" i="41"/>
  <c r="E169" i="1"/>
  <c r="E2" i="41"/>
  <c r="F169" i="1"/>
  <c r="B170" i="1"/>
  <c r="E170" i="1"/>
  <c r="F170" i="1"/>
  <c r="A169" i="1"/>
  <c r="I37" i="42"/>
  <c r="J37" i="42"/>
  <c r="H37" i="42"/>
  <c r="J37" i="41"/>
  <c r="H37" i="41"/>
  <c r="I37" i="41"/>
  <c r="AP73" i="1"/>
  <c r="AQ73" i="1"/>
  <c r="AP99" i="1"/>
  <c r="AQ99" i="1"/>
  <c r="A78" i="1"/>
  <c r="A25" i="44"/>
  <c r="A92" i="44"/>
  <c r="A269" i="1"/>
  <c r="A365" i="1"/>
  <c r="AM84" i="1"/>
  <c r="AM79" i="1"/>
  <c r="AM83" i="1"/>
  <c r="AM77" i="1"/>
  <c r="AM78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G75" i="1"/>
  <c r="G76" i="1"/>
  <c r="G85" i="1"/>
  <c r="G86" i="1"/>
  <c r="G89" i="1"/>
  <c r="G91" i="1"/>
  <c r="G92" i="1"/>
  <c r="G93" i="1"/>
  <c r="G96" i="1"/>
  <c r="G97" i="1"/>
  <c r="G98" i="1"/>
  <c r="G106" i="1"/>
  <c r="G111" i="1"/>
  <c r="G117" i="1"/>
  <c r="G118" i="1"/>
  <c r="G123" i="1"/>
  <c r="G113" i="1"/>
  <c r="G124" i="1"/>
  <c r="G125" i="1"/>
  <c r="F2" i="38"/>
  <c r="E2" i="38"/>
  <c r="A170" i="1"/>
  <c r="I36" i="38"/>
  <c r="H36" i="38"/>
  <c r="G36" i="38"/>
  <c r="F36" i="38"/>
  <c r="E36" i="38"/>
  <c r="D36" i="38"/>
  <c r="C36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H37" i="38"/>
  <c r="J37" i="38"/>
  <c r="I37" i="38"/>
  <c r="AP84" i="1"/>
  <c r="AQ84" i="1"/>
  <c r="AP83" i="1"/>
  <c r="AQ83" i="1"/>
  <c r="AP79" i="1"/>
  <c r="AQ79" i="1"/>
  <c r="AP78" i="1"/>
  <c r="AQ78" i="1"/>
  <c r="AP77" i="1"/>
  <c r="AQ77" i="1"/>
  <c r="A79" i="1"/>
  <c r="A270" i="1"/>
  <c r="A366" i="1"/>
  <c r="AM170" i="1"/>
  <c r="AP170" i="1"/>
  <c r="AQ170" i="1"/>
  <c r="AM74" i="1"/>
  <c r="A26" i="44"/>
  <c r="A93" i="44"/>
  <c r="A80" i="1"/>
  <c r="A81" i="1"/>
  <c r="A82" i="1"/>
  <c r="AP74" i="1"/>
  <c r="AQ74" i="1"/>
  <c r="A271" i="1"/>
  <c r="A367" i="1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6" i="8"/>
  <c r="A7" i="8"/>
  <c r="A8" i="8"/>
  <c r="A9" i="8"/>
  <c r="A10" i="8"/>
  <c r="A11" i="8"/>
  <c r="A12" i="8"/>
  <c r="A13" i="8"/>
  <c r="A14" i="8"/>
  <c r="A15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274" i="1"/>
  <c r="A370" i="1"/>
  <c r="A83" i="1"/>
  <c r="A30" i="44"/>
  <c r="A178" i="1"/>
  <c r="A29" i="44"/>
  <c r="A96" i="44"/>
  <c r="A273" i="1"/>
  <c r="A369" i="1"/>
  <c r="A28" i="44"/>
  <c r="A95" i="44"/>
  <c r="A177" i="1"/>
  <c r="A272" i="1"/>
  <c r="A368" i="1"/>
  <c r="A27" i="44"/>
  <c r="A94" i="44"/>
  <c r="A176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2" i="37"/>
  <c r="E2" i="37"/>
  <c r="I36" i="37"/>
  <c r="H36" i="37"/>
  <c r="G36" i="37"/>
  <c r="F36" i="37"/>
  <c r="E36" i="37"/>
  <c r="D36" i="37"/>
  <c r="C36" i="37"/>
  <c r="B173" i="1"/>
  <c r="E173" i="1"/>
  <c r="F173" i="1"/>
  <c r="G179" i="1"/>
  <c r="A84" i="1"/>
  <c r="A31" i="44"/>
  <c r="A98" i="44"/>
  <c r="J37" i="37"/>
  <c r="H37" i="37"/>
  <c r="I37" i="37"/>
  <c r="A97" i="44"/>
  <c r="A275" i="1"/>
  <c r="A371" i="1"/>
  <c r="AM173" i="1"/>
  <c r="AP173" i="1"/>
  <c r="AQ173" i="1"/>
  <c r="A85" i="1"/>
  <c r="A32" i="44"/>
  <c r="A99" i="44"/>
  <c r="A276" i="1"/>
  <c r="A372" i="1"/>
  <c r="G137" i="1"/>
  <c r="AM102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F2" i="36"/>
  <c r="E2" i="36"/>
  <c r="I36" i="36"/>
  <c r="H36" i="36"/>
  <c r="G36" i="36"/>
  <c r="F36" i="36"/>
  <c r="E36" i="36"/>
  <c r="D36" i="36"/>
  <c r="C36" i="36"/>
  <c r="F172" i="1"/>
  <c r="F174" i="1"/>
  <c r="F175" i="1"/>
  <c r="B188" i="1"/>
  <c r="E188" i="1"/>
  <c r="A86" i="1"/>
  <c r="A87" i="1"/>
  <c r="A279" i="1"/>
  <c r="A375" i="1"/>
  <c r="A277" i="1"/>
  <c r="A373" i="1"/>
  <c r="I37" i="36"/>
  <c r="J37" i="36"/>
  <c r="H37" i="36"/>
  <c r="AM188" i="1"/>
  <c r="AP188" i="1"/>
  <c r="AQ188" i="1"/>
  <c r="AM92" i="1"/>
  <c r="A183" i="1"/>
  <c r="A88" i="1"/>
  <c r="A89" i="1"/>
  <c r="A36" i="44"/>
  <c r="A103" i="44"/>
  <c r="A278" i="1"/>
  <c r="A374" i="1"/>
  <c r="A34" i="44"/>
  <c r="A101" i="44"/>
  <c r="A33" i="44"/>
  <c r="A100" i="44"/>
  <c r="AP92" i="1"/>
  <c r="AQ92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A280" i="1"/>
  <c r="A376" i="1"/>
  <c r="A184" i="1"/>
  <c r="A35" i="44"/>
  <c r="A102" i="44"/>
  <c r="A90" i="1"/>
  <c r="A37" i="44"/>
  <c r="A104" i="44"/>
  <c r="A185" i="1"/>
  <c r="A281" i="1"/>
  <c r="A377" i="1"/>
  <c r="G10" i="27"/>
  <c r="G19" i="27"/>
  <c r="G23" i="27"/>
  <c r="G27" i="27"/>
  <c r="G35" i="27"/>
  <c r="G17" i="27"/>
  <c r="G21" i="27"/>
  <c r="G25" i="27"/>
  <c r="G29" i="27"/>
  <c r="G33" i="27"/>
  <c r="M36" i="26"/>
  <c r="M37" i="26"/>
  <c r="M36" i="25"/>
  <c r="M37" i="25"/>
  <c r="G9" i="27"/>
  <c r="G13" i="27"/>
  <c r="G18" i="27"/>
  <c r="G22" i="27"/>
  <c r="G26" i="27"/>
  <c r="G30" i="27"/>
  <c r="G34" i="27"/>
  <c r="G36" i="26"/>
  <c r="G36" i="25"/>
  <c r="G11" i="27"/>
  <c r="G16" i="27"/>
  <c r="G20" i="27"/>
  <c r="G24" i="27"/>
  <c r="G28" i="27"/>
  <c r="G32" i="27"/>
  <c r="G8" i="27"/>
  <c r="G12" i="27"/>
  <c r="F2" i="33"/>
  <c r="AM194" i="1"/>
  <c r="AP194" i="1"/>
  <c r="AQ194" i="1"/>
  <c r="B194" i="1"/>
  <c r="E194" i="1"/>
  <c r="E2" i="33"/>
  <c r="I36" i="33"/>
  <c r="H36" i="33"/>
  <c r="G36" i="33"/>
  <c r="F36" i="33"/>
  <c r="E36" i="33"/>
  <c r="D36" i="33"/>
  <c r="C36" i="33"/>
  <c r="AM98" i="1"/>
  <c r="J37" i="26"/>
  <c r="H37" i="26"/>
  <c r="I37" i="26"/>
  <c r="I37" i="33"/>
  <c r="J37" i="33"/>
  <c r="H37" i="33"/>
  <c r="I37" i="25"/>
  <c r="H37" i="25"/>
  <c r="J37" i="25"/>
  <c r="A186" i="1"/>
  <c r="A91" i="1"/>
  <c r="A38" i="44"/>
  <c r="A105" i="44"/>
  <c r="A282" i="1"/>
  <c r="A378" i="1"/>
  <c r="AP98" i="1"/>
  <c r="AQ98" i="1"/>
  <c r="G15" i="27"/>
  <c r="M36" i="27"/>
  <c r="R48" i="1"/>
  <c r="M37" i="27"/>
  <c r="A92" i="1"/>
  <c r="A39" i="44"/>
  <c r="A106" i="44"/>
  <c r="A187" i="1"/>
  <c r="A283" i="1"/>
  <c r="A379" i="1"/>
  <c r="E37" i="3"/>
  <c r="E36" i="32"/>
  <c r="E36" i="28"/>
  <c r="E36" i="7"/>
  <c r="E36" i="11"/>
  <c r="E36" i="12"/>
  <c r="E36" i="13"/>
  <c r="E36" i="14"/>
  <c r="E36" i="16"/>
  <c r="E36" i="19"/>
  <c r="E36" i="20"/>
  <c r="E36" i="22"/>
  <c r="E36" i="30"/>
  <c r="E36" i="31"/>
  <c r="E36" i="5"/>
  <c r="E36" i="8"/>
  <c r="E36" i="6"/>
  <c r="E36" i="15"/>
  <c r="E36" i="17"/>
  <c r="E36" i="18"/>
  <c r="E36" i="2"/>
  <c r="E36" i="21"/>
  <c r="E36" i="29"/>
  <c r="E36" i="23"/>
  <c r="E36" i="24"/>
  <c r="F2" i="32"/>
  <c r="E2" i="32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A171" i="1"/>
  <c r="I36" i="32"/>
  <c r="H36" i="32"/>
  <c r="G36" i="32"/>
  <c r="F36" i="32"/>
  <c r="D36" i="32"/>
  <c r="C36" i="32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F2" i="31"/>
  <c r="E2" i="31"/>
  <c r="I36" i="31"/>
  <c r="H36" i="31"/>
  <c r="G36" i="31"/>
  <c r="F36" i="31"/>
  <c r="D36" i="31"/>
  <c r="C36" i="31"/>
  <c r="F2" i="30"/>
  <c r="E2" i="30"/>
  <c r="I36" i="30"/>
  <c r="H36" i="30"/>
  <c r="G36" i="30"/>
  <c r="F36" i="30"/>
  <c r="D36" i="30"/>
  <c r="C36" i="30"/>
  <c r="B192" i="1"/>
  <c r="E192" i="1"/>
  <c r="B193" i="1"/>
  <c r="E193" i="1"/>
  <c r="AP100" i="1"/>
  <c r="AQ100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E2" i="29"/>
  <c r="F2" i="29"/>
  <c r="I36" i="29"/>
  <c r="H36" i="29"/>
  <c r="G36" i="29"/>
  <c r="F36" i="29"/>
  <c r="D36" i="29"/>
  <c r="C36" i="29"/>
  <c r="B206" i="1"/>
  <c r="B302" i="1"/>
  <c r="B398" i="1"/>
  <c r="E206" i="1"/>
  <c r="E302" i="1"/>
  <c r="E398" i="1"/>
  <c r="B204" i="1"/>
  <c r="B300" i="1"/>
  <c r="B396" i="1"/>
  <c r="E204" i="1"/>
  <c r="E300" i="1"/>
  <c r="E396" i="1"/>
  <c r="B222" i="1"/>
  <c r="B318" i="1"/>
  <c r="B414" i="1"/>
  <c r="E222" i="1"/>
  <c r="E318" i="1"/>
  <c r="E414" i="1"/>
  <c r="F168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F2" i="28"/>
  <c r="E2" i="28"/>
  <c r="I36" i="28"/>
  <c r="H36" i="28"/>
  <c r="G36" i="28"/>
  <c r="F36" i="28"/>
  <c r="D36" i="28"/>
  <c r="C36" i="28"/>
  <c r="B172" i="1"/>
  <c r="E172" i="1"/>
  <c r="I36" i="2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AM167" i="1"/>
  <c r="AM202" i="1"/>
  <c r="AK167" i="1"/>
  <c r="AK202" i="1"/>
  <c r="AJ167" i="1"/>
  <c r="AJ202" i="1"/>
  <c r="AI167" i="1"/>
  <c r="AI202" i="1"/>
  <c r="AH167" i="1"/>
  <c r="AH202" i="1"/>
  <c r="AG167" i="1"/>
  <c r="AG202" i="1"/>
  <c r="AF167" i="1"/>
  <c r="AF202" i="1"/>
  <c r="AE167" i="1"/>
  <c r="AE202" i="1"/>
  <c r="AD167" i="1"/>
  <c r="AD202" i="1"/>
  <c r="AC167" i="1"/>
  <c r="AC202" i="1"/>
  <c r="AB167" i="1"/>
  <c r="AB202" i="1"/>
  <c r="AA167" i="1"/>
  <c r="AA202" i="1"/>
  <c r="Z167" i="1"/>
  <c r="Z202" i="1"/>
  <c r="Y167" i="1"/>
  <c r="Y202" i="1"/>
  <c r="X167" i="1"/>
  <c r="X202" i="1"/>
  <c r="W167" i="1"/>
  <c r="W202" i="1"/>
  <c r="V167" i="1"/>
  <c r="V202" i="1"/>
  <c r="U167" i="1"/>
  <c r="U202" i="1"/>
  <c r="T167" i="1"/>
  <c r="T202" i="1"/>
  <c r="S167" i="1"/>
  <c r="S202" i="1"/>
  <c r="R167" i="1"/>
  <c r="R202" i="1"/>
  <c r="Q167" i="1"/>
  <c r="Q202" i="1"/>
  <c r="P167" i="1"/>
  <c r="P202" i="1"/>
  <c r="O167" i="1"/>
  <c r="O202" i="1"/>
  <c r="N167" i="1"/>
  <c r="N202" i="1"/>
  <c r="M167" i="1"/>
  <c r="M202" i="1"/>
  <c r="L167" i="1"/>
  <c r="L202" i="1"/>
  <c r="K167" i="1"/>
  <c r="K202" i="1"/>
  <c r="J167" i="1"/>
  <c r="J202" i="1"/>
  <c r="I167" i="1"/>
  <c r="I202" i="1"/>
  <c r="H167" i="1"/>
  <c r="H202" i="1"/>
  <c r="G167" i="1"/>
  <c r="G202" i="1"/>
  <c r="E235" i="1"/>
  <c r="E234" i="1"/>
  <c r="E233" i="1"/>
  <c r="E232" i="1"/>
  <c r="E230" i="1"/>
  <c r="E228" i="1"/>
  <c r="E227" i="1"/>
  <c r="E226" i="1"/>
  <c r="E225" i="1"/>
  <c r="E223" i="1"/>
  <c r="E319" i="1"/>
  <c r="E415" i="1"/>
  <c r="B223" i="1"/>
  <c r="B319" i="1"/>
  <c r="B415" i="1"/>
  <c r="E221" i="1"/>
  <c r="E317" i="1"/>
  <c r="E413" i="1"/>
  <c r="B221" i="1"/>
  <c r="B317" i="1"/>
  <c r="B413" i="1"/>
  <c r="E220" i="1"/>
  <c r="E316" i="1"/>
  <c r="E412" i="1"/>
  <c r="B220" i="1"/>
  <c r="B316" i="1"/>
  <c r="B412" i="1"/>
  <c r="E209" i="1"/>
  <c r="E305" i="1"/>
  <c r="E401" i="1"/>
  <c r="B209" i="1"/>
  <c r="B305" i="1"/>
  <c r="B401" i="1"/>
  <c r="E219" i="1"/>
  <c r="E315" i="1"/>
  <c r="E411" i="1"/>
  <c r="B219" i="1"/>
  <c r="B315" i="1"/>
  <c r="B411" i="1"/>
  <c r="E214" i="1"/>
  <c r="E310" i="1"/>
  <c r="E406" i="1"/>
  <c r="B214" i="1"/>
  <c r="B310" i="1"/>
  <c r="B406" i="1"/>
  <c r="E213" i="1"/>
  <c r="E309" i="1"/>
  <c r="E405" i="1"/>
  <c r="B213" i="1"/>
  <c r="B309" i="1"/>
  <c r="B405" i="1"/>
  <c r="E207" i="1"/>
  <c r="E303" i="1"/>
  <c r="E399" i="1"/>
  <c r="B207" i="1"/>
  <c r="B303" i="1"/>
  <c r="B399" i="1"/>
  <c r="B202" i="1"/>
  <c r="E200" i="1"/>
  <c r="E199" i="1"/>
  <c r="E198" i="1"/>
  <c r="E197" i="1"/>
  <c r="E189" i="1"/>
  <c r="B189" i="1"/>
  <c r="E185" i="1"/>
  <c r="B185" i="1"/>
  <c r="E182" i="1"/>
  <c r="B182" i="1"/>
  <c r="E181" i="1"/>
  <c r="B181" i="1"/>
  <c r="E180" i="1"/>
  <c r="B180" i="1"/>
  <c r="E179" i="1"/>
  <c r="B179" i="1"/>
  <c r="E175" i="1"/>
  <c r="B175" i="1"/>
  <c r="E174" i="1"/>
  <c r="B174" i="1"/>
  <c r="E168" i="1"/>
  <c r="B168" i="1"/>
  <c r="B167" i="1"/>
  <c r="A202" i="1"/>
  <c r="A168" i="1"/>
  <c r="A167" i="1"/>
  <c r="F10" i="27"/>
  <c r="T137" i="1"/>
  <c r="AK117" i="1"/>
  <c r="AJ117" i="1"/>
  <c r="AI117" i="1"/>
  <c r="AH117" i="1"/>
  <c r="AG117" i="1"/>
  <c r="AF117" i="1"/>
  <c r="AE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AK91" i="1"/>
  <c r="AJ91" i="1"/>
  <c r="AI91" i="1"/>
  <c r="AH91" i="1"/>
  <c r="AG91" i="1"/>
  <c r="AF91" i="1"/>
  <c r="AE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AK89" i="1"/>
  <c r="AJ89" i="1"/>
  <c r="AI89" i="1"/>
  <c r="AH89" i="1"/>
  <c r="AG89" i="1"/>
  <c r="AF89" i="1"/>
  <c r="AE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AK86" i="1"/>
  <c r="AJ86" i="1"/>
  <c r="AI86" i="1"/>
  <c r="AH86" i="1"/>
  <c r="AG86" i="1"/>
  <c r="AF86" i="1"/>
  <c r="AE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J106" i="1"/>
  <c r="AK106" i="1"/>
  <c r="AM106" i="1"/>
  <c r="AK108" i="1"/>
  <c r="AJ108" i="1"/>
  <c r="AI108" i="1"/>
  <c r="AH108" i="1"/>
  <c r="AG108" i="1"/>
  <c r="AF108" i="1"/>
  <c r="AE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AK126" i="1"/>
  <c r="AJ126" i="1"/>
  <c r="AH126" i="1"/>
  <c r="AF126" i="1"/>
  <c r="AC126" i="1"/>
  <c r="AB126" i="1"/>
  <c r="Z126" i="1"/>
  <c r="X126" i="1"/>
  <c r="V126" i="1"/>
  <c r="T126" i="1"/>
  <c r="S126" i="1"/>
  <c r="R126" i="1"/>
  <c r="Q126" i="1"/>
  <c r="P126" i="1"/>
  <c r="O126" i="1"/>
  <c r="N126" i="1"/>
  <c r="L126" i="1"/>
  <c r="K126" i="1"/>
  <c r="J126" i="1"/>
  <c r="I126" i="1"/>
  <c r="H126" i="1"/>
  <c r="G126" i="1"/>
  <c r="AK127" i="1"/>
  <c r="AJ127" i="1"/>
  <c r="AI127" i="1"/>
  <c r="AH127" i="1"/>
  <c r="AG127" i="1"/>
  <c r="AF127" i="1"/>
  <c r="AC127" i="1"/>
  <c r="AB127" i="1"/>
  <c r="AA127" i="1"/>
  <c r="Z127" i="1"/>
  <c r="Y127" i="1"/>
  <c r="X127" i="1"/>
  <c r="W127" i="1"/>
  <c r="V127" i="1"/>
  <c r="T127" i="1"/>
  <c r="R127" i="1"/>
  <c r="P127" i="1"/>
  <c r="O127" i="1"/>
  <c r="N127" i="1"/>
  <c r="L127" i="1"/>
  <c r="J127" i="1"/>
  <c r="H127" i="1"/>
  <c r="AK125" i="1"/>
  <c r="AJ125" i="1"/>
  <c r="AI125" i="1"/>
  <c r="AH125" i="1"/>
  <c r="AG125" i="1"/>
  <c r="AF125" i="1"/>
  <c r="AE125" i="1"/>
  <c r="AB125" i="1"/>
  <c r="AA125" i="1"/>
  <c r="Z125" i="1"/>
  <c r="X125" i="1"/>
  <c r="W125" i="1"/>
  <c r="V125" i="1"/>
  <c r="T125" i="1"/>
  <c r="S125" i="1"/>
  <c r="R125" i="1"/>
  <c r="P125" i="1"/>
  <c r="O125" i="1"/>
  <c r="N125" i="1"/>
  <c r="M125" i="1"/>
  <c r="L125" i="1"/>
  <c r="K125" i="1"/>
  <c r="J125" i="1"/>
  <c r="I125" i="1"/>
  <c r="H125" i="1"/>
  <c r="AJ124" i="1"/>
  <c r="AH124" i="1"/>
  <c r="AG124" i="1"/>
  <c r="AF124" i="1"/>
  <c r="AB124" i="1"/>
  <c r="Z124" i="1"/>
  <c r="X124" i="1"/>
  <c r="W124" i="1"/>
  <c r="V124" i="1"/>
  <c r="U124" i="1"/>
  <c r="T124" i="1"/>
  <c r="S124" i="1"/>
  <c r="R124" i="1"/>
  <c r="P124" i="1"/>
  <c r="O124" i="1"/>
  <c r="N124" i="1"/>
  <c r="M124" i="1"/>
  <c r="L124" i="1"/>
  <c r="K124" i="1"/>
  <c r="J124" i="1"/>
  <c r="I124" i="1"/>
  <c r="H124" i="1"/>
  <c r="AK113" i="1"/>
  <c r="AJ113" i="1"/>
  <c r="AI113" i="1"/>
  <c r="AH113" i="1"/>
  <c r="AG113" i="1"/>
  <c r="AF113" i="1"/>
  <c r="AE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AJ123" i="1"/>
  <c r="AI123" i="1"/>
  <c r="AH123" i="1"/>
  <c r="AF123" i="1"/>
  <c r="AB123" i="1"/>
  <c r="Z123" i="1"/>
  <c r="Y123" i="1"/>
  <c r="X123" i="1"/>
  <c r="W123" i="1"/>
  <c r="V123" i="1"/>
  <c r="U123" i="1"/>
  <c r="T123" i="1"/>
  <c r="R123" i="1"/>
  <c r="Q123" i="1"/>
  <c r="P123" i="1"/>
  <c r="O123" i="1"/>
  <c r="N123" i="1"/>
  <c r="M123" i="1"/>
  <c r="L123" i="1"/>
  <c r="K123" i="1"/>
  <c r="J123" i="1"/>
  <c r="H123" i="1"/>
  <c r="AJ111" i="1"/>
  <c r="AI111" i="1"/>
  <c r="AH111" i="1"/>
  <c r="AG111" i="1"/>
  <c r="AF111" i="1"/>
  <c r="AC111" i="1"/>
  <c r="AB111" i="1"/>
  <c r="Z111" i="1"/>
  <c r="X111" i="1"/>
  <c r="V111" i="1"/>
  <c r="U111" i="1"/>
  <c r="T111" i="1"/>
  <c r="R111" i="1"/>
  <c r="Q111" i="1"/>
  <c r="P111" i="1"/>
  <c r="N111" i="1"/>
  <c r="L111" i="1"/>
  <c r="K111" i="1"/>
  <c r="J111" i="1"/>
  <c r="I111" i="1"/>
  <c r="H111" i="1"/>
  <c r="AJ93" i="1"/>
  <c r="AH93" i="1"/>
  <c r="AG93" i="1"/>
  <c r="AF93" i="1"/>
  <c r="AE93" i="1"/>
  <c r="AB93" i="1"/>
  <c r="Z93" i="1"/>
  <c r="X93" i="1"/>
  <c r="W93" i="1"/>
  <c r="V93" i="1"/>
  <c r="U93" i="1"/>
  <c r="T93" i="1"/>
  <c r="S93" i="1"/>
  <c r="R93" i="1"/>
  <c r="P93" i="1"/>
  <c r="N93" i="1"/>
  <c r="M93" i="1"/>
  <c r="L93" i="1"/>
  <c r="K93" i="1"/>
  <c r="J93" i="1"/>
  <c r="I93" i="1"/>
  <c r="H93" i="1"/>
  <c r="AK85" i="1"/>
  <c r="AJ85" i="1"/>
  <c r="AH85" i="1"/>
  <c r="AF85" i="1"/>
  <c r="AE85" i="1"/>
  <c r="AC85" i="1"/>
  <c r="AB85" i="1"/>
  <c r="AA85" i="1"/>
  <c r="Z85" i="1"/>
  <c r="X85" i="1"/>
  <c r="W85" i="1"/>
  <c r="V85" i="1"/>
  <c r="U85" i="1"/>
  <c r="T85" i="1"/>
  <c r="S85" i="1"/>
  <c r="R85" i="1"/>
  <c r="P85" i="1"/>
  <c r="N85" i="1"/>
  <c r="M85" i="1"/>
  <c r="L85" i="1"/>
  <c r="K85" i="1"/>
  <c r="J85" i="1"/>
  <c r="H85" i="1"/>
  <c r="AK72" i="1"/>
  <c r="AJ72" i="1"/>
  <c r="AI72" i="1"/>
  <c r="AH72" i="1"/>
  <c r="AG72" i="1"/>
  <c r="AF72" i="1"/>
  <c r="AE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Q124" i="1"/>
  <c r="Y124" i="1"/>
  <c r="AA124" i="1"/>
  <c r="AC124" i="1"/>
  <c r="AE124" i="1"/>
  <c r="AI124" i="1"/>
  <c r="AK124" i="1"/>
  <c r="Q125" i="1"/>
  <c r="U125" i="1"/>
  <c r="Y125" i="1"/>
  <c r="AC125" i="1"/>
  <c r="G127" i="1"/>
  <c r="I127" i="1"/>
  <c r="K127" i="1"/>
  <c r="M127" i="1"/>
  <c r="Q127" i="1"/>
  <c r="S127" i="1"/>
  <c r="U127" i="1"/>
  <c r="AE127" i="1"/>
  <c r="I123" i="1"/>
  <c r="S123" i="1"/>
  <c r="AA123" i="1"/>
  <c r="AC123" i="1"/>
  <c r="AE123" i="1"/>
  <c r="AG123" i="1"/>
  <c r="AK123" i="1"/>
  <c r="M126" i="1"/>
  <c r="U126" i="1"/>
  <c r="W126" i="1"/>
  <c r="Y126" i="1"/>
  <c r="AA126" i="1"/>
  <c r="AE126" i="1"/>
  <c r="AG126" i="1"/>
  <c r="AI126" i="1"/>
  <c r="O93" i="1"/>
  <c r="Q93" i="1"/>
  <c r="Y93" i="1"/>
  <c r="AA93" i="1"/>
  <c r="AC93" i="1"/>
  <c r="AI93" i="1"/>
  <c r="AK93" i="1"/>
  <c r="C37" i="3"/>
  <c r="M111" i="1"/>
  <c r="O111" i="1"/>
  <c r="S111" i="1"/>
  <c r="W111" i="1"/>
  <c r="Y111" i="1"/>
  <c r="AA111" i="1"/>
  <c r="AE111" i="1"/>
  <c r="AK111" i="1"/>
  <c r="I85" i="1"/>
  <c r="AI85" i="1"/>
  <c r="O85" i="1"/>
  <c r="Q85" i="1"/>
  <c r="Y85" i="1"/>
  <c r="AG85" i="1"/>
  <c r="F2" i="24"/>
  <c r="E2" i="24"/>
  <c r="I36" i="24"/>
  <c r="G36" i="24"/>
  <c r="F36" i="24"/>
  <c r="D36" i="24"/>
  <c r="C36" i="24"/>
  <c r="E2" i="23"/>
  <c r="I36" i="23"/>
  <c r="G36" i="23"/>
  <c r="F36" i="23"/>
  <c r="D36" i="23"/>
  <c r="C36" i="23"/>
  <c r="F2" i="22"/>
  <c r="E2" i="22"/>
  <c r="I36" i="22"/>
  <c r="G36" i="22"/>
  <c r="F36" i="22"/>
  <c r="D36" i="22"/>
  <c r="C36" i="22"/>
  <c r="F2" i="21"/>
  <c r="E2" i="21"/>
  <c r="I36" i="21"/>
  <c r="G36" i="21"/>
  <c r="F36" i="21"/>
  <c r="D36" i="21"/>
  <c r="C36" i="21"/>
  <c r="F2" i="20"/>
  <c r="E2" i="20"/>
  <c r="I36" i="20"/>
  <c r="G36" i="20"/>
  <c r="F36" i="20"/>
  <c r="D36" i="20"/>
  <c r="C36" i="20"/>
  <c r="F2" i="19"/>
  <c r="E2" i="19"/>
  <c r="I36" i="19"/>
  <c r="G36" i="19"/>
  <c r="F36" i="19"/>
  <c r="D36" i="19"/>
  <c r="C36" i="19"/>
  <c r="F2" i="18"/>
  <c r="E2" i="18"/>
  <c r="I36" i="18"/>
  <c r="G36" i="18"/>
  <c r="F36" i="18"/>
  <c r="D36" i="18"/>
  <c r="C36" i="18"/>
  <c r="F2" i="17"/>
  <c r="E2" i="17"/>
  <c r="I36" i="17"/>
  <c r="G36" i="17"/>
  <c r="F36" i="17"/>
  <c r="D36" i="17"/>
  <c r="C36" i="17"/>
  <c r="F2" i="16"/>
  <c r="E2" i="16"/>
  <c r="I36" i="16"/>
  <c r="G36" i="16"/>
  <c r="F36" i="16"/>
  <c r="D36" i="16"/>
  <c r="C36" i="16"/>
  <c r="F2" i="15"/>
  <c r="E2" i="15"/>
  <c r="I36" i="15"/>
  <c r="G36" i="15"/>
  <c r="F36" i="15"/>
  <c r="D36" i="15"/>
  <c r="C36" i="15"/>
  <c r="F2" i="14"/>
  <c r="E2" i="14"/>
  <c r="I36" i="14"/>
  <c r="G36" i="14"/>
  <c r="F36" i="14"/>
  <c r="D36" i="14"/>
  <c r="C36" i="14"/>
  <c r="F2" i="13"/>
  <c r="E2" i="13"/>
  <c r="I36" i="13"/>
  <c r="G36" i="13"/>
  <c r="F36" i="13"/>
  <c r="D36" i="13"/>
  <c r="C36" i="13"/>
  <c r="F2" i="12"/>
  <c r="E2" i="12"/>
  <c r="I36" i="12"/>
  <c r="G36" i="12"/>
  <c r="F36" i="12"/>
  <c r="D36" i="12"/>
  <c r="C36" i="12"/>
  <c r="F2" i="11"/>
  <c r="E2" i="11"/>
  <c r="I36" i="11"/>
  <c r="G36" i="11"/>
  <c r="F36" i="11"/>
  <c r="D36" i="11"/>
  <c r="C36" i="11"/>
  <c r="F2" i="8"/>
  <c r="E2" i="8"/>
  <c r="I36" i="8"/>
  <c r="G36" i="8"/>
  <c r="F36" i="8"/>
  <c r="D36" i="8"/>
  <c r="C36" i="8"/>
  <c r="F2" i="7"/>
  <c r="E2" i="7"/>
  <c r="I36" i="7"/>
  <c r="G36" i="7"/>
  <c r="F36" i="7"/>
  <c r="D36" i="7"/>
  <c r="C36" i="7"/>
  <c r="F2" i="6"/>
  <c r="E2" i="6"/>
  <c r="I36" i="6"/>
  <c r="G36" i="6"/>
  <c r="F36" i="6"/>
  <c r="D36" i="6"/>
  <c r="C36" i="6"/>
  <c r="F2" i="5"/>
  <c r="E2" i="5"/>
  <c r="F2" i="3"/>
  <c r="E2" i="3"/>
  <c r="I37" i="3"/>
  <c r="G37" i="3"/>
  <c r="F37" i="3"/>
  <c r="D37" i="3"/>
  <c r="F2" i="2"/>
  <c r="E2" i="2"/>
  <c r="C4" i="1"/>
  <c r="C5" i="1"/>
  <c r="G5" i="1"/>
  <c r="C3" i="1"/>
  <c r="G36" i="2"/>
  <c r="F36" i="2"/>
  <c r="D36" i="2"/>
  <c r="C36" i="2"/>
  <c r="A8" i="1"/>
  <c r="A9" i="1"/>
  <c r="A10" i="1"/>
  <c r="A11" i="1"/>
  <c r="A12" i="1"/>
  <c r="A13" i="1"/>
  <c r="C36" i="5"/>
  <c r="Y118" i="1"/>
  <c r="G36" i="5"/>
  <c r="AK118" i="1"/>
  <c r="I118" i="1"/>
  <c r="W118" i="1"/>
  <c r="N118" i="1"/>
  <c r="I36" i="5"/>
  <c r="O118" i="1"/>
  <c r="AC118" i="1"/>
  <c r="AH118" i="1"/>
  <c r="Q118" i="1"/>
  <c r="V118" i="1"/>
  <c r="AE118" i="1"/>
  <c r="AA118" i="1"/>
  <c r="AF118" i="1"/>
  <c r="U118" i="1"/>
  <c r="H118" i="1"/>
  <c r="M118" i="1"/>
  <c r="X118" i="1"/>
  <c r="L118" i="1"/>
  <c r="T118" i="1"/>
  <c r="Z118" i="1"/>
  <c r="AB118" i="1"/>
  <c r="AJ118" i="1"/>
  <c r="AI118" i="1"/>
  <c r="D36" i="5"/>
  <c r="R118" i="1"/>
  <c r="P118" i="1"/>
  <c r="F36" i="5"/>
  <c r="K118" i="1"/>
  <c r="AG118" i="1"/>
  <c r="J118" i="1"/>
  <c r="S118" i="1"/>
  <c r="H37" i="3"/>
  <c r="AD72" i="1"/>
  <c r="H36" i="7"/>
  <c r="H36" i="11"/>
  <c r="H36" i="12"/>
  <c r="H36" i="13"/>
  <c r="H36" i="14"/>
  <c r="AD85" i="1"/>
  <c r="H36" i="16"/>
  <c r="AD86" i="1"/>
  <c r="H36" i="19"/>
  <c r="AD89" i="1"/>
  <c r="H36" i="20"/>
  <c r="AD91" i="1"/>
  <c r="H36" i="22"/>
  <c r="AD93" i="1"/>
  <c r="H36" i="5"/>
  <c r="AD118" i="1"/>
  <c r="H36" i="8"/>
  <c r="AD111" i="1"/>
  <c r="H36" i="6"/>
  <c r="AD117" i="1"/>
  <c r="H36" i="15"/>
  <c r="AD123" i="1"/>
  <c r="H36" i="17"/>
  <c r="AD113" i="1"/>
  <c r="H36" i="18"/>
  <c r="AD124" i="1"/>
  <c r="H36" i="2"/>
  <c r="AD125" i="1"/>
  <c r="H36" i="21"/>
  <c r="AD127" i="1"/>
  <c r="H36" i="23"/>
  <c r="AD108" i="1"/>
  <c r="H36" i="24"/>
  <c r="AD126" i="1"/>
  <c r="A2" i="62"/>
  <c r="A2" i="61"/>
  <c r="A2" i="59"/>
  <c r="A2" i="60"/>
  <c r="A2" i="58"/>
  <c r="A2" i="57"/>
  <c r="A2" i="56"/>
  <c r="A2" i="54"/>
  <c r="A2" i="53"/>
  <c r="A2" i="52"/>
  <c r="A2" i="51"/>
  <c r="A2" i="50"/>
  <c r="J37" i="15"/>
  <c r="I37" i="15"/>
  <c r="H37" i="15"/>
  <c r="H37" i="21"/>
  <c r="J37" i="21"/>
  <c r="I37" i="21"/>
  <c r="J37" i="24"/>
  <c r="H37" i="24"/>
  <c r="I37" i="24"/>
  <c r="I37" i="2"/>
  <c r="H37" i="2"/>
  <c r="J37" i="2"/>
  <c r="H37" i="18"/>
  <c r="I37" i="18"/>
  <c r="J37" i="18"/>
  <c r="H37" i="5"/>
  <c r="I37" i="5"/>
  <c r="J37" i="5"/>
  <c r="J37" i="6"/>
  <c r="I37" i="6"/>
  <c r="H37" i="6"/>
  <c r="J37" i="17"/>
  <c r="H37" i="17"/>
  <c r="I37" i="17"/>
  <c r="I37" i="8"/>
  <c r="J37" i="8"/>
  <c r="H37" i="8"/>
  <c r="H37" i="29"/>
  <c r="I37" i="29"/>
  <c r="J37" i="29"/>
  <c r="J37" i="23"/>
  <c r="H37" i="23"/>
  <c r="I37" i="23"/>
  <c r="H37" i="31"/>
  <c r="I37" i="31"/>
  <c r="J37" i="31"/>
  <c r="I37" i="30"/>
  <c r="H37" i="30"/>
  <c r="J37" i="30"/>
  <c r="J37" i="22"/>
  <c r="H37" i="22"/>
  <c r="I37" i="22"/>
  <c r="I37" i="20"/>
  <c r="J37" i="20"/>
  <c r="H37" i="20"/>
  <c r="H37" i="19"/>
  <c r="I37" i="19"/>
  <c r="J37" i="19"/>
  <c r="J37" i="16"/>
  <c r="H37" i="16"/>
  <c r="I37" i="16"/>
  <c r="I37" i="14"/>
  <c r="H37" i="14"/>
  <c r="J37" i="14"/>
  <c r="H37" i="13"/>
  <c r="I37" i="13"/>
  <c r="J37" i="13"/>
  <c r="J37" i="12"/>
  <c r="I37" i="12"/>
  <c r="H37" i="12"/>
  <c r="I37" i="11"/>
  <c r="J37" i="11"/>
  <c r="H37" i="11"/>
  <c r="H37" i="7"/>
  <c r="I37" i="7"/>
  <c r="J37" i="7"/>
  <c r="H37" i="28"/>
  <c r="I37" i="28"/>
  <c r="J37" i="28"/>
  <c r="I37" i="32"/>
  <c r="J37" i="32"/>
  <c r="H37" i="32"/>
  <c r="J38" i="3"/>
  <c r="I38" i="3"/>
  <c r="H38" i="3"/>
  <c r="A188" i="1"/>
  <c r="AI101" i="1"/>
  <c r="A284" i="1"/>
  <c r="A380" i="1"/>
  <c r="G129" i="1"/>
  <c r="G131" i="1"/>
  <c r="G132" i="1"/>
  <c r="A93" i="1"/>
  <c r="AK129" i="1"/>
  <c r="AK131" i="1"/>
  <c r="AK132" i="1"/>
  <c r="A2" i="48"/>
  <c r="A2" i="49"/>
  <c r="H225" i="1"/>
  <c r="H227" i="1"/>
  <c r="H228" i="1"/>
  <c r="L225" i="1"/>
  <c r="L227" i="1"/>
  <c r="L228" i="1"/>
  <c r="P225" i="1"/>
  <c r="P227" i="1"/>
  <c r="P228" i="1"/>
  <c r="T225" i="1"/>
  <c r="T227" i="1"/>
  <c r="T228" i="1"/>
  <c r="X225" i="1"/>
  <c r="X227" i="1"/>
  <c r="X228" i="1"/>
  <c r="AB225" i="1"/>
  <c r="AB227" i="1"/>
  <c r="AB228" i="1"/>
  <c r="AF225" i="1"/>
  <c r="AF227" i="1"/>
  <c r="AF228" i="1"/>
  <c r="AJ225" i="1"/>
  <c r="AJ227" i="1"/>
  <c r="AJ228" i="1"/>
  <c r="Y129" i="1"/>
  <c r="Y131" i="1"/>
  <c r="Y132" i="1"/>
  <c r="I225" i="1"/>
  <c r="I227" i="1"/>
  <c r="I228" i="1"/>
  <c r="M225" i="1"/>
  <c r="M227" i="1"/>
  <c r="M228" i="1"/>
  <c r="Q225" i="1"/>
  <c r="Q227" i="1"/>
  <c r="Q228" i="1"/>
  <c r="U225" i="1"/>
  <c r="U227" i="1"/>
  <c r="U228" i="1"/>
  <c r="Y225" i="1"/>
  <c r="AC225" i="1"/>
  <c r="AC227" i="1"/>
  <c r="AC228" i="1"/>
  <c r="AG225" i="1"/>
  <c r="AG227" i="1"/>
  <c r="AG228" i="1"/>
  <c r="AK225" i="1"/>
  <c r="AK227" i="1"/>
  <c r="AK228" i="1"/>
  <c r="J225" i="1"/>
  <c r="J227" i="1"/>
  <c r="J228" i="1"/>
  <c r="N225" i="1"/>
  <c r="N227" i="1"/>
  <c r="N228" i="1"/>
  <c r="R225" i="1"/>
  <c r="R227" i="1"/>
  <c r="R228" i="1"/>
  <c r="V225" i="1"/>
  <c r="V227" i="1"/>
  <c r="V228" i="1"/>
  <c r="Z225" i="1"/>
  <c r="Z227" i="1"/>
  <c r="Z228" i="1"/>
  <c r="AD225" i="1"/>
  <c r="AD227" i="1"/>
  <c r="AD228" i="1"/>
  <c r="AH225" i="1"/>
  <c r="AH227" i="1"/>
  <c r="AH228" i="1"/>
  <c r="G225" i="1"/>
  <c r="G227" i="1"/>
  <c r="G228" i="1"/>
  <c r="K225" i="1"/>
  <c r="K227" i="1"/>
  <c r="K228" i="1"/>
  <c r="O225" i="1"/>
  <c r="O227" i="1"/>
  <c r="O228" i="1"/>
  <c r="S225" i="1"/>
  <c r="S227" i="1"/>
  <c r="S228" i="1"/>
  <c r="W225" i="1"/>
  <c r="W227" i="1"/>
  <c r="W228" i="1"/>
  <c r="AA225" i="1"/>
  <c r="AA227" i="1"/>
  <c r="AA228" i="1"/>
  <c r="AE225" i="1"/>
  <c r="AE227" i="1"/>
  <c r="AE228" i="1"/>
  <c r="AI225" i="1"/>
  <c r="AI227" i="1"/>
  <c r="AI228" i="1"/>
  <c r="G101" i="1"/>
  <c r="G103" i="1"/>
  <c r="G104" i="1"/>
  <c r="I129" i="1"/>
  <c r="I131" i="1"/>
  <c r="I132" i="1"/>
  <c r="Q129" i="1"/>
  <c r="Q131" i="1"/>
  <c r="Q132" i="1"/>
  <c r="U129" i="1"/>
  <c r="AC129" i="1"/>
  <c r="AC131" i="1"/>
  <c r="AC132" i="1"/>
  <c r="R129" i="1"/>
  <c r="Z129" i="1"/>
  <c r="Z131" i="1"/>
  <c r="Z132" i="1"/>
  <c r="AE129" i="1"/>
  <c r="AE131" i="1"/>
  <c r="AE132" i="1"/>
  <c r="K129" i="1"/>
  <c r="K131" i="1"/>
  <c r="K132" i="1"/>
  <c r="O129" i="1"/>
  <c r="O131" i="1"/>
  <c r="O132" i="1"/>
  <c r="S129" i="1"/>
  <c r="S131" i="1"/>
  <c r="S132" i="1"/>
  <c r="W129" i="1"/>
  <c r="W131" i="1"/>
  <c r="W132" i="1"/>
  <c r="AA129" i="1"/>
  <c r="AF129" i="1"/>
  <c r="AF131" i="1"/>
  <c r="AF132" i="1"/>
  <c r="AJ129" i="1"/>
  <c r="AJ131" i="1"/>
  <c r="AJ132" i="1"/>
  <c r="M129" i="1"/>
  <c r="M131" i="1"/>
  <c r="M132" i="1"/>
  <c r="AH129" i="1"/>
  <c r="AH131" i="1"/>
  <c r="AH132" i="1"/>
  <c r="J129" i="1"/>
  <c r="J131" i="1"/>
  <c r="J132" i="1"/>
  <c r="N129" i="1"/>
  <c r="N131" i="1"/>
  <c r="N132" i="1"/>
  <c r="V129" i="1"/>
  <c r="V131" i="1"/>
  <c r="V132" i="1"/>
  <c r="AI129" i="1"/>
  <c r="AI131" i="1"/>
  <c r="AI132" i="1"/>
  <c r="AD129" i="1"/>
  <c r="AD131" i="1"/>
  <c r="AD132" i="1"/>
  <c r="H129" i="1"/>
  <c r="H131" i="1"/>
  <c r="H132" i="1"/>
  <c r="L129" i="1"/>
  <c r="L131" i="1"/>
  <c r="L132" i="1"/>
  <c r="P129" i="1"/>
  <c r="P131" i="1"/>
  <c r="P132" i="1"/>
  <c r="T129" i="1"/>
  <c r="T131" i="1"/>
  <c r="T132" i="1"/>
  <c r="X129" i="1"/>
  <c r="X131" i="1"/>
  <c r="X132" i="1"/>
  <c r="AB129" i="1"/>
  <c r="AB131" i="1"/>
  <c r="AB132" i="1"/>
  <c r="AG129" i="1"/>
  <c r="AG131" i="1"/>
  <c r="AG132" i="1"/>
  <c r="A2" i="47"/>
  <c r="AM113" i="1"/>
  <c r="AM108" i="1"/>
  <c r="AM127" i="1"/>
  <c r="AM126" i="1"/>
  <c r="AM124" i="1"/>
  <c r="AM110" i="1"/>
  <c r="AM118" i="1"/>
  <c r="AM125" i="1"/>
  <c r="A2" i="46"/>
  <c r="A2" i="45"/>
  <c r="E10" i="27"/>
  <c r="E15" i="27"/>
  <c r="E19" i="27"/>
  <c r="E23" i="27"/>
  <c r="E27" i="27"/>
  <c r="E31" i="27"/>
  <c r="E35" i="27"/>
  <c r="E11" i="27"/>
  <c r="E16" i="27"/>
  <c r="E20" i="27"/>
  <c r="E24" i="27"/>
  <c r="E28" i="27"/>
  <c r="E32" i="27"/>
  <c r="F11" i="27"/>
  <c r="F19" i="27"/>
  <c r="E12" i="27"/>
  <c r="E17" i="27"/>
  <c r="E21" i="27"/>
  <c r="E25" i="27"/>
  <c r="E29" i="27"/>
  <c r="E33" i="27"/>
  <c r="F8" i="27"/>
  <c r="F12" i="27"/>
  <c r="F24" i="27"/>
  <c r="E9" i="27"/>
  <c r="E13" i="27"/>
  <c r="E18" i="27"/>
  <c r="E22" i="27"/>
  <c r="E26" i="27"/>
  <c r="E30" i="27"/>
  <c r="E34" i="27"/>
  <c r="F9" i="27"/>
  <c r="F13" i="27"/>
  <c r="F20" i="27"/>
  <c r="F28" i="27"/>
  <c r="F21" i="27"/>
  <c r="F25" i="27"/>
  <c r="F23" i="27"/>
  <c r="F27" i="27"/>
  <c r="F26" i="27"/>
  <c r="A2" i="43"/>
  <c r="A2" i="41"/>
  <c r="A2" i="42"/>
  <c r="A2" i="38"/>
  <c r="AM72" i="1"/>
  <c r="A2" i="37"/>
  <c r="A2" i="36"/>
  <c r="A2" i="33"/>
  <c r="M233" i="1"/>
  <c r="AF137" i="1"/>
  <c r="P233" i="1"/>
  <c r="AM171" i="1"/>
  <c r="AP171" i="1"/>
  <c r="AQ171" i="1"/>
  <c r="AM75" i="1"/>
  <c r="AM123" i="1"/>
  <c r="J137" i="1"/>
  <c r="Z137" i="1"/>
  <c r="J233" i="1"/>
  <c r="A2" i="32"/>
  <c r="A2" i="13"/>
  <c r="AM220" i="1"/>
  <c r="AP220" i="1"/>
  <c r="AQ220" i="1"/>
  <c r="U101" i="1"/>
  <c r="U103" i="1"/>
  <c r="U104" i="1"/>
  <c r="H101" i="1"/>
  <c r="H103" i="1"/>
  <c r="H104" i="1"/>
  <c r="AM86" i="1"/>
  <c r="AM117" i="1"/>
  <c r="AM193" i="1"/>
  <c r="AP193" i="1"/>
  <c r="AQ193" i="1"/>
  <c r="H197" i="1"/>
  <c r="H199" i="1"/>
  <c r="H200" i="1"/>
  <c r="L197" i="1"/>
  <c r="L199" i="1"/>
  <c r="L200" i="1"/>
  <c r="P197" i="1"/>
  <c r="X197" i="1"/>
  <c r="AB197" i="1"/>
  <c r="AF197" i="1"/>
  <c r="AF199" i="1"/>
  <c r="AF200" i="1"/>
  <c r="AJ197" i="1"/>
  <c r="AJ199" i="1"/>
  <c r="AJ200" i="1"/>
  <c r="M197" i="1"/>
  <c r="M199" i="1"/>
  <c r="M200" i="1"/>
  <c r="U197" i="1"/>
  <c r="U199" i="1"/>
  <c r="U200" i="1"/>
  <c r="Y197" i="1"/>
  <c r="Y199" i="1"/>
  <c r="Y200" i="1"/>
  <c r="AC197" i="1"/>
  <c r="AC199" i="1"/>
  <c r="AC200" i="1"/>
  <c r="AK197" i="1"/>
  <c r="AK199" i="1"/>
  <c r="AK200" i="1"/>
  <c r="J197" i="1"/>
  <c r="J199" i="1"/>
  <c r="J200" i="1"/>
  <c r="AM97" i="1"/>
  <c r="AM93" i="1"/>
  <c r="R197" i="1"/>
  <c r="R199" i="1"/>
  <c r="R200" i="1"/>
  <c r="V197" i="1"/>
  <c r="V199" i="1"/>
  <c r="V200" i="1"/>
  <c r="AD197" i="1"/>
  <c r="AD199" i="1"/>
  <c r="AD200" i="1"/>
  <c r="G197" i="1"/>
  <c r="G199" i="1"/>
  <c r="G200" i="1"/>
  <c r="O197" i="1"/>
  <c r="O199" i="1"/>
  <c r="O200" i="1"/>
  <c r="W197" i="1"/>
  <c r="W199" i="1"/>
  <c r="W200" i="1"/>
  <c r="AM181" i="1"/>
  <c r="AP181" i="1"/>
  <c r="AQ181" i="1"/>
  <c r="AM185" i="1"/>
  <c r="AP185" i="1"/>
  <c r="AQ185" i="1"/>
  <c r="AM219" i="1"/>
  <c r="AP219" i="1"/>
  <c r="AQ219" i="1"/>
  <c r="AM223" i="1"/>
  <c r="AP223" i="1"/>
  <c r="AQ223" i="1"/>
  <c r="Q137" i="1"/>
  <c r="I137" i="1"/>
  <c r="M137" i="1"/>
  <c r="U137" i="1"/>
  <c r="Y137" i="1"/>
  <c r="AC137" i="1"/>
  <c r="AG137" i="1"/>
  <c r="AK137" i="1"/>
  <c r="K137" i="1"/>
  <c r="O137" i="1"/>
  <c r="S137" i="1"/>
  <c r="W137" i="1"/>
  <c r="AA137" i="1"/>
  <c r="AE137" i="1"/>
  <c r="AG233" i="1"/>
  <c r="AK233" i="1"/>
  <c r="K233" i="1"/>
  <c r="O233" i="1"/>
  <c r="S233" i="1"/>
  <c r="L137" i="1"/>
  <c r="A2" i="5"/>
  <c r="M101" i="1"/>
  <c r="M103" i="1"/>
  <c r="M104" i="1"/>
  <c r="AC101" i="1"/>
  <c r="AA101" i="1"/>
  <c r="AA103" i="1"/>
  <c r="AA104" i="1"/>
  <c r="AA197" i="1"/>
  <c r="AI137" i="1"/>
  <c r="AA233" i="1"/>
  <c r="A2" i="31"/>
  <c r="Q101" i="1"/>
  <c r="Q103" i="1"/>
  <c r="Q104" i="1"/>
  <c r="Y101" i="1"/>
  <c r="Y103" i="1"/>
  <c r="Y104" i="1"/>
  <c r="AH101" i="1"/>
  <c r="AB101" i="1"/>
  <c r="A2" i="16"/>
  <c r="AH197" i="1"/>
  <c r="AH199" i="1"/>
  <c r="AH200" i="1"/>
  <c r="AM85" i="1"/>
  <c r="A2" i="23"/>
  <c r="W101" i="1"/>
  <c r="W103" i="1"/>
  <c r="W104" i="1"/>
  <c r="AF101" i="1"/>
  <c r="AF103" i="1"/>
  <c r="AF104" i="1"/>
  <c r="R101" i="1"/>
  <c r="R103" i="1"/>
  <c r="R104" i="1"/>
  <c r="V101" i="1"/>
  <c r="V103" i="1"/>
  <c r="V104" i="1"/>
  <c r="AM89" i="1"/>
  <c r="X101" i="1"/>
  <c r="X103" i="1"/>
  <c r="X104" i="1"/>
  <c r="AG101" i="1"/>
  <c r="AG197" i="1"/>
  <c r="I101" i="1"/>
  <c r="I103" i="1"/>
  <c r="I104" i="1"/>
  <c r="AM175" i="1"/>
  <c r="AP175" i="1"/>
  <c r="AQ175" i="1"/>
  <c r="AM96" i="1"/>
  <c r="AB137" i="1"/>
  <c r="AJ137" i="1"/>
  <c r="AO136" i="1"/>
  <c r="N137" i="1"/>
  <c r="R137" i="1"/>
  <c r="V137" i="1"/>
  <c r="AD137" i="1"/>
  <c r="AH137" i="1"/>
  <c r="L233" i="1"/>
  <c r="AB233" i="1"/>
  <c r="AJ233" i="1"/>
  <c r="N233" i="1"/>
  <c r="AD233" i="1"/>
  <c r="AM222" i="1"/>
  <c r="AP222" i="1"/>
  <c r="AQ222" i="1"/>
  <c r="T197" i="1"/>
  <c r="T101" i="1"/>
  <c r="T103" i="1"/>
  <c r="T104" i="1"/>
  <c r="AM172" i="1"/>
  <c r="AP172" i="1"/>
  <c r="AQ172" i="1"/>
  <c r="S101" i="1"/>
  <c r="S103" i="1"/>
  <c r="S104" i="1"/>
  <c r="AM206" i="1"/>
  <c r="AP206" i="1"/>
  <c r="AQ206" i="1"/>
  <c r="AM204" i="1"/>
  <c r="AM207" i="1"/>
  <c r="AP207" i="1"/>
  <c r="AQ207" i="1"/>
  <c r="Q197" i="1"/>
  <c r="Q199" i="1"/>
  <c r="Q200" i="1"/>
  <c r="P101" i="1"/>
  <c r="AM91" i="1"/>
  <c r="AD101" i="1"/>
  <c r="A2" i="17"/>
  <c r="A2" i="24"/>
  <c r="O101" i="1"/>
  <c r="AM111" i="1"/>
  <c r="A2" i="7"/>
  <c r="A2" i="15"/>
  <c r="A2" i="25"/>
  <c r="A2" i="20"/>
  <c r="A2" i="29"/>
  <c r="A2" i="30"/>
  <c r="A2" i="22"/>
  <c r="A2" i="26"/>
  <c r="A2" i="18"/>
  <c r="A2" i="14"/>
  <c r="A2" i="8"/>
  <c r="A2" i="6"/>
  <c r="A2" i="12"/>
  <c r="A2" i="3"/>
  <c r="A2" i="2"/>
  <c r="A2" i="11"/>
  <c r="A2" i="21"/>
  <c r="A2" i="19"/>
  <c r="A2" i="27"/>
  <c r="A2" i="28"/>
  <c r="G4" i="1"/>
  <c r="N101" i="1"/>
  <c r="AE101" i="1"/>
  <c r="AK101" i="1"/>
  <c r="H137" i="1"/>
  <c r="P137" i="1"/>
  <c r="X137" i="1"/>
  <c r="AM198" i="1"/>
  <c r="H233" i="1"/>
  <c r="T233" i="1"/>
  <c r="X233" i="1"/>
  <c r="AF233" i="1"/>
  <c r="R233" i="1"/>
  <c r="V233" i="1"/>
  <c r="Z233" i="1"/>
  <c r="AH233" i="1"/>
  <c r="J101" i="1"/>
  <c r="Z101" i="1"/>
  <c r="Z197" i="1"/>
  <c r="I233" i="1"/>
  <c r="Q233" i="1"/>
  <c r="U233" i="1"/>
  <c r="Y233" i="1"/>
  <c r="AC233" i="1"/>
  <c r="AM226" i="1"/>
  <c r="G233" i="1"/>
  <c r="W233" i="1"/>
  <c r="AE233" i="1"/>
  <c r="AI233" i="1"/>
  <c r="K101" i="1"/>
  <c r="AJ101" i="1"/>
  <c r="I197" i="1"/>
  <c r="AM174" i="1"/>
  <c r="AP174" i="1"/>
  <c r="AQ174" i="1"/>
  <c r="AM168" i="1"/>
  <c r="K197" i="1"/>
  <c r="S197" i="1"/>
  <c r="AE197" i="1"/>
  <c r="AI197" i="1"/>
  <c r="AM180" i="1"/>
  <c r="AP180" i="1"/>
  <c r="AQ180" i="1"/>
  <c r="AM182" i="1"/>
  <c r="AP182" i="1"/>
  <c r="AQ182" i="1"/>
  <c r="AM187" i="1"/>
  <c r="AP187" i="1"/>
  <c r="AQ187" i="1"/>
  <c r="AM189" i="1"/>
  <c r="AP189" i="1"/>
  <c r="AQ189" i="1"/>
  <c r="AM214" i="1"/>
  <c r="AP214" i="1"/>
  <c r="AQ214" i="1"/>
  <c r="AM209" i="1"/>
  <c r="AP209" i="1"/>
  <c r="AQ209" i="1"/>
  <c r="AM221" i="1"/>
  <c r="AP221" i="1"/>
  <c r="AQ221" i="1"/>
  <c r="AM76" i="1"/>
  <c r="AM192" i="1"/>
  <c r="AP192" i="1"/>
  <c r="AQ192" i="1"/>
  <c r="AM213" i="1"/>
  <c r="AP213" i="1"/>
  <c r="AQ213" i="1"/>
  <c r="AM179" i="1"/>
  <c r="AP179" i="1"/>
  <c r="AQ179" i="1"/>
  <c r="N197" i="1"/>
  <c r="L101" i="1"/>
  <c r="A40" i="44"/>
  <c r="A107" i="44"/>
  <c r="A94" i="1"/>
  <c r="AM101" i="1"/>
  <c r="AM103" i="1"/>
  <c r="A189" i="1"/>
  <c r="A285" i="1"/>
  <c r="A381" i="1"/>
  <c r="AM129" i="1"/>
  <c r="AM131" i="1"/>
  <c r="AM132" i="1"/>
  <c r="AM225" i="1"/>
  <c r="AM227" i="1"/>
  <c r="AM228" i="1"/>
  <c r="AM197" i="1"/>
  <c r="AM199" i="1"/>
  <c r="AM200" i="1"/>
  <c r="AP168" i="1"/>
  <c r="AP204" i="1"/>
  <c r="AP127" i="1"/>
  <c r="AQ127" i="1"/>
  <c r="AP123" i="1"/>
  <c r="AQ123" i="1"/>
  <c r="AP126" i="1"/>
  <c r="AQ126" i="1"/>
  <c r="AP108" i="1"/>
  <c r="AP110" i="1"/>
  <c r="AQ110" i="1"/>
  <c r="AP125" i="1"/>
  <c r="AQ125" i="1"/>
  <c r="AP124" i="1"/>
  <c r="AQ124" i="1"/>
  <c r="AP113" i="1"/>
  <c r="AQ113" i="1"/>
  <c r="AP117" i="1"/>
  <c r="AQ117" i="1"/>
  <c r="AP118" i="1"/>
  <c r="AQ118" i="1"/>
  <c r="AP111" i="1"/>
  <c r="AQ111" i="1"/>
  <c r="AP97" i="1"/>
  <c r="AQ97" i="1"/>
  <c r="AP96" i="1"/>
  <c r="AQ96" i="1"/>
  <c r="AP93" i="1"/>
  <c r="AQ93" i="1"/>
  <c r="AP91" i="1"/>
  <c r="AQ91" i="1"/>
  <c r="AP89" i="1"/>
  <c r="AQ89" i="1"/>
  <c r="AP86" i="1"/>
  <c r="AQ86" i="1"/>
  <c r="AP85" i="1"/>
  <c r="AQ85" i="1"/>
  <c r="AP76" i="1"/>
  <c r="AQ76" i="1"/>
  <c r="AP75" i="1"/>
  <c r="AQ75" i="1"/>
  <c r="E36" i="26"/>
  <c r="F33" i="27"/>
  <c r="F17" i="27"/>
  <c r="F32" i="27"/>
  <c r="F16" i="27"/>
  <c r="F22" i="27"/>
  <c r="F34" i="27"/>
  <c r="F36" i="25"/>
  <c r="F35" i="27"/>
  <c r="F30" i="27"/>
  <c r="F18" i="27"/>
  <c r="F31" i="27"/>
  <c r="F36" i="26"/>
  <c r="F15" i="27"/>
  <c r="F29" i="27"/>
  <c r="A173" i="1"/>
  <c r="AP72" i="1"/>
  <c r="AO232" i="1"/>
  <c r="AD232" i="1"/>
  <c r="AD234" i="1"/>
  <c r="AD235" i="1"/>
  <c r="AF232" i="1"/>
  <c r="AF234" i="1"/>
  <c r="AF235" i="1"/>
  <c r="I136" i="1"/>
  <c r="I138" i="1"/>
  <c r="I139" i="1"/>
  <c r="L136" i="1"/>
  <c r="L134" i="1"/>
  <c r="AG232" i="1"/>
  <c r="AG230" i="1"/>
  <c r="AG199" i="1"/>
  <c r="AG200" i="1"/>
  <c r="AG136" i="1"/>
  <c r="AG134" i="1"/>
  <c r="AB136" i="1"/>
  <c r="AB134" i="1"/>
  <c r="P232" i="1"/>
  <c r="P234" i="1"/>
  <c r="P235" i="1"/>
  <c r="A172" i="1"/>
  <c r="AB232" i="1"/>
  <c r="AB230" i="1"/>
  <c r="H232" i="1"/>
  <c r="H230" i="1"/>
  <c r="P199" i="1"/>
  <c r="P200" i="1"/>
  <c r="AB199" i="1"/>
  <c r="AB200" i="1"/>
  <c r="V232" i="1"/>
  <c r="V234" i="1"/>
  <c r="V235" i="1"/>
  <c r="Y136" i="1"/>
  <c r="Y134" i="1"/>
  <c r="Q136" i="1"/>
  <c r="Q134" i="1"/>
  <c r="AB103" i="1"/>
  <c r="AB104" i="1"/>
  <c r="AC232" i="1"/>
  <c r="AC234" i="1"/>
  <c r="AC235" i="1"/>
  <c r="AK232" i="1"/>
  <c r="AK230" i="1"/>
  <c r="H136" i="1"/>
  <c r="H134" i="1"/>
  <c r="AF136" i="1"/>
  <c r="AF138" i="1"/>
  <c r="AF139" i="1"/>
  <c r="AJ232" i="1"/>
  <c r="AJ234" i="1"/>
  <c r="AJ235" i="1"/>
  <c r="X136" i="1"/>
  <c r="X138" i="1"/>
  <c r="X139" i="1"/>
  <c r="G232" i="1"/>
  <c r="G234" i="1"/>
  <c r="G235" i="1"/>
  <c r="O232" i="1"/>
  <c r="O234" i="1"/>
  <c r="O235" i="1"/>
  <c r="J232" i="1"/>
  <c r="J230" i="1"/>
  <c r="M136" i="1"/>
  <c r="M134" i="1"/>
  <c r="AG103" i="1"/>
  <c r="AG104" i="1"/>
  <c r="R232" i="1"/>
  <c r="R230" i="1"/>
  <c r="X232" i="1"/>
  <c r="X230" i="1"/>
  <c r="L232" i="1"/>
  <c r="L230" i="1"/>
  <c r="X199" i="1"/>
  <c r="X200" i="1"/>
  <c r="AM137" i="1"/>
  <c r="W232" i="1"/>
  <c r="W230" i="1"/>
  <c r="G136" i="1"/>
  <c r="G134" i="1"/>
  <c r="AH136" i="1"/>
  <c r="AH103" i="1"/>
  <c r="AH104" i="1"/>
  <c r="AH232" i="1"/>
  <c r="AH230" i="1"/>
  <c r="AA232" i="1"/>
  <c r="AA199" i="1"/>
  <c r="AA200" i="1"/>
  <c r="AC103" i="1"/>
  <c r="AC104" i="1"/>
  <c r="AC136" i="1"/>
  <c r="W136" i="1"/>
  <c r="W134" i="1"/>
  <c r="V136" i="1"/>
  <c r="V138" i="1"/>
  <c r="V139" i="1"/>
  <c r="T232" i="1"/>
  <c r="T234" i="1"/>
  <c r="T235" i="1"/>
  <c r="T136" i="1"/>
  <c r="T138" i="1"/>
  <c r="T139" i="1"/>
  <c r="T199" i="1"/>
  <c r="T200" i="1"/>
  <c r="S136" i="1"/>
  <c r="S134" i="1"/>
  <c r="Q232" i="1"/>
  <c r="Q230" i="1"/>
  <c r="P136" i="1"/>
  <c r="P134" i="1"/>
  <c r="P103" i="1"/>
  <c r="P104" i="1"/>
  <c r="Y227" i="1"/>
  <c r="Y228" i="1"/>
  <c r="Y232" i="1"/>
  <c r="J103" i="1"/>
  <c r="J104" i="1"/>
  <c r="J136" i="1"/>
  <c r="R136" i="1"/>
  <c r="R131" i="1"/>
  <c r="R132" i="1"/>
  <c r="AE199" i="1"/>
  <c r="AE200" i="1"/>
  <c r="AE232" i="1"/>
  <c r="K199" i="1"/>
  <c r="K200" i="1"/>
  <c r="K232" i="1"/>
  <c r="K103" i="1"/>
  <c r="K104" i="1"/>
  <c r="K136" i="1"/>
  <c r="Z199" i="1"/>
  <c r="Z200" i="1"/>
  <c r="Z232" i="1"/>
  <c r="Z136" i="1"/>
  <c r="Z103" i="1"/>
  <c r="Z104" i="1"/>
  <c r="AM233" i="1"/>
  <c r="AE103" i="1"/>
  <c r="AE104" i="1"/>
  <c r="AE136" i="1"/>
  <c r="U131" i="1"/>
  <c r="U132" i="1"/>
  <c r="U136" i="1"/>
  <c r="AD103" i="1"/>
  <c r="AD104" i="1"/>
  <c r="AD136" i="1"/>
  <c r="AI232" i="1"/>
  <c r="AI199" i="1"/>
  <c r="AI200" i="1"/>
  <c r="I199" i="1"/>
  <c r="I200" i="1"/>
  <c r="I232" i="1"/>
  <c r="N103" i="1"/>
  <c r="N104" i="1"/>
  <c r="N136" i="1"/>
  <c r="AA131" i="1"/>
  <c r="AA132" i="1"/>
  <c r="AA136" i="1"/>
  <c r="O136" i="1"/>
  <c r="O103" i="1"/>
  <c r="O104" i="1"/>
  <c r="U232" i="1"/>
  <c r="AK103" i="1"/>
  <c r="AK104" i="1"/>
  <c r="AK136" i="1"/>
  <c r="S199" i="1"/>
  <c r="S200" i="1"/>
  <c r="S232" i="1"/>
  <c r="M232" i="1"/>
  <c r="AJ103" i="1"/>
  <c r="AJ104" i="1"/>
  <c r="AJ136" i="1"/>
  <c r="AI103" i="1"/>
  <c r="AI104" i="1"/>
  <c r="AI136" i="1"/>
  <c r="N199" i="1"/>
  <c r="N200" i="1"/>
  <c r="N232" i="1"/>
  <c r="L103" i="1"/>
  <c r="L104" i="1"/>
  <c r="A190" i="1"/>
  <c r="A286" i="1"/>
  <c r="A382" i="1"/>
  <c r="A41" i="44"/>
  <c r="A108" i="44"/>
  <c r="A95" i="1"/>
  <c r="A191" i="1"/>
  <c r="AQ108" i="1"/>
  <c r="AP129" i="1"/>
  <c r="AQ129" i="1"/>
  <c r="AQ204" i="1"/>
  <c r="AP225" i="1"/>
  <c r="AQ225" i="1"/>
  <c r="AQ72" i="1"/>
  <c r="AP101" i="1"/>
  <c r="AQ101" i="1"/>
  <c r="AQ168" i="1"/>
  <c r="AP197" i="1"/>
  <c r="AQ197" i="1"/>
  <c r="AF230" i="1"/>
  <c r="L138" i="1"/>
  <c r="L139" i="1"/>
  <c r="AG234" i="1"/>
  <c r="AG235" i="1"/>
  <c r="AD230" i="1"/>
  <c r="X234" i="1"/>
  <c r="X235" i="1"/>
  <c r="AB138" i="1"/>
  <c r="AB139" i="1"/>
  <c r="I134" i="1"/>
  <c r="Q138" i="1"/>
  <c r="Q139" i="1"/>
  <c r="AF134" i="1"/>
  <c r="P230" i="1"/>
  <c r="AG138" i="1"/>
  <c r="AG139" i="1"/>
  <c r="AB234" i="1"/>
  <c r="AB235" i="1"/>
  <c r="A174" i="1"/>
  <c r="W138" i="1"/>
  <c r="W139" i="1"/>
  <c r="AJ230" i="1"/>
  <c r="J234" i="1"/>
  <c r="J235" i="1"/>
  <c r="R234" i="1"/>
  <c r="R235" i="1"/>
  <c r="AC230" i="1"/>
  <c r="AK234" i="1"/>
  <c r="AK235" i="1"/>
  <c r="H234" i="1"/>
  <c r="H235" i="1"/>
  <c r="V230" i="1"/>
  <c r="W234" i="1"/>
  <c r="W235" i="1"/>
  <c r="AH234" i="1"/>
  <c r="AH235" i="1"/>
  <c r="O230" i="1"/>
  <c r="Y138" i="1"/>
  <c r="Y139" i="1"/>
  <c r="X134" i="1"/>
  <c r="H138" i="1"/>
  <c r="H139" i="1"/>
  <c r="G230" i="1"/>
  <c r="S138" i="1"/>
  <c r="S139" i="1"/>
  <c r="Q234" i="1"/>
  <c r="Q235" i="1"/>
  <c r="L234" i="1"/>
  <c r="L235" i="1"/>
  <c r="V134" i="1"/>
  <c r="M138" i="1"/>
  <c r="M139" i="1"/>
  <c r="G138" i="1"/>
  <c r="G139" i="1"/>
  <c r="T230" i="1"/>
  <c r="AA234" i="1"/>
  <c r="AA235" i="1"/>
  <c r="AA230" i="1"/>
  <c r="AC138" i="1"/>
  <c r="AC139" i="1"/>
  <c r="AC134" i="1"/>
  <c r="AH134" i="1"/>
  <c r="AH138" i="1"/>
  <c r="AH139" i="1"/>
  <c r="T134" i="1"/>
  <c r="AM136" i="1"/>
  <c r="M42" i="1"/>
  <c r="P138" i="1"/>
  <c r="P139" i="1"/>
  <c r="AM104" i="1"/>
  <c r="AM232" i="1"/>
  <c r="M43" i="1"/>
  <c r="AI134" i="1"/>
  <c r="AI138" i="1"/>
  <c r="AI139" i="1"/>
  <c r="M230" i="1"/>
  <c r="M234" i="1"/>
  <c r="M235" i="1"/>
  <c r="AK138" i="1"/>
  <c r="AK139" i="1"/>
  <c r="AK134" i="1"/>
  <c r="U138" i="1"/>
  <c r="U139" i="1"/>
  <c r="U134" i="1"/>
  <c r="AE234" i="1"/>
  <c r="AE235" i="1"/>
  <c r="AE230" i="1"/>
  <c r="N134" i="1"/>
  <c r="N138" i="1"/>
  <c r="N139" i="1"/>
  <c r="S230" i="1"/>
  <c r="S234" i="1"/>
  <c r="S235" i="1"/>
  <c r="AA134" i="1"/>
  <c r="AA138" i="1"/>
  <c r="AA139" i="1"/>
  <c r="I234" i="1"/>
  <c r="I235" i="1"/>
  <c r="I230" i="1"/>
  <c r="AD134" i="1"/>
  <c r="AD138" i="1"/>
  <c r="AD139" i="1"/>
  <c r="Z230" i="1"/>
  <c r="Z234" i="1"/>
  <c r="Z235" i="1"/>
  <c r="K138" i="1"/>
  <c r="K139" i="1"/>
  <c r="K134" i="1"/>
  <c r="K234" i="1"/>
  <c r="K235" i="1"/>
  <c r="K230" i="1"/>
  <c r="AI234" i="1"/>
  <c r="AI235" i="1"/>
  <c r="AI230" i="1"/>
  <c r="AE138" i="1"/>
  <c r="AE139" i="1"/>
  <c r="AE134" i="1"/>
  <c r="R134" i="1"/>
  <c r="R138" i="1"/>
  <c r="R139" i="1"/>
  <c r="Y234" i="1"/>
  <c r="Y235" i="1"/>
  <c r="Y230" i="1"/>
  <c r="J134" i="1"/>
  <c r="J138" i="1"/>
  <c r="J139" i="1"/>
  <c r="AJ138" i="1"/>
  <c r="AJ139" i="1"/>
  <c r="AJ134" i="1"/>
  <c r="U234" i="1"/>
  <c r="U235" i="1"/>
  <c r="U230" i="1"/>
  <c r="O134" i="1"/>
  <c r="O138" i="1"/>
  <c r="O139" i="1"/>
  <c r="Z134" i="1"/>
  <c r="Z138" i="1"/>
  <c r="Z139" i="1"/>
  <c r="N234" i="1"/>
  <c r="N235" i="1"/>
  <c r="N230" i="1"/>
  <c r="M50" i="1"/>
  <c r="U42" i="1"/>
  <c r="T42" i="1"/>
  <c r="M51" i="1"/>
  <c r="U43" i="1"/>
  <c r="T43" i="1"/>
  <c r="A287" i="1"/>
  <c r="A383" i="1"/>
  <c r="A42" i="44"/>
  <c r="A109" i="44"/>
  <c r="A96" i="1"/>
  <c r="J50" i="1"/>
  <c r="J51" i="1"/>
  <c r="I50" i="1"/>
  <c r="I51" i="1"/>
  <c r="P80" i="44"/>
  <c r="P9" i="44"/>
  <c r="P13" i="44"/>
  <c r="H50" i="1"/>
  <c r="H51" i="1"/>
  <c r="AM138" i="1"/>
  <c r="AM139" i="1"/>
  <c r="A175" i="1"/>
  <c r="AM134" i="1"/>
  <c r="AP136" i="1"/>
  <c r="AQ136" i="1"/>
  <c r="AP232" i="1"/>
  <c r="AQ232" i="1"/>
  <c r="AM234" i="1"/>
  <c r="AM235" i="1"/>
  <c r="AM230" i="1"/>
  <c r="T50" i="1"/>
  <c r="U50" i="1"/>
  <c r="U51" i="1"/>
  <c r="T51" i="1"/>
  <c r="A43" i="44"/>
  <c r="A110" i="44"/>
  <c r="A288" i="1"/>
  <c r="A384" i="1"/>
  <c r="A192" i="1"/>
  <c r="A97" i="1"/>
  <c r="P14" i="44"/>
  <c r="Q14" i="44"/>
  <c r="P81" i="44"/>
  <c r="Q81" i="44"/>
  <c r="A179" i="1"/>
  <c r="A44" i="44"/>
  <c r="A111" i="44"/>
  <c r="A98" i="1"/>
  <c r="A289" i="1"/>
  <c r="A385" i="1"/>
  <c r="A193" i="1"/>
  <c r="A180" i="1"/>
  <c r="A45" i="44"/>
  <c r="A112" i="44"/>
  <c r="A290" i="1"/>
  <c r="A386" i="1"/>
  <c r="A99" i="1"/>
  <c r="A194" i="1"/>
  <c r="A181" i="1"/>
  <c r="A46" i="44"/>
  <c r="A195" i="1"/>
  <c r="A291" i="1"/>
  <c r="A387" i="1"/>
  <c r="A101" i="1"/>
  <c r="A182" i="1"/>
  <c r="A107" i="1"/>
  <c r="A197" i="1"/>
  <c r="A389" i="1"/>
  <c r="A293" i="1"/>
  <c r="A113" i="44"/>
  <c r="A119" i="44"/>
  <c r="A52" i="44"/>
  <c r="A55" i="44"/>
  <c r="A122" i="44"/>
  <c r="A56" i="44"/>
  <c r="A57" i="44"/>
  <c r="A58" i="44"/>
  <c r="A59" i="44"/>
  <c r="A108" i="1"/>
  <c r="A109" i="1"/>
  <c r="A203" i="1"/>
  <c r="A299" i="1"/>
  <c r="A395" i="1"/>
  <c r="A124" i="44"/>
  <c r="A125" i="44"/>
  <c r="A123" i="44"/>
  <c r="A110" i="1"/>
  <c r="A111" i="1"/>
  <c r="A205" i="1"/>
  <c r="A301" i="1"/>
  <c r="A397" i="1"/>
  <c r="A60" i="44"/>
  <c r="A61" i="44"/>
  <c r="A62" i="44"/>
  <c r="A126" i="44"/>
  <c r="A207" i="1"/>
  <c r="A303" i="1"/>
  <c r="A399" i="1"/>
  <c r="A112" i="1"/>
  <c r="A127" i="44"/>
  <c r="A63" i="44"/>
  <c r="A130" i="44"/>
  <c r="A129" i="44"/>
  <c r="A128" i="44"/>
  <c r="A113" i="1"/>
  <c r="A114" i="1"/>
  <c r="A208" i="1"/>
  <c r="A304" i="1"/>
  <c r="A400" i="1"/>
  <c r="A64" i="44"/>
  <c r="A131" i="44"/>
  <c r="A209" i="1"/>
  <c r="A305" i="1"/>
  <c r="A401" i="1"/>
  <c r="A210" i="1"/>
  <c r="A306" i="1"/>
  <c r="A402" i="1"/>
  <c r="A115" i="1"/>
  <c r="A65" i="44"/>
  <c r="A211" i="1"/>
  <c r="A307" i="1"/>
  <c r="A403" i="1"/>
  <c r="A116" i="1"/>
  <c r="A132" i="44"/>
  <c r="A66" i="44"/>
  <c r="A67" i="44"/>
  <c r="A212" i="1"/>
  <c r="A308" i="1"/>
  <c r="A404" i="1"/>
  <c r="A117" i="1"/>
  <c r="A68" i="44"/>
  <c r="A135" i="44"/>
  <c r="A134" i="44"/>
  <c r="A133" i="44"/>
  <c r="A118" i="1"/>
  <c r="A213" i="1"/>
  <c r="A309" i="1"/>
  <c r="A405" i="1"/>
  <c r="A69" i="44"/>
  <c r="A136" i="44"/>
  <c r="A206" i="1"/>
  <c r="A302" i="1"/>
  <c r="A398" i="1"/>
  <c r="A119" i="1"/>
  <c r="A214" i="1"/>
  <c r="A310" i="1"/>
  <c r="A406" i="1"/>
  <c r="A70" i="44"/>
  <c r="A137" i="44"/>
  <c r="A204" i="1"/>
  <c r="A300" i="1"/>
  <c r="A396" i="1"/>
  <c r="A120" i="1"/>
  <c r="A215" i="1"/>
  <c r="A311" i="1"/>
  <c r="A407" i="1"/>
  <c r="A71" i="44"/>
  <c r="A138" i="44"/>
  <c r="C7" i="27"/>
  <c r="C6" i="27"/>
  <c r="A121" i="1"/>
  <c r="A216" i="1"/>
  <c r="A312" i="1"/>
  <c r="A408" i="1"/>
  <c r="A72" i="44"/>
  <c r="A139" i="44"/>
  <c r="D7" i="27"/>
  <c r="D6" i="27"/>
  <c r="D5" i="27"/>
  <c r="A122" i="1"/>
  <c r="A217" i="1"/>
  <c r="A313" i="1"/>
  <c r="A409" i="1"/>
  <c r="A73" i="44"/>
  <c r="A140" i="44"/>
  <c r="D36" i="27"/>
  <c r="A218" i="1"/>
  <c r="A314" i="1"/>
  <c r="A410" i="1"/>
  <c r="A123" i="1"/>
  <c r="A74" i="44"/>
  <c r="A141" i="44"/>
  <c r="E7" i="27"/>
  <c r="E6" i="27"/>
  <c r="E5" i="27"/>
  <c r="F6" i="27"/>
  <c r="F7" i="27"/>
  <c r="F5" i="27"/>
  <c r="A219" i="1"/>
  <c r="A315" i="1"/>
  <c r="A411" i="1"/>
  <c r="A124" i="1"/>
  <c r="A75" i="44"/>
  <c r="A142" i="44"/>
  <c r="A145" i="44"/>
  <c r="A147" i="44"/>
  <c r="F36" i="27"/>
  <c r="E36" i="27"/>
  <c r="G7" i="27"/>
  <c r="G5" i="27"/>
  <c r="G6" i="27"/>
  <c r="A220" i="1"/>
  <c r="A316" i="1"/>
  <c r="A412" i="1"/>
  <c r="A125" i="1"/>
  <c r="A78" i="44"/>
  <c r="A80" i="44"/>
  <c r="G36" i="27"/>
  <c r="R45" i="1"/>
  <c r="A221" i="1"/>
  <c r="A317" i="1"/>
  <c r="A413" i="1"/>
  <c r="A126" i="1"/>
  <c r="J37" i="27"/>
  <c r="H7" i="27"/>
  <c r="H6" i="27"/>
  <c r="H5" i="27"/>
  <c r="I7" i="27"/>
  <c r="I6" i="27"/>
  <c r="I5" i="27"/>
  <c r="A127" i="1"/>
  <c r="A222" i="1"/>
  <c r="A318" i="1"/>
  <c r="A414" i="1"/>
  <c r="H36" i="27"/>
  <c r="I36" i="27"/>
  <c r="I37" i="27"/>
  <c r="A223" i="1"/>
  <c r="A319" i="1"/>
  <c r="A415" i="1"/>
  <c r="A129" i="1"/>
  <c r="H37" i="27"/>
  <c r="R44" i="1"/>
  <c r="C36" i="26"/>
  <c r="C5" i="27"/>
  <c r="C36" i="27"/>
  <c r="A225" i="1"/>
  <c r="A417" i="1"/>
  <c r="A136" i="1"/>
  <c r="A321" i="1"/>
  <c r="A232" i="1"/>
  <c r="A424" i="1"/>
  <c r="A328" i="1"/>
</calcChain>
</file>

<file path=xl/comments1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ใส่จำนวน case ที่อนุมัติแล้วแต่ลูกค้า cancel ไม่รับเงิน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23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24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25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26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27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28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29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30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31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32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33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34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35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36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37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38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39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40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41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42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43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44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45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46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47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48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49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50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51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52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ใส่จำนวนแผ่นพับที่แจกในแต่ละวัน / No. of brochures or leaflets distributed to public on particular day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ใส่จำนวน Smile Card ที่แจกลูกค้าไป / No. of Smile Cards provided to customers
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ใส่จำนวนใบสมัครในวันนั้น / No. of applications on the day</t>
        </r>
      </text>
    </comment>
  </commentList>
</comments>
</file>

<file path=xl/sharedStrings.xml><?xml version="1.0" encoding="utf-8"?>
<sst xmlns="http://schemas.openxmlformats.org/spreadsheetml/2006/main" count="3212" uniqueCount="263">
  <si>
    <t>ปี</t>
  </si>
  <si>
    <t>เดือน</t>
  </si>
  <si>
    <t>วันที่</t>
  </si>
  <si>
    <t>กรอกข้อมูล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</si>
  <si>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</si>
  <si>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</si>
  <si>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</si>
  <si>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</si>
  <si>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</si>
  <si>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</si>
  <si>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</si>
  <si>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</si>
  <si>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</si>
  <si>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</si>
  <si>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</si>
  <si>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</si>
  <si>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January</t>
  </si>
  <si>
    <t>สำนักงานใหญ่</t>
  </si>
  <si>
    <t>HQT</t>
  </si>
  <si>
    <t>บางปู</t>
  </si>
  <si>
    <t>บางพูน</t>
  </si>
  <si>
    <t>สะพานใหม่</t>
  </si>
  <si>
    <t>บางกะปิ</t>
  </si>
  <si>
    <t>บางพลี</t>
  </si>
  <si>
    <t>ดอนเมือง</t>
  </si>
  <si>
    <t>วังน้อย</t>
  </si>
  <si>
    <t>หนองแขม</t>
  </si>
  <si>
    <t>อมตะนคร</t>
  </si>
  <si>
    <t>บ่อวิน</t>
  </si>
  <si>
    <t>BPO</t>
  </si>
  <si>
    <t>BPN</t>
  </si>
  <si>
    <t>SPM</t>
  </si>
  <si>
    <t>BKP</t>
  </si>
  <si>
    <t>BPE</t>
  </si>
  <si>
    <t>DMU</t>
  </si>
  <si>
    <t>WNO</t>
  </si>
  <si>
    <t>NKM</t>
  </si>
  <si>
    <t>AMT</t>
  </si>
  <si>
    <t>BWN</t>
  </si>
  <si>
    <t>จันทบุรี</t>
  </si>
  <si>
    <t>ราชบุรี</t>
  </si>
  <si>
    <t>CHB</t>
  </si>
  <si>
    <t>RBR</t>
  </si>
  <si>
    <t>โคราช</t>
  </si>
  <si>
    <t>อยุธยา</t>
  </si>
  <si>
    <t>ระยอง</t>
  </si>
  <si>
    <t>บุรีรัมย์</t>
  </si>
  <si>
    <t>สุพรรณบุรี</t>
  </si>
  <si>
    <t>KRT</t>
  </si>
  <si>
    <t>AYU</t>
  </si>
  <si>
    <t>RYO</t>
  </si>
  <si>
    <t>BRR</t>
  </si>
  <si>
    <t>SPB</t>
  </si>
  <si>
    <t>Head Quarter</t>
  </si>
  <si>
    <t>Bangpoo</t>
  </si>
  <si>
    <t>Bangpoon</t>
  </si>
  <si>
    <t>Sapanmai</t>
  </si>
  <si>
    <t>Bangkapi</t>
  </si>
  <si>
    <t>Bangplee</t>
  </si>
  <si>
    <t>Don Muang</t>
  </si>
  <si>
    <t>Wangnoi</t>
  </si>
  <si>
    <t>Nongkhaem</t>
  </si>
  <si>
    <t>Amata Nakorn</t>
  </si>
  <si>
    <t>Chanthaburi</t>
  </si>
  <si>
    <t>Ratchaburi</t>
  </si>
  <si>
    <t>Bowin</t>
  </si>
  <si>
    <t>Ayutthaya</t>
  </si>
  <si>
    <t>Rayong</t>
  </si>
  <si>
    <t>Buri Ram</t>
  </si>
  <si>
    <t>Suphanburi</t>
  </si>
  <si>
    <t>ร่มเกล้า</t>
  </si>
  <si>
    <t>Rom Klao</t>
  </si>
  <si>
    <t>ROM</t>
  </si>
  <si>
    <t>สายไหม</t>
  </si>
  <si>
    <t>SAI</t>
  </si>
  <si>
    <t>Saimai</t>
  </si>
  <si>
    <t>Date</t>
  </si>
  <si>
    <t>Total</t>
  </si>
  <si>
    <t>Smile Card</t>
  </si>
  <si>
    <t xml:space="preserve">Reject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</si>
  <si>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</si>
  <si>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</si>
  <si>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</si>
  <si>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</si>
  <si>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</si>
  <si>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</si>
  <si>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</si>
  <si>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</si>
  <si>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</si>
  <si>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</si>
  <si>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</si>
  <si>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Remark:</t>
  </si>
  <si>
    <t>Saturday</t>
  </si>
  <si>
    <t>Sunday</t>
  </si>
  <si>
    <t>Leatlet 
(แผ่นพับ)</t>
  </si>
  <si>
    <t>Day</t>
  </si>
  <si>
    <t>SUN</t>
  </si>
  <si>
    <t>MON</t>
  </si>
  <si>
    <t>LM</t>
  </si>
  <si>
    <t>% Chg.</t>
  </si>
  <si>
    <t>BKK and Boundaries</t>
  </si>
  <si>
    <t>Provinces</t>
  </si>
  <si>
    <t>Bangkok and Boundaries</t>
  </si>
  <si>
    <t>BKK</t>
  </si>
  <si>
    <t>TNB</t>
  </si>
  <si>
    <t>T</t>
  </si>
  <si>
    <t xml:space="preserve">Finance 
</t>
  </si>
  <si>
    <t>Grand Total</t>
  </si>
  <si>
    <t>Chg.</t>
  </si>
  <si>
    <t>Month</t>
  </si>
  <si>
    <t>Year</t>
  </si>
  <si>
    <t>Province ratio</t>
  </si>
  <si>
    <t>TUE</t>
  </si>
  <si>
    <t>WED</t>
  </si>
  <si>
    <t>THU</t>
  </si>
  <si>
    <t>FRI</t>
  </si>
  <si>
    <t>SAT</t>
  </si>
  <si>
    <t>Application</t>
  </si>
  <si>
    <t>Inthamara</t>
  </si>
  <si>
    <t>อินทามระ</t>
  </si>
  <si>
    <t>SRC</t>
  </si>
  <si>
    <t>Sriracha</t>
  </si>
  <si>
    <t>ศรีราชา</t>
  </si>
  <si>
    <t>INT</t>
  </si>
  <si>
    <t>BUA</t>
  </si>
  <si>
    <t>Bangbuathong</t>
  </si>
  <si>
    <t>NVA</t>
  </si>
  <si>
    <t>Navanakorn</t>
  </si>
  <si>
    <t>Visitors 
(จำนวนลูกค้า)</t>
  </si>
  <si>
    <t>Closing account</t>
  </si>
  <si>
    <t>STP</t>
  </si>
  <si>
    <t>Sathu Pradit</t>
  </si>
  <si>
    <t>Finance</t>
  </si>
  <si>
    <t>Application 
(ใบคำขอ)</t>
  </si>
  <si>
    <t>KL4</t>
  </si>
  <si>
    <t>Klong 4</t>
  </si>
  <si>
    <t>สาธุประดิษฐ์</t>
  </si>
  <si>
    <t>คู้บอน</t>
  </si>
  <si>
    <t>Khubon</t>
  </si>
  <si>
    <t>KBN</t>
  </si>
  <si>
    <t>บางบัวทอง</t>
  </si>
  <si>
    <t>นวนคร</t>
  </si>
  <si>
    <t>คลอง 4</t>
  </si>
  <si>
    <t>CH4</t>
  </si>
  <si>
    <t>โชคชัยสี่</t>
  </si>
  <si>
    <t>Chokchai 4</t>
  </si>
  <si>
    <t>PAK</t>
  </si>
  <si>
    <t>Pak Kret</t>
  </si>
  <si>
    <t>ปากเกร็ด</t>
  </si>
  <si>
    <t>มหาชัย</t>
  </si>
  <si>
    <t>Mahachai</t>
  </si>
  <si>
    <t>MHC</t>
  </si>
  <si>
    <t>CSW</t>
  </si>
  <si>
    <t>จรัญสนิทวงศ์</t>
  </si>
  <si>
    <t>Charansanitwong</t>
  </si>
  <si>
    <t>หลักสี่ (อิออน)</t>
  </si>
  <si>
    <t>LAK</t>
  </si>
  <si>
    <t>Total Thanaban</t>
  </si>
  <si>
    <t>MFC</t>
  </si>
  <si>
    <t>CFC</t>
  </si>
  <si>
    <t>Application
(ใบคำขอ)</t>
  </si>
  <si>
    <t>Moto for Cash</t>
  </si>
  <si>
    <t>Car for CA$H</t>
  </si>
  <si>
    <t>Reject</t>
  </si>
  <si>
    <t>MFC Finance</t>
  </si>
  <si>
    <t>MFC Application</t>
  </si>
  <si>
    <t>CFC Finance</t>
  </si>
  <si>
    <t>CFC Application</t>
  </si>
  <si>
    <t>Auto loan</t>
  </si>
  <si>
    <t xml:space="preserve"> </t>
  </si>
  <si>
    <t>Finance history</t>
  </si>
  <si>
    <t>Province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</si>
  <si>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</si>
  <si>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</si>
  <si>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</si>
  <si>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</si>
  <si>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</si>
  <si>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</si>
  <si>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</si>
  <si>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</si>
  <si>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</si>
  <si>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</si>
  <si>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</si>
  <si>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</si>
  <si>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</si>
  <si>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</si>
  <si>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</si>
  <si>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</si>
  <si>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</si>
  <si>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</si>
  <si>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</si>
  <si>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</si>
  <si>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</si>
  <si>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</si>
  <si>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</si>
  <si>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</si>
  <si>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BBN</t>
  </si>
  <si>
    <t>Laksi (MaxValu)</t>
  </si>
  <si>
    <t>Bangbon (MaxValu)</t>
  </si>
  <si>
    <t>CTB</t>
  </si>
  <si>
    <t>Muang Chonburi</t>
  </si>
  <si>
    <t>KKW</t>
  </si>
  <si>
    <t>King Kaew</t>
  </si>
  <si>
    <t>%Chg.</t>
  </si>
  <si>
    <t>Auto Loan Daily Report / รายงานประจำวันสินเชื่อจำนำเล่มทะเบียน</t>
  </si>
  <si>
    <t>Chachoengsao</t>
  </si>
  <si>
    <t>CCS</t>
  </si>
  <si>
    <t>BRG</t>
  </si>
  <si>
    <t>Bearing</t>
  </si>
  <si>
    <t>Cancel</t>
  </si>
  <si>
    <t>PRW</t>
  </si>
  <si>
    <t>Prawet</t>
  </si>
  <si>
    <t>Holiday</t>
  </si>
  <si>
    <t>Starting date</t>
  </si>
  <si>
    <t>แบริ่ง</t>
  </si>
  <si>
    <t>PCP</t>
  </si>
  <si>
    <t>Poochaosamingprai</t>
  </si>
  <si>
    <t>ปู่เจ้าสมิงพราย</t>
  </si>
  <si>
    <t>ประเวศ</t>
  </si>
  <si>
    <t>กิ่งแก้ว</t>
  </si>
  <si>
    <t>บางบอน</t>
  </si>
  <si>
    <t>เมืองชลบุรี</t>
  </si>
  <si>
    <t>ฉะเชิงเทรา</t>
  </si>
  <si>
    <t>PPD</t>
  </si>
  <si>
    <t>Phrapradaeng</t>
  </si>
  <si>
    <t>PTY</t>
  </si>
  <si>
    <t>Pattaya</t>
  </si>
  <si>
    <t>BKH</t>
  </si>
  <si>
    <t>Bankhai</t>
  </si>
  <si>
    <t>PLD</t>
  </si>
  <si>
    <t>Pluakdaeng</t>
  </si>
  <si>
    <t>Lukefai</t>
  </si>
  <si>
    <t>weight</t>
  </si>
  <si>
    <t>SmartBike</t>
  </si>
  <si>
    <t>SB</t>
  </si>
  <si>
    <t>MTP</t>
  </si>
  <si>
    <t>Maptaphut</t>
  </si>
  <si>
    <t>PTC</t>
  </si>
  <si>
    <t>Pak Thong Chai</t>
  </si>
  <si>
    <t>Korat GL</t>
  </si>
  <si>
    <t>YMO</t>
  </si>
  <si>
    <t>S1M</t>
  </si>
  <si>
    <t>Yamo Korat</t>
  </si>
  <si>
    <t>SaveOne Market Korat</t>
  </si>
  <si>
    <t>19 - Visakha Bucha Day</t>
  </si>
  <si>
    <t>พระประแดง</t>
  </si>
  <si>
    <t>พัทยา</t>
  </si>
  <si>
    <t>มาบตาพุด</t>
  </si>
  <si>
    <t>ปลวกแดง</t>
  </si>
  <si>
    <t>บ้านค่าย</t>
  </si>
  <si>
    <t>ย่าโม โคราช</t>
  </si>
  <si>
    <t>ตลาดเซฟวัน</t>
  </si>
  <si>
    <t>ปักธงชัย</t>
  </si>
  <si>
    <t>จอหอ</t>
  </si>
  <si>
    <t>JOH</t>
  </si>
  <si>
    <t>Joho</t>
  </si>
  <si>
    <t>PMT</t>
  </si>
  <si>
    <t>Phutthamonthon Sai 6</t>
  </si>
  <si>
    <t>.</t>
  </si>
  <si>
    <t>Avg</t>
  </si>
  <si>
    <t>Max</t>
  </si>
  <si>
    <t>no info</t>
  </si>
  <si>
    <t>Historical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</si>
</sst>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87" formatCode="_-* #,##0_-;\-* #,##0_-;_-* &quot;-&quot;??_-;_-@_-"/>
    <numFmt numFmtId="188" formatCode="[$-409]mmmmm;@"/>
    <numFmt numFmtId="189" formatCode="#,##0_);[Red]\(\-#,##0\)"/>
    <numFmt numFmtId="190" formatCode="[Blue]#,##0.0%;[Red]#\(##0.0%\);\-"/>
    <numFmt numFmtId="191" formatCode="#,##0%;#\(##0%\);\-"/>
    <numFmt numFmtId="192" formatCode="[Blue]#,##0.00%;[Red]#\(##0.00%\);\-"/>
    <numFmt numFmtId="193" formatCode="[Blue]###,###;[Red]\(###,###\);\-"/>
    <numFmt numFmtId="194" formatCode="[Blue]###,###.0%;[Red]\(###,###.0%\);\-"/>
    <numFmt numFmtId="195" formatCode="[$-1010409]d\ mmm\ yy;@"/>
  </numFmts>
  <fonts count="2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indexed="8"/>
      <name val="Arial"/>
      <family val="2"/>
    </font>
    <font>
      <sz val="9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sz val="11"/>
      <color rgb="FFFF0000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14"/>
      <color indexed="8"/>
      <name val="Arial"/>
      <family val="2"/>
    </font>
    <font>
      <sz val="6"/>
      <name val="Tahoma"/>
      <family val="2"/>
      <scheme val="minor"/>
    </font>
    <font>
      <b/>
      <sz val="14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187" fontId="4" fillId="3" borderId="0" xfId="1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 applyFill="1" applyAlignment="1">
      <alignment horizontal="right" vertical="center"/>
    </xf>
    <xf numFmtId="0" fontId="2" fillId="0" borderId="0" xfId="0" applyFont="1" applyFill="1" applyBorder="1"/>
    <xf numFmtId="187" fontId="2" fillId="0" borderId="0" xfId="1" applyNumberFormat="1" applyFont="1" applyFill="1" applyProtection="1">
      <protection locked="0"/>
    </xf>
    <xf numFmtId="187" fontId="2" fillId="0" borderId="0" xfId="1" applyNumberFormat="1" applyFont="1" applyFill="1" applyBorder="1" applyProtection="1">
      <protection locked="0"/>
    </xf>
    <xf numFmtId="189" fontId="2" fillId="0" borderId="0" xfId="0" applyNumberFormat="1" applyFont="1"/>
    <xf numFmtId="10" fontId="2" fillId="0" borderId="0" xfId="2" applyNumberFormat="1" applyFont="1" applyAlignment="1" applyProtection="1">
      <alignment vertical="center" wrapText="1"/>
      <protection locked="0"/>
    </xf>
    <xf numFmtId="49" fontId="9" fillId="0" borderId="0" xfId="0" applyNumberFormat="1" applyFont="1" applyAlignment="1">
      <alignment horizontal="right"/>
    </xf>
    <xf numFmtId="0" fontId="9" fillId="0" borderId="0" xfId="0" applyFont="1" applyFill="1"/>
    <xf numFmtId="0" fontId="10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9" fillId="2" borderId="0" xfId="0" applyFont="1" applyFill="1" applyAlignment="1" applyProtection="1">
      <alignment horizontal="center"/>
      <protection locked="0"/>
    </xf>
    <xf numFmtId="18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49" fontId="9" fillId="5" borderId="0" xfId="0" applyNumberFormat="1" applyFont="1" applyFill="1" applyAlignment="1">
      <alignment horizontal="right"/>
    </xf>
    <xf numFmtId="0" fontId="9" fillId="5" borderId="0" xfId="0" applyFont="1" applyFill="1" applyAlignment="1" applyProtection="1">
      <alignment horizontal="center"/>
      <protection locked="0"/>
    </xf>
    <xf numFmtId="0" fontId="11" fillId="5" borderId="0" xfId="0" applyFont="1" applyFill="1" applyAlignment="1">
      <alignment horizontal="center"/>
    </xf>
    <xf numFmtId="0" fontId="9" fillId="5" borderId="0" xfId="0" applyFont="1" applyFill="1"/>
    <xf numFmtId="0" fontId="9" fillId="5" borderId="0" xfId="0" applyFont="1" applyFill="1" applyAlignment="1">
      <alignment horizontal="center"/>
    </xf>
    <xf numFmtId="0" fontId="12" fillId="9" borderId="0" xfId="0" applyFont="1" applyFill="1"/>
    <xf numFmtId="0" fontId="11" fillId="9" borderId="0" xfId="0" applyFont="1" applyFill="1"/>
    <xf numFmtId="0" fontId="11" fillId="9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187" fontId="9" fillId="0" borderId="0" xfId="1" applyNumberFormat="1" applyFont="1"/>
    <xf numFmtId="187" fontId="9" fillId="0" borderId="0" xfId="1" applyNumberFormat="1" applyFont="1" applyFill="1"/>
    <xf numFmtId="187" fontId="9" fillId="0" borderId="0" xfId="1" applyNumberFormat="1" applyFont="1" applyAlignment="1">
      <alignment horizontal="center"/>
    </xf>
    <xf numFmtId="0" fontId="9" fillId="0" borderId="0" xfId="0" applyNumberFormat="1" applyFont="1" applyAlignment="1">
      <alignment horizontal="right"/>
    </xf>
    <xf numFmtId="0" fontId="10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/>
    </xf>
    <xf numFmtId="0" fontId="10" fillId="11" borderId="0" xfId="0" applyFont="1" applyFill="1"/>
    <xf numFmtId="187" fontId="10" fillId="11" borderId="0" xfId="0" applyNumberFormat="1" applyFont="1" applyFill="1"/>
    <xf numFmtId="187" fontId="10" fillId="0" borderId="0" xfId="0" applyNumberFormat="1" applyFont="1" applyFill="1"/>
    <xf numFmtId="0" fontId="10" fillId="0" borderId="0" xfId="0" applyFont="1" applyFill="1"/>
    <xf numFmtId="190" fontId="9" fillId="0" borderId="0" xfId="0" applyNumberFormat="1" applyFont="1"/>
    <xf numFmtId="190" fontId="9" fillId="0" borderId="0" xfId="0" applyNumberFormat="1" applyFont="1" applyFill="1"/>
    <xf numFmtId="0" fontId="12" fillId="10" borderId="0" xfId="0" applyFont="1" applyFill="1" applyAlignment="1">
      <alignment horizontal="left" vertical="center"/>
    </xf>
    <xf numFmtId="0" fontId="11" fillId="1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91" fontId="9" fillId="0" borderId="0" xfId="0" applyNumberFormat="1" applyFont="1" applyAlignment="1">
      <alignment horizontal="right"/>
    </xf>
    <xf numFmtId="191" fontId="9" fillId="0" borderId="0" xfId="0" applyNumberFormat="1" applyFont="1"/>
    <xf numFmtId="191" fontId="9" fillId="0" borderId="0" xfId="0" applyNumberFormat="1" applyFont="1" applyAlignment="1">
      <alignment horizontal="center"/>
    </xf>
    <xf numFmtId="191" fontId="9" fillId="0" borderId="0" xfId="0" applyNumberFormat="1" applyFont="1" applyFill="1"/>
    <xf numFmtId="49" fontId="12" fillId="3" borderId="0" xfId="0" applyNumberFormat="1" applyFont="1" applyFill="1" applyAlignment="1">
      <alignment horizontal="right"/>
    </xf>
    <xf numFmtId="0" fontId="12" fillId="3" borderId="0" xfId="0" applyFont="1" applyFill="1"/>
    <xf numFmtId="0" fontId="12" fillId="3" borderId="0" xfId="0" applyFont="1" applyFill="1" applyAlignment="1">
      <alignment horizontal="center"/>
    </xf>
    <xf numFmtId="187" fontId="12" fillId="3" borderId="0" xfId="0" applyNumberFormat="1" applyFont="1" applyFill="1"/>
    <xf numFmtId="187" fontId="12" fillId="0" borderId="0" xfId="0" applyNumberFormat="1" applyFont="1" applyFill="1"/>
    <xf numFmtId="0" fontId="12" fillId="0" borderId="0" xfId="0" applyFont="1" applyFill="1"/>
    <xf numFmtId="0" fontId="9" fillId="0" borderId="0" xfId="0" applyFont="1" applyFill="1" applyAlignment="1">
      <alignment horizontal="center" vertical="center"/>
    </xf>
    <xf numFmtId="187" fontId="10" fillId="0" borderId="0" xfId="1" applyNumberFormat="1" applyFont="1" applyFill="1"/>
    <xf numFmtId="187" fontId="2" fillId="0" borderId="1" xfId="1" applyNumberFormat="1" applyFont="1" applyFill="1" applyBorder="1" applyProtection="1">
      <protection locked="0"/>
    </xf>
    <xf numFmtId="187" fontId="4" fillId="3" borderId="2" xfId="1" applyNumberFormat="1" applyFont="1" applyFill="1" applyBorder="1" applyAlignment="1">
      <alignment vertical="center"/>
    </xf>
    <xf numFmtId="192" fontId="2" fillId="0" borderId="0" xfId="0" applyNumberFormat="1" applyFont="1" applyAlignment="1">
      <alignment vertical="center"/>
    </xf>
    <xf numFmtId="190" fontId="14" fillId="0" borderId="0" xfId="0" applyNumberFormat="1" applyFont="1" applyFill="1"/>
    <xf numFmtId="0" fontId="14" fillId="0" borderId="0" xfId="0" applyFont="1" applyFill="1"/>
    <xf numFmtId="0" fontId="14" fillId="0" borderId="0" xfId="0" applyFont="1" applyFill="1" applyAlignment="1">
      <alignment horizontal="center" vertical="center"/>
    </xf>
    <xf numFmtId="190" fontId="15" fillId="0" borderId="0" xfId="0" applyNumberFormat="1" applyFont="1"/>
    <xf numFmtId="190" fontId="15" fillId="0" borderId="0" xfId="0" applyNumberFormat="1" applyFont="1" applyFill="1"/>
    <xf numFmtId="0" fontId="16" fillId="0" borderId="0" xfId="0" applyFont="1"/>
    <xf numFmtId="0" fontId="17" fillId="0" borderId="0" xfId="0" applyFont="1" applyAlignment="1"/>
    <xf numFmtId="0" fontId="11" fillId="9" borderId="0" xfId="0" applyNumberFormat="1" applyFont="1" applyFill="1" applyAlignment="1">
      <alignment horizontal="center"/>
    </xf>
    <xf numFmtId="0" fontId="11" fillId="10" borderId="0" xfId="0" applyNumberFormat="1" applyFont="1" applyFill="1" applyAlignment="1">
      <alignment horizontal="center" vertical="center"/>
    </xf>
    <xf numFmtId="0" fontId="10" fillId="11" borderId="0" xfId="0" applyNumberFormat="1" applyFont="1" applyFill="1" applyAlignment="1">
      <alignment horizontal="right"/>
    </xf>
    <xf numFmtId="0" fontId="12" fillId="3" borderId="0" xfId="0" applyNumberFormat="1" applyFont="1" applyFill="1" applyAlignment="1">
      <alignment horizontal="right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/>
    <xf numFmtId="187" fontId="2" fillId="6" borderId="0" xfId="1" applyNumberFormat="1" applyFont="1" applyFill="1" applyProtection="1">
      <protection locked="0"/>
    </xf>
    <xf numFmtId="0" fontId="2" fillId="6" borderId="0" xfId="0" applyFont="1" applyFill="1" applyBorder="1" applyAlignment="1">
      <alignment horizontal="center"/>
    </xf>
    <xf numFmtId="187" fontId="2" fillId="6" borderId="0" xfId="1" applyNumberFormat="1" applyFont="1" applyFill="1" applyBorder="1" applyProtection="1">
      <protection locked="0"/>
    </xf>
    <xf numFmtId="187" fontId="2" fillId="6" borderId="1" xfId="1" applyNumberFormat="1" applyFont="1" applyFill="1" applyBorder="1" applyProtection="1">
      <protection locked="0"/>
    </xf>
    <xf numFmtId="187" fontId="2" fillId="8" borderId="0" xfId="1" applyNumberFormat="1" applyFont="1" applyFill="1" applyProtection="1">
      <protection locked="0"/>
    </xf>
    <xf numFmtId="187" fontId="2" fillId="8" borderId="1" xfId="1" applyNumberFormat="1" applyFont="1" applyFill="1" applyBorder="1" applyProtection="1">
      <protection locked="0"/>
    </xf>
    <xf numFmtId="0" fontId="2" fillId="8" borderId="0" xfId="0" applyFont="1" applyFill="1" applyBorder="1" applyAlignment="1">
      <alignment horizontal="center"/>
    </xf>
    <xf numFmtId="187" fontId="2" fillId="8" borderId="0" xfId="1" applyNumberFormat="1" applyFont="1" applyFill="1" applyBorder="1" applyProtection="1">
      <protection locked="0"/>
    </xf>
    <xf numFmtId="49" fontId="9" fillId="0" borderId="0" xfId="0" applyNumberFormat="1" applyFont="1" applyFill="1" applyAlignment="1">
      <alignment horizontal="right"/>
    </xf>
    <xf numFmtId="187" fontId="18" fillId="0" borderId="0" xfId="0" applyNumberFormat="1" applyFont="1" applyFill="1"/>
    <xf numFmtId="190" fontId="12" fillId="0" borderId="0" xfId="0" applyNumberFormat="1" applyFont="1" applyFill="1"/>
    <xf numFmtId="0" fontId="9" fillId="0" borderId="0" xfId="0" applyNumberFormat="1" applyFont="1" applyAlignment="1">
      <alignment horizontal="center"/>
    </xf>
    <xf numFmtId="0" fontId="2" fillId="6" borderId="0" xfId="0" applyFont="1" applyFill="1" applyAlignment="1" applyProtection="1">
      <alignment horizontal="center"/>
      <protection locked="0"/>
    </xf>
    <xf numFmtId="0" fontId="2" fillId="8" borderId="0" xfId="0" applyFont="1" applyFill="1" applyAlignment="1" applyProtection="1">
      <alignment horizontal="center"/>
      <protection locked="0"/>
    </xf>
    <xf numFmtId="187" fontId="2" fillId="0" borderId="0" xfId="1" applyNumberFormat="1" applyFont="1" applyFill="1"/>
    <xf numFmtId="187" fontId="2" fillId="0" borderId="0" xfId="1" applyNumberFormat="1" applyFont="1" applyFill="1" applyBorder="1"/>
    <xf numFmtId="187" fontId="2" fillId="0" borderId="0" xfId="1" applyNumberFormat="1" applyFont="1" applyFill="1" applyAlignment="1">
      <alignment horizontal="center"/>
    </xf>
    <xf numFmtId="187" fontId="2" fillId="8" borderId="0" xfId="1" applyNumberFormat="1" applyFont="1" applyFill="1" applyBorder="1" applyAlignment="1">
      <alignment horizontal="center"/>
    </xf>
    <xf numFmtId="187" fontId="2" fillId="0" borderId="0" xfId="1" applyNumberFormat="1" applyFont="1" applyFill="1" applyBorder="1" applyAlignment="1">
      <alignment horizontal="center"/>
    </xf>
    <xf numFmtId="187" fontId="2" fillId="6" borderId="0" xfId="1" applyNumberFormat="1" applyFont="1" applyFill="1" applyBorder="1" applyAlignment="1">
      <alignment horizontal="center"/>
    </xf>
    <xf numFmtId="187" fontId="4" fillId="3" borderId="0" xfId="1" applyNumberFormat="1" applyFont="1" applyFill="1" applyAlignment="1">
      <alignment horizontal="center" vertical="center"/>
    </xf>
    <xf numFmtId="0" fontId="17" fillId="0" borderId="0" xfId="0" applyFont="1" applyFill="1" applyAlignment="1"/>
    <xf numFmtId="193" fontId="9" fillId="0" borderId="0" xfId="0" applyNumberFormat="1" applyFont="1" applyFill="1"/>
    <xf numFmtId="193" fontId="9" fillId="0" borderId="0" xfId="0" applyNumberFormat="1" applyFont="1" applyFill="1" applyAlignment="1">
      <alignment horizontal="center" vertical="center"/>
    </xf>
    <xf numFmtId="193" fontId="10" fillId="0" borderId="0" xfId="1" applyNumberFormat="1" applyFont="1" applyFill="1"/>
    <xf numFmtId="193" fontId="12" fillId="0" borderId="0" xfId="0" applyNumberFormat="1" applyFont="1" applyFill="1"/>
    <xf numFmtId="193" fontId="9" fillId="0" borderId="0" xfId="0" applyNumberFormat="1" applyFont="1" applyAlignment="1">
      <alignment horizontal="right"/>
    </xf>
    <xf numFmtId="193" fontId="9" fillId="0" borderId="0" xfId="0" applyNumberFormat="1" applyFont="1" applyAlignment="1">
      <alignment horizontal="center" vertical="center"/>
    </xf>
    <xf numFmtId="193" fontId="9" fillId="0" borderId="0" xfId="0" applyNumberFormat="1" applyFont="1" applyAlignment="1">
      <alignment horizontal="center"/>
    </xf>
    <xf numFmtId="193" fontId="9" fillId="0" borderId="0" xfId="0" applyNumberFormat="1" applyFont="1"/>
    <xf numFmtId="193" fontId="14" fillId="0" borderId="0" xfId="0" applyNumberFormat="1" applyFont="1" applyFill="1"/>
    <xf numFmtId="0" fontId="2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/>
    <xf numFmtId="0" fontId="10" fillId="0" borderId="0" xfId="0" applyFont="1" applyAlignment="1">
      <alignment horizontal="left"/>
    </xf>
    <xf numFmtId="0" fontId="9" fillId="0" borderId="3" xfId="0" applyNumberFormat="1" applyFont="1" applyBorder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/>
    <xf numFmtId="0" fontId="9" fillId="0" borderId="3" xfId="0" applyFont="1" applyBorder="1" applyAlignment="1">
      <alignment horizontal="center"/>
    </xf>
    <xf numFmtId="187" fontId="9" fillId="0" borderId="3" xfId="1" applyNumberFormat="1" applyFont="1" applyBorder="1"/>
    <xf numFmtId="187" fontId="9" fillId="0" borderId="3" xfId="1" applyNumberFormat="1" applyFont="1" applyFill="1" applyBorder="1"/>
    <xf numFmtId="187" fontId="9" fillId="0" borderId="3" xfId="1" applyNumberFormat="1" applyFont="1" applyBorder="1" applyAlignment="1">
      <alignment horizontal="center"/>
    </xf>
    <xf numFmtId="0" fontId="9" fillId="0" borderId="3" xfId="0" applyFont="1" applyFill="1" applyBorder="1"/>
    <xf numFmtId="193" fontId="9" fillId="0" borderId="3" xfId="0" applyNumberFormat="1" applyFont="1" applyFill="1" applyBorder="1"/>
    <xf numFmtId="190" fontId="14" fillId="0" borderId="3" xfId="0" applyNumberFormat="1" applyFont="1" applyFill="1" applyBorder="1"/>
    <xf numFmtId="0" fontId="9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87" fontId="9" fillId="0" borderId="0" xfId="1" applyNumberFormat="1" applyFont="1" applyBorder="1"/>
    <xf numFmtId="187" fontId="9" fillId="0" borderId="0" xfId="1" applyNumberFormat="1" applyFont="1" applyFill="1" applyBorder="1"/>
    <xf numFmtId="187" fontId="9" fillId="0" borderId="0" xfId="1" applyNumberFormat="1" applyFont="1" applyBorder="1" applyAlignment="1">
      <alignment horizontal="center"/>
    </xf>
    <xf numFmtId="0" fontId="9" fillId="0" borderId="0" xfId="0" applyFont="1" applyFill="1" applyBorder="1"/>
    <xf numFmtId="193" fontId="9" fillId="0" borderId="0" xfId="0" applyNumberFormat="1" applyFont="1" applyFill="1" applyBorder="1"/>
    <xf numFmtId="190" fontId="14" fillId="0" borderId="0" xfId="0" applyNumberFormat="1" applyFont="1" applyFill="1" applyBorder="1"/>
    <xf numFmtId="0" fontId="9" fillId="0" borderId="4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187" fontId="9" fillId="0" borderId="4" xfId="1" applyNumberFormat="1" applyFont="1" applyBorder="1"/>
    <xf numFmtId="187" fontId="9" fillId="0" borderId="4" xfId="1" applyNumberFormat="1" applyFont="1" applyFill="1" applyBorder="1"/>
    <xf numFmtId="187" fontId="9" fillId="0" borderId="4" xfId="1" applyNumberFormat="1" applyFont="1" applyBorder="1" applyAlignment="1">
      <alignment horizontal="center"/>
    </xf>
    <xf numFmtId="0" fontId="9" fillId="0" borderId="4" xfId="0" applyFont="1" applyFill="1" applyBorder="1"/>
    <xf numFmtId="193" fontId="9" fillId="0" borderId="4" xfId="0" applyNumberFormat="1" applyFont="1" applyFill="1" applyBorder="1"/>
    <xf numFmtId="190" fontId="14" fillId="0" borderId="4" xfId="0" applyNumberFormat="1" applyFont="1" applyFill="1" applyBorder="1"/>
    <xf numFmtId="187" fontId="8" fillId="0" borderId="0" xfId="1" applyNumberFormat="1" applyFont="1" applyFill="1" applyProtection="1">
      <protection locked="0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9" fillId="0" borderId="4" xfId="0" applyNumberFormat="1" applyFont="1" applyBorder="1" applyAlignment="1">
      <alignment horizontal="center"/>
    </xf>
    <xf numFmtId="187" fontId="2" fillId="6" borderId="0" xfId="1" applyNumberFormat="1" applyFont="1" applyFill="1" applyBorder="1"/>
    <xf numFmtId="187" fontId="2" fillId="8" borderId="0" xfId="1" applyNumberFormat="1" applyFont="1" applyFill="1" applyBorder="1"/>
    <xf numFmtId="0" fontId="7" fillId="0" borderId="0" xfId="0" applyFont="1" applyFill="1"/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10" fontId="2" fillId="0" borderId="0" xfId="2" applyNumberFormat="1" applyFont="1" applyFill="1" applyAlignment="1" applyProtection="1">
      <alignment vertical="center" wrapText="1"/>
      <protection locked="0"/>
    </xf>
    <xf numFmtId="0" fontId="4" fillId="14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187" fontId="2" fillId="6" borderId="1" xfId="1" applyNumberFormat="1" applyFont="1" applyFill="1" applyBorder="1"/>
    <xf numFmtId="187" fontId="2" fillId="8" borderId="1" xfId="1" applyNumberFormat="1" applyFont="1" applyFill="1" applyBorder="1"/>
    <xf numFmtId="187" fontId="2" fillId="0" borderId="1" xfId="1" applyNumberFormat="1" applyFont="1" applyFill="1" applyBorder="1"/>
    <xf numFmtId="49" fontId="9" fillId="16" borderId="0" xfId="0" applyNumberFormat="1" applyFont="1" applyFill="1" applyAlignment="1">
      <alignment horizontal="right"/>
    </xf>
    <xf numFmtId="0" fontId="9" fillId="16" borderId="0" xfId="0" applyFont="1" applyFill="1"/>
    <xf numFmtId="0" fontId="9" fillId="16" borderId="0" xfId="0" applyFont="1" applyFill="1" applyAlignment="1">
      <alignment horizontal="center"/>
    </xf>
    <xf numFmtId="193" fontId="9" fillId="16" borderId="0" xfId="0" applyNumberFormat="1" applyFont="1" applyFill="1"/>
    <xf numFmtId="0" fontId="7" fillId="0" borderId="0" xfId="0" applyFont="1" applyFill="1" applyBorder="1"/>
    <xf numFmtId="0" fontId="20" fillId="0" borderId="0" xfId="0" applyFont="1" applyFill="1" applyBorder="1" applyAlignment="1"/>
    <xf numFmtId="0" fontId="4" fillId="17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right"/>
    </xf>
    <xf numFmtId="187" fontId="9" fillId="0" borderId="0" xfId="1" applyNumberFormat="1" applyFont="1" applyFill="1" applyAlignment="1">
      <alignment horizontal="center"/>
    </xf>
    <xf numFmtId="187" fontId="9" fillId="0" borderId="0" xfId="1" applyNumberFormat="1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1" fillId="3" borderId="0" xfId="0" applyFont="1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left"/>
    </xf>
    <xf numFmtId="0" fontId="21" fillId="10" borderId="0" xfId="0" applyFont="1" applyFill="1" applyAlignment="1">
      <alignment horizontal="center" vertical="center"/>
    </xf>
    <xf numFmtId="187" fontId="0" fillId="0" borderId="0" xfId="1" applyNumberFormat="1" applyFont="1" applyAlignment="1">
      <alignment vertical="center"/>
    </xf>
    <xf numFmtId="187" fontId="21" fillId="3" borderId="0" xfId="1" applyNumberFormat="1" applyFont="1" applyFill="1" applyAlignment="1">
      <alignment vertical="center"/>
    </xf>
    <xf numFmtId="0" fontId="0" fillId="0" borderId="4" xfId="0" applyBorder="1" applyAlignment="1">
      <alignment vertical="center"/>
    </xf>
    <xf numFmtId="187" fontId="0" fillId="0" borderId="4" xfId="1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87" fontId="0" fillId="0" borderId="0" xfId="1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187" fontId="0" fillId="0" borderId="3" xfId="1" applyNumberFormat="1" applyFont="1" applyBorder="1" applyAlignment="1">
      <alignment vertical="center"/>
    </xf>
    <xf numFmtId="0" fontId="22" fillId="18" borderId="0" xfId="0" applyFont="1" applyFill="1" applyAlignment="1">
      <alignment vertical="center"/>
    </xf>
    <xf numFmtId="187" fontId="22" fillId="18" borderId="0" xfId="1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187" fontId="0" fillId="0" borderId="0" xfId="0" applyNumberFormat="1" applyAlignment="1">
      <alignment vertical="center"/>
    </xf>
    <xf numFmtId="187" fontId="8" fillId="0" borderId="0" xfId="1" applyNumberFormat="1" applyFont="1" applyFill="1" applyBorder="1" applyProtection="1">
      <protection locked="0"/>
    </xf>
    <xf numFmtId="187" fontId="19" fillId="0" borderId="0" xfId="1" applyNumberFormat="1" applyFont="1" applyFill="1" applyBorder="1" applyProtection="1">
      <protection locked="0"/>
    </xf>
    <xf numFmtId="0" fontId="2" fillId="6" borderId="0" xfId="0" applyFont="1" applyFill="1" applyBorder="1"/>
    <xf numFmtId="0" fontId="2" fillId="8" borderId="0" xfId="0" applyFont="1" applyFill="1" applyBorder="1"/>
    <xf numFmtId="1" fontId="9" fillId="0" borderId="0" xfId="0" applyNumberFormat="1" applyFont="1" applyBorder="1" applyAlignment="1">
      <alignment horizontal="right"/>
    </xf>
    <xf numFmtId="1" fontId="10" fillId="11" borderId="0" xfId="0" applyNumberFormat="1" applyFont="1" applyFill="1" applyAlignment="1">
      <alignment horizontal="right"/>
    </xf>
    <xf numFmtId="1" fontId="12" fillId="3" borderId="0" xfId="0" applyNumberFormat="1" applyFont="1" applyFill="1" applyAlignment="1">
      <alignment horizontal="right"/>
    </xf>
    <xf numFmtId="0" fontId="21" fillId="9" borderId="8" xfId="0" applyFont="1" applyFill="1" applyBorder="1" applyAlignment="1">
      <alignment horizontal="center" vertical="center"/>
    </xf>
    <xf numFmtId="187" fontId="0" fillId="0" borderId="8" xfId="1" applyNumberFormat="1" applyFont="1" applyBorder="1" applyAlignment="1">
      <alignment vertical="center"/>
    </xf>
    <xf numFmtId="187" fontId="0" fillId="0" borderId="9" xfId="1" applyNumberFormat="1" applyFont="1" applyBorder="1" applyAlignment="1">
      <alignment vertical="center"/>
    </xf>
    <xf numFmtId="187" fontId="0" fillId="0" borderId="10" xfId="1" applyNumberFormat="1" applyFont="1" applyBorder="1" applyAlignment="1">
      <alignment vertical="center"/>
    </xf>
    <xf numFmtId="187" fontId="22" fillId="18" borderId="8" xfId="1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21" fillId="10" borderId="8" xfId="0" applyFont="1" applyFill="1" applyBorder="1" applyAlignment="1">
      <alignment horizontal="center" vertical="center"/>
    </xf>
    <xf numFmtId="187" fontId="21" fillId="3" borderId="8" xfId="1" applyNumberFormat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22" fillId="18" borderId="8" xfId="0" applyFont="1" applyFill="1" applyBorder="1" applyAlignment="1">
      <alignment vertical="center"/>
    </xf>
    <xf numFmtId="0" fontId="21" fillId="3" borderId="8" xfId="0" applyFont="1" applyFill="1" applyBorder="1" applyAlignment="1">
      <alignment vertical="center"/>
    </xf>
    <xf numFmtId="194" fontId="0" fillId="0" borderId="0" xfId="1" applyNumberFormat="1" applyFont="1" applyAlignment="1">
      <alignment vertical="center"/>
    </xf>
    <xf numFmtId="194" fontId="0" fillId="0" borderId="0" xfId="2" applyNumberFormat="1" applyFont="1" applyAlignment="1">
      <alignment vertical="center"/>
    </xf>
    <xf numFmtId="194" fontId="0" fillId="0" borderId="0" xfId="0" applyNumberFormat="1" applyAlignment="1">
      <alignment vertical="center"/>
    </xf>
    <xf numFmtId="194" fontId="0" fillId="0" borderId="0" xfId="0" applyNumberFormat="1" applyAlignment="1">
      <alignment horizontal="center" vertical="center"/>
    </xf>
    <xf numFmtId="194" fontId="0" fillId="0" borderId="8" xfId="1" applyNumberFormat="1" applyFont="1" applyBorder="1" applyAlignment="1">
      <alignment vertical="center"/>
    </xf>
    <xf numFmtId="194" fontId="0" fillId="0" borderId="8" xfId="0" applyNumberFormat="1" applyBorder="1" applyAlignment="1">
      <alignment vertical="center"/>
    </xf>
    <xf numFmtId="187" fontId="19" fillId="8" borderId="0" xfId="1" applyNumberFormat="1" applyFont="1" applyFill="1" applyBorder="1" applyProtection="1">
      <protection locked="0"/>
    </xf>
    <xf numFmtId="9" fontId="2" fillId="0" borderId="0" xfId="2" applyFont="1"/>
    <xf numFmtId="9" fontId="2" fillId="0" borderId="0" xfId="2" applyFont="1" applyFill="1"/>
    <xf numFmtId="0" fontId="24" fillId="0" borderId="0" xfId="0" applyFont="1" applyAlignment="1">
      <alignment horizontal="right"/>
    </xf>
    <xf numFmtId="195" fontId="7" fillId="0" borderId="0" xfId="0" applyNumberFormat="1" applyFont="1"/>
    <xf numFmtId="195" fontId="7" fillId="19" borderId="0" xfId="0" applyNumberFormat="1" applyFont="1" applyFill="1"/>
    <xf numFmtId="195" fontId="7" fillId="0" borderId="0" xfId="0" applyNumberFormat="1" applyFont="1" applyFill="1"/>
    <xf numFmtId="0" fontId="0" fillId="0" borderId="3" xfId="0" applyFill="1" applyBorder="1" applyAlignment="1">
      <alignment vertical="center"/>
    </xf>
    <xf numFmtId="187" fontId="0" fillId="0" borderId="3" xfId="1" applyNumberFormat="1" applyFont="1" applyFill="1" applyBorder="1" applyAlignment="1">
      <alignment vertical="center"/>
    </xf>
    <xf numFmtId="187" fontId="0" fillId="0" borderId="10" xfId="1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187" fontId="2" fillId="0" borderId="0" xfId="1" applyNumberFormat="1" applyFont="1" applyFill="1" applyAlignment="1" applyProtection="1">
      <alignment vertical="top"/>
      <protection locked="0"/>
    </xf>
    <xf numFmtId="187" fontId="13" fillId="0" borderId="1" xfId="1" applyNumberFormat="1" applyFont="1" applyFill="1" applyBorder="1" applyProtection="1">
      <protection locked="0"/>
    </xf>
    <xf numFmtId="187" fontId="8" fillId="0" borderId="0" xfId="1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87" fontId="2" fillId="6" borderId="0" xfId="1" applyNumberFormat="1" applyFont="1" applyFill="1"/>
    <xf numFmtId="187" fontId="2" fillId="6" borderId="0" xfId="1" applyNumberFormat="1" applyFont="1" applyFill="1" applyAlignment="1">
      <alignment horizontal="center"/>
    </xf>
    <xf numFmtId="187" fontId="8" fillId="8" borderId="0" xfId="1" applyNumberFormat="1" applyFont="1" applyFill="1" applyProtection="1">
      <protection locked="0"/>
    </xf>
    <xf numFmtId="187" fontId="8" fillId="8" borderId="0" xfId="1" applyNumberFormat="1" applyFont="1" applyFill="1" applyBorder="1" applyProtection="1">
      <protection locked="0"/>
    </xf>
    <xf numFmtId="194" fontId="0" fillId="0" borderId="0" xfId="1" applyNumberFormat="1" applyFont="1" applyBorder="1" applyAlignment="1">
      <alignment vertical="center"/>
    </xf>
    <xf numFmtId="194" fontId="0" fillId="0" borderId="0" xfId="0" applyNumberForma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/>
    </xf>
    <xf numFmtId="0" fontId="21" fillId="5" borderId="8" xfId="0" applyFont="1" applyFill="1" applyBorder="1" applyAlignment="1">
      <alignment horizontal="center" vertical="center"/>
    </xf>
    <xf numFmtId="187" fontId="8" fillId="6" borderId="0" xfId="1" applyNumberFormat="1" applyFont="1" applyFill="1" applyProtection="1">
      <protection locked="0"/>
    </xf>
    <xf numFmtId="187" fontId="8" fillId="0" borderId="1" xfId="1" applyNumberFormat="1" applyFont="1" applyFill="1" applyBorder="1" applyProtection="1">
      <protection locked="0"/>
    </xf>
    <xf numFmtId="0" fontId="2" fillId="6" borderId="0" xfId="1" applyNumberFormat="1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horizontal="center"/>
      <protection locked="0"/>
    </xf>
    <xf numFmtId="187" fontId="2" fillId="7" borderId="0" xfId="1" applyNumberFormat="1" applyFont="1" applyFill="1" applyProtection="1">
      <protection locked="0"/>
    </xf>
    <xf numFmtId="187" fontId="2" fillId="7" borderId="1" xfId="1" applyNumberFormat="1" applyFont="1" applyFill="1" applyBorder="1" applyProtection="1">
      <protection locked="0"/>
    </xf>
    <xf numFmtId="187" fontId="2" fillId="7" borderId="1" xfId="1" applyNumberFormat="1" applyFont="1" applyFill="1" applyBorder="1"/>
    <xf numFmtId="0" fontId="2" fillId="8" borderId="0" xfId="0" applyFont="1" applyFill="1" applyAlignment="1">
      <alignment horizontal="center"/>
    </xf>
    <xf numFmtId="187" fontId="2" fillId="8" borderId="0" xfId="1" applyNumberFormat="1" applyFont="1" applyFill="1" applyAlignment="1">
      <alignment horizontal="center"/>
    </xf>
    <xf numFmtId="187" fontId="2" fillId="8" borderId="0" xfId="1" applyNumberFormat="1" applyFont="1" applyFill="1"/>
    <xf numFmtId="0" fontId="2" fillId="7" borderId="0" xfId="0" applyFont="1" applyFill="1" applyBorder="1" applyAlignment="1">
      <alignment horizontal="center"/>
    </xf>
    <xf numFmtId="187" fontId="2" fillId="7" borderId="0" xfId="1" applyNumberFormat="1" applyFont="1" applyFill="1" applyBorder="1" applyAlignment="1">
      <alignment horizontal="center"/>
    </xf>
    <xf numFmtId="187" fontId="2" fillId="7" borderId="0" xfId="1" applyNumberFormat="1" applyFont="1" applyFill="1" applyBorder="1" applyProtection="1">
      <protection locked="0"/>
    </xf>
    <xf numFmtId="0" fontId="2" fillId="7" borderId="0" xfId="0" applyFont="1" applyFill="1" applyBorder="1"/>
    <xf numFmtId="187" fontId="2" fillId="7" borderId="0" xfId="1" applyNumberFormat="1" applyFont="1" applyFill="1" applyBorder="1"/>
    <xf numFmtId="187" fontId="8" fillId="7" borderId="0" xfId="1" applyNumberFormat="1" applyFont="1" applyFill="1" applyProtection="1">
      <protection locked="0"/>
    </xf>
    <xf numFmtId="1" fontId="9" fillId="0" borderId="3" xfId="0" applyNumberFormat="1" applyFont="1" applyBorder="1" applyAlignment="1">
      <alignment horizontal="right"/>
    </xf>
    <xf numFmtId="187" fontId="19" fillId="0" borderId="0" xfId="1" applyNumberFormat="1" applyFont="1" applyFill="1" applyProtection="1">
      <protection locked="0"/>
    </xf>
    <xf numFmtId="0" fontId="0" fillId="0" borderId="4" xfId="0" applyFill="1" applyBorder="1" applyAlignment="1">
      <alignment vertical="center"/>
    </xf>
    <xf numFmtId="187" fontId="0" fillId="0" borderId="4" xfId="1" applyNumberFormat="1" applyFont="1" applyFill="1" applyBorder="1" applyAlignment="1">
      <alignment vertical="center"/>
    </xf>
    <xf numFmtId="187" fontId="0" fillId="0" borderId="9" xfId="1" applyNumberFormat="1" applyFon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187" fontId="19" fillId="0" borderId="0" xfId="1" applyNumberFormat="1" applyFont="1" applyFill="1" applyBorder="1"/>
    <xf numFmtId="187" fontId="19" fillId="6" borderId="0" xfId="1" applyNumberFormat="1" applyFont="1" applyFill="1"/>
    <xf numFmtId="187" fontId="9" fillId="0" borderId="0" xfId="0" applyNumberFormat="1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0" fontId="20" fillId="4" borderId="7" xfId="0" applyFont="1" applyFill="1" applyBorder="1" applyAlignment="1">
      <alignment horizontal="center"/>
    </xf>
    <xf numFmtId="0" fontId="20" fillId="14" borderId="5" xfId="0" applyFont="1" applyFill="1" applyBorder="1" applyAlignment="1">
      <alignment horizontal="center"/>
    </xf>
    <xf numFmtId="0" fontId="20" fillId="14" borderId="6" xfId="0" applyFont="1" applyFill="1" applyBorder="1" applyAlignment="1">
      <alignment horizontal="center"/>
    </xf>
    <xf numFmtId="0" fontId="20" fillId="14" borderId="7" xfId="0" applyFont="1" applyFill="1" applyBorder="1" applyAlignment="1">
      <alignment horizontal="center"/>
    </xf>
    <xf numFmtId="0" fontId="26" fillId="0" borderId="0" xfId="0" applyFont="1" applyFill="1" applyBorder="1" applyAlignment="1"/>
    <xf numFmtId="0" fontId="21" fillId="20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0000"/>
      <color rgb="FF0000FF"/>
      <color rgb="FFFF6699"/>
      <color rgb="FFFF6600"/>
      <color rgb="FFCCFFCC"/>
      <color rgb="FFFF99CC"/>
      <color rgb="FFCCCCFF"/>
      <color rgb="FFFF33CC"/>
      <color rgb="FFC0C0C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Lukefai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'Finance history'!$B$9</c:f>
              <c:strCache>
                <c:ptCount val="1"/>
                <c:pt idx="0">
                  <c:v>MFC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'Finance history'!$P$8:$U$8</c:f>
              <c:strCache>
                <c:ptCount val="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</c:strCache>
            </c:strRef>
          </c:cat>
          <c:val>
            <c:numRef>
              <c:f>'Finance history'!$P$9:$U$9</c:f>
              <c:numCache>
                <c:formatCode>_-* #,##0_-;\-* #,##0_-;_-* "-"??_-;_-@_-</c:formatCode>
                <c:ptCount val="6"/>
                <c:pt idx="0">
                  <c:v>918</c:v>
                </c:pt>
                <c:pt idx="1">
                  <c:v>1066</c:v>
                </c:pt>
                <c:pt idx="2">
                  <c:v>1472</c:v>
                </c:pt>
                <c:pt idx="3">
                  <c:v>1253</c:v>
                </c:pt>
                <c:pt idx="4">
                  <c:v>1342</c:v>
                </c:pt>
                <c:pt idx="5">
                  <c:v>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6-4783-9878-64B219AFAEEA}"/>
            </c:ext>
          </c:extLst>
        </c:ser>
        <c:ser>
          <c:idx val="1"/>
          <c:order val="1"/>
          <c:tx>
            <c:strRef>
              <c:f>'Finance history'!$B$10</c:f>
              <c:strCache>
                <c:ptCount val="1"/>
                <c:pt idx="0">
                  <c:v>CFC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'Finance history'!$P$8:$U$8</c:f>
              <c:strCache>
                <c:ptCount val="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</c:strCache>
            </c:strRef>
          </c:cat>
          <c:val>
            <c:numRef>
              <c:f>'Finance history'!$P$10:$U$10</c:f>
              <c:numCache>
                <c:formatCode>_-* #,##0_-;\-* #,##0_-;_-* "-"??_-;_-@_-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65</c:v>
                </c:pt>
                <c:pt idx="3">
                  <c:v>60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6-4783-9878-64B219AFAEEA}"/>
            </c:ext>
          </c:extLst>
        </c:ser>
        <c:ser>
          <c:idx val="2"/>
          <c:order val="2"/>
          <c:tx>
            <c:strRef>
              <c:f>'Finance history'!$B$11</c:f>
              <c:strCache>
                <c:ptCount val="1"/>
                <c:pt idx="0">
                  <c:v>SmartBike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'Finance history'!$P$8:$U$8</c:f>
              <c:strCache>
                <c:ptCount val="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</c:strCache>
            </c:strRef>
          </c:cat>
          <c:val>
            <c:numRef>
              <c:f>'Finance history'!$P$11:$U$11</c:f>
              <c:numCache>
                <c:formatCode>_-* #,##0_-;\-* #,##0_-;_-* "-"??_-;_-@_-</c:formatCode>
                <c:ptCount val="6"/>
                <c:pt idx="0">
                  <c:v>142</c:v>
                </c:pt>
                <c:pt idx="1">
                  <c:v>160</c:v>
                </c:pt>
                <c:pt idx="2">
                  <c:v>186</c:v>
                </c:pt>
                <c:pt idx="3">
                  <c:v>162</c:v>
                </c:pt>
                <c:pt idx="4">
                  <c:v>209</c:v>
                </c:pt>
                <c:pt idx="5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6-4783-9878-64B219AF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010520"/>
        <c:axId val="-2136004520"/>
      </c:barChart>
      <c:catAx>
        <c:axId val="-213601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2136004520"/>
        <c:crosses val="autoZero"/>
        <c:auto val="1"/>
        <c:lblAlgn val="ctr"/>
        <c:lblOffset val="100"/>
        <c:noMultiLvlLbl val="0"/>
      </c:catAx>
      <c:valAx>
        <c:axId val="-21360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213601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000000000000799" l="0.70000000000000095" r="0.70000000000000095" t="0.75000000000000799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</a:t>
            </a:r>
            <a:r>
              <a:rPr lang="en-US" baseline="0"/>
              <a:t> </a:t>
            </a:r>
            <a:r>
              <a:rPr lang="en-US"/>
              <a:t>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TNB!$M$5:$M$35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7-4BB0-A46B-1920D266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45704"/>
        <c:axId val="-2131842696"/>
      </c:barChart>
      <c:catAx>
        <c:axId val="-21318457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1842696"/>
        <c:crosses val="autoZero"/>
        <c:auto val="1"/>
        <c:lblAlgn val="ctr"/>
        <c:lblOffset val="100"/>
        <c:noMultiLvlLbl val="0"/>
      </c:catAx>
      <c:valAx>
        <c:axId val="-21318426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18457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S1M!$M$5:$M$35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A1FF-4DA3-807C-C1FFEF5AF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825976"/>
        <c:axId val="2114828984"/>
      </c:barChart>
      <c:catAx>
        <c:axId val="2114825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4828984"/>
        <c:crosses val="autoZero"/>
        <c:auto val="1"/>
        <c:lblAlgn val="ctr"/>
        <c:lblOffset val="100"/>
        <c:noMultiLvlLbl val="0"/>
      </c:catAx>
      <c:valAx>
        <c:axId val="2114828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482597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PTC!$H$5:$H$35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D6B2-4D18-B86C-6CAD43E7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805352"/>
        <c:axId val="2114796040"/>
      </c:barChart>
      <c:catAx>
        <c:axId val="2114805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4796040"/>
        <c:crosses val="autoZero"/>
        <c:auto val="1"/>
        <c:lblAlgn val="ctr"/>
        <c:lblOffset val="100"/>
        <c:noMultiLvlLbl val="0"/>
      </c:catAx>
      <c:valAx>
        <c:axId val="21147960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4805352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PTC!$M$5:$M$35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9A8E-4C3E-A24A-BD2CD9495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445768"/>
        <c:axId val="-2136442760"/>
      </c:barChart>
      <c:catAx>
        <c:axId val="-2136445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6442760"/>
        <c:crosses val="autoZero"/>
        <c:auto val="1"/>
        <c:lblAlgn val="ctr"/>
        <c:lblOffset val="100"/>
        <c:noMultiLvlLbl val="0"/>
      </c:catAx>
      <c:valAx>
        <c:axId val="-21364427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6445768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BRR!$H$5:$H$35</c:f>
              <c:numCache>
                <c:formatCode>_-* #,##0_-;\-* #,##0_-;_-* "-"??_-;_-@_-</c:formatCode>
                <c:ptCount val="31"/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B-4A04-A2E8-B2DB306C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39480"/>
        <c:axId val="2108792840"/>
      </c:barChart>
      <c:catAx>
        <c:axId val="2108839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08792840"/>
        <c:crosses val="autoZero"/>
        <c:auto val="1"/>
        <c:lblAlgn val="ctr"/>
        <c:lblOffset val="100"/>
        <c:noMultiLvlLbl val="0"/>
      </c:catAx>
      <c:valAx>
        <c:axId val="21087928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08839480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val>
            <c:numRef>
              <c:f>BRR!$M$5:$M$35</c:f>
              <c:numCache>
                <c:formatCode>_-* #,##0_-;\-* #,##0_-;_-* "-"??_-;_-@_-</c:formatCode>
                <c:ptCount val="31"/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2-43B3-AA7F-153848416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780696"/>
        <c:axId val="2110830168"/>
      </c:barChart>
      <c:catAx>
        <c:axId val="2108780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0830168"/>
        <c:crosses val="autoZero"/>
        <c:auto val="1"/>
        <c:lblAlgn val="ctr"/>
        <c:lblOffset val="100"/>
        <c:noMultiLvlLbl val="0"/>
      </c:catAx>
      <c:valAx>
        <c:axId val="21108301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0878069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RBR!$H$5:$H$35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5-41FE-A462-2656D4D2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723288"/>
        <c:axId val="-2133681640"/>
      </c:barChart>
      <c:catAx>
        <c:axId val="-2133723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681640"/>
        <c:crosses val="autoZero"/>
        <c:auto val="1"/>
        <c:lblAlgn val="ctr"/>
        <c:lblOffset val="100"/>
        <c:noMultiLvlLbl val="0"/>
      </c:catAx>
      <c:valAx>
        <c:axId val="-21336816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723288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RBR!$M$5:$M$35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F-4659-B6A5-8A59DCBC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770728"/>
        <c:axId val="-2133675256"/>
      </c:barChart>
      <c:catAx>
        <c:axId val="-2133770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675256"/>
        <c:crosses val="autoZero"/>
        <c:auto val="1"/>
        <c:lblAlgn val="ctr"/>
        <c:lblOffset val="100"/>
        <c:noMultiLvlLbl val="0"/>
      </c:catAx>
      <c:valAx>
        <c:axId val="-21336752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770728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WNO!$H$5:$H$35</c:f>
              <c:numCache>
                <c:formatCode>_-* #,##0_-;\-* #,##0_-;_-* "-"??_-;_-@_-</c:formatCode>
                <c:ptCount val="31"/>
                <c:pt idx="0">
                  <c:v>2</c:v>
                </c:pt>
                <c:pt idx="1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5</c:v>
                </c:pt>
                <c:pt idx="22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E-4149-B90A-CB29BF74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025512"/>
        <c:axId val="-2133022504"/>
      </c:barChart>
      <c:catAx>
        <c:axId val="-2133025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022504"/>
        <c:crosses val="autoZero"/>
        <c:auto val="1"/>
        <c:lblAlgn val="ctr"/>
        <c:lblOffset val="100"/>
        <c:noMultiLvlLbl val="0"/>
      </c:catAx>
      <c:valAx>
        <c:axId val="-21330225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0255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WNO!$M$5:$M$35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C-42D1-A0B6-75F0B25E0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942232"/>
        <c:axId val="2129945240"/>
      </c:barChart>
      <c:catAx>
        <c:axId val="2129942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9945240"/>
        <c:crosses val="autoZero"/>
        <c:auto val="1"/>
        <c:lblAlgn val="ctr"/>
        <c:lblOffset val="100"/>
        <c:noMultiLvlLbl val="0"/>
      </c:catAx>
      <c:valAx>
        <c:axId val="21299452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99422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AYU!$H$5:$H$35</c:f>
              <c:numCache>
                <c:formatCode>_-* #,##0_-;\-* #,##0_-;_-* "-"??_-;_-@_-</c:formatCode>
                <c:ptCount val="31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7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6-4931-9D52-6E33C2BA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008216"/>
        <c:axId val="2130011224"/>
      </c:barChart>
      <c:catAx>
        <c:axId val="2130008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011224"/>
        <c:crosses val="autoZero"/>
        <c:auto val="1"/>
        <c:lblAlgn val="ctr"/>
        <c:lblOffset val="100"/>
        <c:noMultiLvlLbl val="0"/>
      </c:catAx>
      <c:valAx>
        <c:axId val="2130011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00821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BKK!$H$5:$H$35</c:f>
              <c:numCache>
                <c:formatCode>_-* #,##0_-;\-* #,##0_-;_-* "-"??_-;_-@_-</c:formatCode>
                <c:ptCount val="31"/>
                <c:pt idx="0">
                  <c:v>30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56</c:v>
                </c:pt>
                <c:pt idx="5">
                  <c:v>44</c:v>
                </c:pt>
                <c:pt idx="6">
                  <c:v>32</c:v>
                </c:pt>
                <c:pt idx="7">
                  <c:v>29</c:v>
                </c:pt>
                <c:pt idx="8">
                  <c:v>31</c:v>
                </c:pt>
                <c:pt idx="9">
                  <c:v>4</c:v>
                </c:pt>
                <c:pt idx="10">
                  <c:v>35</c:v>
                </c:pt>
                <c:pt idx="11">
                  <c:v>47</c:v>
                </c:pt>
                <c:pt idx="12">
                  <c:v>42</c:v>
                </c:pt>
                <c:pt idx="13">
                  <c:v>21</c:v>
                </c:pt>
                <c:pt idx="14">
                  <c:v>37</c:v>
                </c:pt>
                <c:pt idx="15">
                  <c:v>20</c:v>
                </c:pt>
                <c:pt idx="16">
                  <c:v>1</c:v>
                </c:pt>
                <c:pt idx="17">
                  <c:v>23</c:v>
                </c:pt>
                <c:pt idx="18">
                  <c:v>4</c:v>
                </c:pt>
                <c:pt idx="19">
                  <c:v>18</c:v>
                </c:pt>
                <c:pt idx="20">
                  <c:v>51</c:v>
                </c:pt>
                <c:pt idx="21">
                  <c:v>33</c:v>
                </c:pt>
                <c:pt idx="22">
                  <c:v>28</c:v>
                </c:pt>
                <c:pt idx="23">
                  <c:v>2</c:v>
                </c:pt>
                <c:pt idx="24">
                  <c:v>36</c:v>
                </c:pt>
                <c:pt idx="25">
                  <c:v>39</c:v>
                </c:pt>
                <c:pt idx="26">
                  <c:v>27</c:v>
                </c:pt>
                <c:pt idx="27">
                  <c:v>30</c:v>
                </c:pt>
                <c:pt idx="28">
                  <c:v>20</c:v>
                </c:pt>
                <c:pt idx="29">
                  <c:v>30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3-4561-9D53-31E7124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41992"/>
        <c:axId val="2115845000"/>
      </c:barChart>
      <c:catAx>
        <c:axId val="2115841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5845000"/>
        <c:crosses val="autoZero"/>
        <c:auto val="1"/>
        <c:lblAlgn val="ctr"/>
        <c:lblOffset val="100"/>
        <c:noMultiLvlLbl val="0"/>
      </c:catAx>
      <c:valAx>
        <c:axId val="2115845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58419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AYU!$M$5:$M$35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A-4641-BE4D-4887D12A2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789576"/>
        <c:axId val="2129792584"/>
      </c:barChart>
      <c:catAx>
        <c:axId val="21297895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9792584"/>
        <c:crosses val="autoZero"/>
        <c:auto val="1"/>
        <c:lblAlgn val="ctr"/>
        <c:lblOffset val="100"/>
        <c:noMultiLvlLbl val="0"/>
      </c:catAx>
      <c:valAx>
        <c:axId val="21297925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978957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SPB!$H$5:$H$35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7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6-4D8B-8545-5B74B228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840008"/>
        <c:axId val="2129843016"/>
      </c:barChart>
      <c:catAx>
        <c:axId val="2129840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9843016"/>
        <c:crosses val="autoZero"/>
        <c:auto val="1"/>
        <c:lblAlgn val="ctr"/>
        <c:lblOffset val="100"/>
        <c:noMultiLvlLbl val="0"/>
      </c:catAx>
      <c:valAx>
        <c:axId val="21298430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9840008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val>
            <c:numRef>
              <c:f>SPB!$M$5:$M$35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3-4E49-933D-3934D182C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874808"/>
        <c:axId val="2129877816"/>
      </c:barChart>
      <c:catAx>
        <c:axId val="2129874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9877816"/>
        <c:crosses val="autoZero"/>
        <c:auto val="1"/>
        <c:lblAlgn val="ctr"/>
        <c:lblOffset val="100"/>
        <c:noMultiLvlLbl val="0"/>
      </c:catAx>
      <c:valAx>
        <c:axId val="21298778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9874808"/>
        <c:crosses val="autoZero"/>
        <c:crossBetween val="between"/>
        <c:majorUnit val="1"/>
      </c:valAx>
      <c:spPr>
        <a:noFill/>
      </c:spPr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BKK!$M$5:$M$35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B-4BEA-B4EE-1475AD5C9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77112"/>
        <c:axId val="2115880120"/>
      </c:barChart>
      <c:catAx>
        <c:axId val="2115877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5880120"/>
        <c:crosses val="autoZero"/>
        <c:auto val="1"/>
        <c:lblAlgn val="ctr"/>
        <c:lblOffset val="100"/>
        <c:noMultiLvlLbl val="0"/>
      </c:catAx>
      <c:valAx>
        <c:axId val="21158801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58771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HQT!$H$6:$H$36</c:f>
              <c:numCache>
                <c:formatCode>_-* #,##0_-;\-* #,##0_-;_-* "-"??_-;_-@_-</c:formatCode>
                <c:ptCount val="31"/>
                <c:pt idx="0">
                  <c:v>5</c:v>
                </c:pt>
                <c:pt idx="1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</c:v>
                </c:pt>
                <c:pt idx="17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7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2-477D-97E0-CBFE6B3FA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189768"/>
        <c:axId val="2106045512"/>
      </c:barChart>
      <c:catAx>
        <c:axId val="2106189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06045512"/>
        <c:crosses val="autoZero"/>
        <c:auto val="1"/>
        <c:lblAlgn val="ctr"/>
        <c:lblOffset val="100"/>
        <c:noMultiLvlLbl val="0"/>
      </c:catAx>
      <c:valAx>
        <c:axId val="21060455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061897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layout>
        <c:manualLayout>
          <c:xMode val="edge"/>
          <c:yMode val="edge"/>
          <c:x val="0.30144000203858001"/>
          <c:y val="2.777777777778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HQT!$M$6:$M$36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8-41BA-8771-8F44BA47D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103688"/>
        <c:axId val="2121106696"/>
      </c:barChart>
      <c:catAx>
        <c:axId val="2121103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106696"/>
        <c:crosses val="autoZero"/>
        <c:auto val="1"/>
        <c:lblAlgn val="ctr"/>
        <c:lblOffset val="100"/>
        <c:noMultiLvlLbl val="0"/>
      </c:catAx>
      <c:valAx>
        <c:axId val="21211066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1036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CSW!$H$5:$H$35</c:f>
              <c:numCache>
                <c:formatCode>_-* #,##0_-;\-* #,##0_-;_-* "-"??_-;_-@_-</c:formatCode>
                <c:ptCount val="31"/>
                <c:pt idx="0">
                  <c:v>1</c:v>
                </c:pt>
                <c:pt idx="1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7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D-4F72-9540-79134597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64104"/>
        <c:axId val="2120567112"/>
      </c:barChart>
      <c:catAx>
        <c:axId val="2120564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0567112"/>
        <c:crosses val="autoZero"/>
        <c:auto val="1"/>
        <c:lblAlgn val="ctr"/>
        <c:lblOffset val="100"/>
        <c:noMultiLvlLbl val="0"/>
      </c:catAx>
      <c:valAx>
        <c:axId val="21205671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05641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CSW!$M$5:$M$35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E-4F9C-A15C-75BEA849A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687112"/>
        <c:axId val="2081631192"/>
      </c:barChart>
      <c:catAx>
        <c:axId val="2081687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081631192"/>
        <c:crosses val="autoZero"/>
        <c:auto val="1"/>
        <c:lblAlgn val="ctr"/>
        <c:lblOffset val="100"/>
        <c:noMultiLvlLbl val="0"/>
      </c:catAx>
      <c:valAx>
        <c:axId val="20816311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081687112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PAK!$H$5:$H$35</c:f>
              <c:numCache>
                <c:formatCode>_-* #,##0_-;\-* #,##0_-;_-* "-"??_-;_-@_-</c:formatCode>
                <c:ptCount val="31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7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8-4CAD-9688-EFEBF564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202424"/>
        <c:axId val="2122260120"/>
      </c:barChart>
      <c:catAx>
        <c:axId val="2122202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2260120"/>
        <c:crosses val="autoZero"/>
        <c:auto val="1"/>
        <c:lblAlgn val="ctr"/>
        <c:lblOffset val="100"/>
        <c:noMultiLvlLbl val="0"/>
      </c:catAx>
      <c:valAx>
        <c:axId val="21222601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22024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PAK!$M$5:$M$35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C-4C0A-AFA0-FFE566612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53592"/>
        <c:axId val="2122291608"/>
      </c:barChart>
      <c:catAx>
        <c:axId val="2115853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2291608"/>
        <c:crosses val="autoZero"/>
        <c:auto val="1"/>
        <c:lblAlgn val="ctr"/>
        <c:lblOffset val="100"/>
        <c:noMultiLvlLbl val="0"/>
      </c:catAx>
      <c:valAx>
        <c:axId val="21222916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58535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STP!$H$5:$H$35</c:f>
              <c:numCache>
                <c:formatCode>_-* #,##0_-;\-* #,##0_-;_-* "-"??_-;_-@_-</c:formatCode>
                <c:ptCount val="31"/>
                <c:pt idx="0">
                  <c:v>1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7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B8-ADE5-769F67AF8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787544"/>
        <c:axId val="2108844808"/>
      </c:barChart>
      <c:catAx>
        <c:axId val="2108787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08844808"/>
        <c:crosses val="autoZero"/>
        <c:auto val="1"/>
        <c:lblAlgn val="ctr"/>
        <c:lblOffset val="100"/>
        <c:noMultiLvlLbl val="0"/>
      </c:catAx>
      <c:valAx>
        <c:axId val="21088448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08787544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Provincial</a:t>
            </a:r>
            <a:r>
              <a:rPr lang="en-US" baseline="0"/>
              <a:t> ratio of finance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BKK</c:v>
          </c:tx>
          <c:spPr>
            <a:solidFill>
              <a:srgbClr val="FF99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>
                    <a:solidFill>
                      <a:srgbClr val="FF0000"/>
                    </a:solidFill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'Control Sheet'!$G$101:$AK$101</c:f>
              <c:numCache>
                <c:formatCode>_-* #,##0_-;\-* #,##0_-;_-* "-"??_-;_-@_-</c:formatCode>
                <c:ptCount val="31"/>
                <c:pt idx="0">
                  <c:v>35</c:v>
                </c:pt>
                <c:pt idx="1">
                  <c:v>19</c:v>
                </c:pt>
                <c:pt idx="2">
                  <c:v>0</c:v>
                </c:pt>
                <c:pt idx="3">
                  <c:v>36</c:v>
                </c:pt>
                <c:pt idx="4">
                  <c:v>59</c:v>
                </c:pt>
                <c:pt idx="5">
                  <c:v>47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0</c:v>
                </c:pt>
                <c:pt idx="10">
                  <c:v>39</c:v>
                </c:pt>
                <c:pt idx="11">
                  <c:v>48</c:v>
                </c:pt>
                <c:pt idx="12">
                  <c:v>39</c:v>
                </c:pt>
                <c:pt idx="13">
                  <c:v>23</c:v>
                </c:pt>
                <c:pt idx="14">
                  <c:v>41</c:v>
                </c:pt>
                <c:pt idx="15">
                  <c:v>13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20</c:v>
                </c:pt>
                <c:pt idx="20">
                  <c:v>52</c:v>
                </c:pt>
                <c:pt idx="21">
                  <c:v>36</c:v>
                </c:pt>
                <c:pt idx="22">
                  <c:v>24</c:v>
                </c:pt>
                <c:pt idx="23">
                  <c:v>0</c:v>
                </c:pt>
                <c:pt idx="24">
                  <c:v>39</c:v>
                </c:pt>
                <c:pt idx="25">
                  <c:v>38</c:v>
                </c:pt>
                <c:pt idx="26">
                  <c:v>29</c:v>
                </c:pt>
                <c:pt idx="27">
                  <c:v>28</c:v>
                </c:pt>
                <c:pt idx="28">
                  <c:v>25</c:v>
                </c:pt>
                <c:pt idx="29">
                  <c:v>29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1-4AFF-A1EE-C30D89B05DF5}"/>
            </c:ext>
          </c:extLst>
        </c:ser>
        <c:ser>
          <c:idx val="1"/>
          <c:order val="1"/>
          <c:tx>
            <c:v>Province</c:v>
          </c:tx>
          <c:spPr>
            <a:solidFill>
              <a:srgbClr val="99CC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>
                    <a:solidFill>
                      <a:srgbClr val="0000FF"/>
                    </a:solidFill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'Control Sheet'!$G$129:$AK$129</c:f>
              <c:numCache>
                <c:formatCode>_-* #,##0_-;\-* #,##0_-;_-* "-"??_-;_-@_-</c:formatCode>
                <c:ptCount val="31"/>
                <c:pt idx="0">
                  <c:v>16</c:v>
                </c:pt>
                <c:pt idx="1">
                  <c:v>4</c:v>
                </c:pt>
                <c:pt idx="2">
                  <c:v>0</c:v>
                </c:pt>
                <c:pt idx="3">
                  <c:v>27</c:v>
                </c:pt>
                <c:pt idx="4">
                  <c:v>37</c:v>
                </c:pt>
                <c:pt idx="5">
                  <c:v>33</c:v>
                </c:pt>
                <c:pt idx="6">
                  <c:v>20</c:v>
                </c:pt>
                <c:pt idx="7">
                  <c:v>17</c:v>
                </c:pt>
                <c:pt idx="8">
                  <c:v>5</c:v>
                </c:pt>
                <c:pt idx="9">
                  <c:v>0</c:v>
                </c:pt>
                <c:pt idx="10">
                  <c:v>16</c:v>
                </c:pt>
                <c:pt idx="11">
                  <c:v>28</c:v>
                </c:pt>
                <c:pt idx="12">
                  <c:v>23</c:v>
                </c:pt>
                <c:pt idx="13">
                  <c:v>20</c:v>
                </c:pt>
                <c:pt idx="14">
                  <c:v>20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46</c:v>
                </c:pt>
                <c:pt idx="21">
                  <c:v>30</c:v>
                </c:pt>
                <c:pt idx="22">
                  <c:v>11</c:v>
                </c:pt>
                <c:pt idx="23">
                  <c:v>0</c:v>
                </c:pt>
                <c:pt idx="24">
                  <c:v>32</c:v>
                </c:pt>
                <c:pt idx="25">
                  <c:v>21</c:v>
                </c:pt>
                <c:pt idx="26">
                  <c:v>19</c:v>
                </c:pt>
                <c:pt idx="27">
                  <c:v>22</c:v>
                </c:pt>
                <c:pt idx="28">
                  <c:v>17</c:v>
                </c:pt>
                <c:pt idx="29">
                  <c:v>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1-4AFF-A1EE-C30D89B05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460968"/>
        <c:axId val="-2132457880"/>
      </c:barChart>
      <c:lineChart>
        <c:grouping val="standard"/>
        <c:varyColors val="0"/>
        <c:ser>
          <c:idx val="2"/>
          <c:order val="2"/>
          <c:tx>
            <c:v>Ratio</c:v>
          </c:tx>
          <c:marker>
            <c:symbol val="none"/>
          </c:marker>
          <c:dLbls>
            <c:dLbl>
              <c:idx val="7"/>
              <c:layout>
                <c:manualLayout>
                  <c:x val="-2.25041948743895E-2"/>
                  <c:y val="4.7735293035828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01-4AFF-A1EE-C30D89B05DF5}"/>
                </c:ext>
              </c:extLst>
            </c:dLbl>
            <c:dLbl>
              <c:idx val="12"/>
              <c:layout>
                <c:manualLayout>
                  <c:x val="-1.9152869350378299E-2"/>
                  <c:y val="-8.278772942950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01-4AFF-A1EE-C30D89B05DF5}"/>
                </c:ext>
              </c:extLst>
            </c:dLbl>
            <c:dLbl>
              <c:idx val="14"/>
              <c:layout>
                <c:manualLayout>
                  <c:x val="-1.9152869350378299E-2"/>
                  <c:y val="-8.278772942950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01-4AFF-A1EE-C30D89B05DF5}"/>
                </c:ext>
              </c:extLst>
            </c:dLbl>
            <c:dLbl>
              <c:idx val="27"/>
              <c:layout>
                <c:manualLayout>
                  <c:x val="-1.9152869350378299E-2"/>
                  <c:y val="-8.9657362190891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01-4AFF-A1EE-C30D89B05D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'Control Sheet'!$G$134:$AK$134</c:f>
              <c:numCache>
                <c:formatCode>#,##0%;#\(##0%\);\-</c:formatCode>
                <c:ptCount val="31"/>
                <c:pt idx="0">
                  <c:v>0.31372549019607843</c:v>
                </c:pt>
                <c:pt idx="1">
                  <c:v>0.17391304347826086</c:v>
                </c:pt>
                <c:pt idx="2">
                  <c:v>0</c:v>
                </c:pt>
                <c:pt idx="3">
                  <c:v>0.42857142857142855</c:v>
                </c:pt>
                <c:pt idx="4">
                  <c:v>0.38541666666666669</c:v>
                </c:pt>
                <c:pt idx="5">
                  <c:v>0.41249999999999998</c:v>
                </c:pt>
                <c:pt idx="6">
                  <c:v>0.42553191489361702</c:v>
                </c:pt>
                <c:pt idx="7">
                  <c:v>0.36956521739130432</c:v>
                </c:pt>
                <c:pt idx="8">
                  <c:v>0.14285714285714285</c:v>
                </c:pt>
                <c:pt idx="9">
                  <c:v>0</c:v>
                </c:pt>
                <c:pt idx="10">
                  <c:v>0.29090909090909089</c:v>
                </c:pt>
                <c:pt idx="11">
                  <c:v>0.36842105263157893</c:v>
                </c:pt>
                <c:pt idx="12">
                  <c:v>0.37096774193548387</c:v>
                </c:pt>
                <c:pt idx="13">
                  <c:v>0.46511627906976744</c:v>
                </c:pt>
                <c:pt idx="14">
                  <c:v>0.32786885245901637</c:v>
                </c:pt>
                <c:pt idx="15">
                  <c:v>0.35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9.0909090909090912E-2</c:v>
                </c:pt>
                <c:pt idx="20">
                  <c:v>0.46938775510204084</c:v>
                </c:pt>
                <c:pt idx="21">
                  <c:v>0.45454545454545453</c:v>
                </c:pt>
                <c:pt idx="22">
                  <c:v>0.31428571428571428</c:v>
                </c:pt>
                <c:pt idx="23">
                  <c:v>0</c:v>
                </c:pt>
                <c:pt idx="24">
                  <c:v>0.45070422535211269</c:v>
                </c:pt>
                <c:pt idx="25">
                  <c:v>0.3559322033898305</c:v>
                </c:pt>
                <c:pt idx="26">
                  <c:v>0.39583333333333331</c:v>
                </c:pt>
                <c:pt idx="27">
                  <c:v>0.44</c:v>
                </c:pt>
                <c:pt idx="28">
                  <c:v>0.40476190476190477</c:v>
                </c:pt>
                <c:pt idx="29">
                  <c:v>0.21621621621621623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01-4AFF-A1EE-C30D89B05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71944"/>
        <c:axId val="-2132454776"/>
      </c:lineChart>
      <c:catAx>
        <c:axId val="-21324609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2457880"/>
        <c:crosses val="autoZero"/>
        <c:auto val="1"/>
        <c:lblAlgn val="ctr"/>
        <c:lblOffset val="100"/>
        <c:noMultiLvlLbl val="0"/>
      </c:catAx>
      <c:valAx>
        <c:axId val="-21324578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2460968"/>
        <c:crosses val="autoZero"/>
        <c:crossBetween val="between"/>
      </c:valAx>
      <c:valAx>
        <c:axId val="-2132454776"/>
        <c:scaling>
          <c:orientation val="minMax"/>
        </c:scaling>
        <c:delete val="0"/>
        <c:axPos val="r"/>
        <c:numFmt formatCode="#,##0%;#\(##0%\);\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08371944"/>
        <c:crosses val="max"/>
        <c:crossBetween val="between"/>
      </c:valAx>
      <c:catAx>
        <c:axId val="2108371944"/>
        <c:scaling>
          <c:orientation val="minMax"/>
        </c:scaling>
        <c:delete val="1"/>
        <c:axPos val="b"/>
        <c:majorTickMark val="out"/>
        <c:minorTickMark val="none"/>
        <c:tickLblPos val="none"/>
        <c:crossAx val="-213245477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STP!$M$5:$M$35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9-437F-871E-840EA3FDF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07256"/>
        <c:axId val="-2131804248"/>
      </c:barChart>
      <c:catAx>
        <c:axId val="-21318072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1804248"/>
        <c:crosses val="autoZero"/>
        <c:auto val="1"/>
        <c:lblAlgn val="ctr"/>
        <c:lblOffset val="100"/>
        <c:noMultiLvlLbl val="0"/>
      </c:catAx>
      <c:valAx>
        <c:axId val="-21318042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180725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INT!$H$5:$H$35</c:f>
              <c:numCache>
                <c:formatCode>_-* #,##0_-;\-* #,##0_-;_-* "-"??_-;_-@_-</c:formatCode>
                <c:ptCount val="31"/>
                <c:pt idx="0">
                  <c:v>3</c:v>
                </c:pt>
                <c:pt idx="1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7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9-4994-A413-210B1839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194712"/>
        <c:axId val="2122197720"/>
      </c:barChart>
      <c:catAx>
        <c:axId val="2122194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2197720"/>
        <c:crosses val="autoZero"/>
        <c:auto val="1"/>
        <c:lblAlgn val="ctr"/>
        <c:lblOffset val="100"/>
        <c:noMultiLvlLbl val="0"/>
      </c:catAx>
      <c:valAx>
        <c:axId val="21221977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2194712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INT!$M$5:$M$35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2-4F52-AB20-32ADEDBB9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151992"/>
        <c:axId val="2122155000"/>
      </c:barChart>
      <c:catAx>
        <c:axId val="2122151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2155000"/>
        <c:crosses val="autoZero"/>
        <c:auto val="1"/>
        <c:lblAlgn val="ctr"/>
        <c:lblOffset val="100"/>
        <c:noMultiLvlLbl val="0"/>
      </c:catAx>
      <c:valAx>
        <c:axId val="2122155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2151992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'CH4'!$H$5:$H$35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9-4344-B0AC-99925654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557208"/>
        <c:axId val="-2133690936"/>
      </c:barChart>
      <c:catAx>
        <c:axId val="-2133557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690936"/>
        <c:crosses val="autoZero"/>
        <c:auto val="1"/>
        <c:lblAlgn val="ctr"/>
        <c:lblOffset val="100"/>
        <c:noMultiLvlLbl val="0"/>
      </c:catAx>
      <c:valAx>
        <c:axId val="-21336909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557208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 rtl="0"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'CH4'!$M$5:$M$35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1-4948-862C-42DC6C46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341160"/>
        <c:axId val="-2133338152"/>
      </c:barChart>
      <c:catAx>
        <c:axId val="-21333411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338152"/>
        <c:crosses val="autoZero"/>
        <c:auto val="1"/>
        <c:lblAlgn val="ctr"/>
        <c:lblOffset val="100"/>
        <c:noMultiLvlLbl val="0"/>
      </c:catAx>
      <c:valAx>
        <c:axId val="-21333381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341160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 rtl="0"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DMU!$H$5:$H$35</c:f>
              <c:numCache>
                <c:formatCode>_-* #,##0_-;\-* #,##0_-;_-* "-"??_-;_-@_-</c:formatCode>
                <c:ptCount val="31"/>
                <c:pt idx="0">
                  <c:v>1</c:v>
                </c:pt>
                <c:pt idx="1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4-4030-98E2-EC016EE9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033592"/>
        <c:axId val="2122036600"/>
      </c:barChart>
      <c:catAx>
        <c:axId val="2122033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2036600"/>
        <c:crosses val="autoZero"/>
        <c:auto val="1"/>
        <c:lblAlgn val="ctr"/>
        <c:lblOffset val="100"/>
        <c:noMultiLvlLbl val="0"/>
      </c:catAx>
      <c:valAx>
        <c:axId val="21220366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2033592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DMU!$M$5:$M$35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3-463B-807D-CA6728C68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067432"/>
        <c:axId val="2122070440"/>
      </c:barChart>
      <c:catAx>
        <c:axId val="2122067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2070440"/>
        <c:crosses val="autoZero"/>
        <c:auto val="1"/>
        <c:lblAlgn val="ctr"/>
        <c:lblOffset val="100"/>
        <c:noMultiLvlLbl val="0"/>
      </c:catAx>
      <c:valAx>
        <c:axId val="2122070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2067432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</a:t>
            </a:r>
            <a:r>
              <a:rPr lang="en-US" baseline="0"/>
              <a:t> </a:t>
            </a:r>
            <a:r>
              <a:rPr lang="en-US"/>
              <a:t>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BKP!$H$5:$H$35</c:f>
              <c:numCache>
                <c:formatCode>_-* #,##0_-;\-* #,##0_-;_-* "-"??_-;_-@_-</c:formatCode>
                <c:ptCount val="31"/>
                <c:pt idx="0">
                  <c:v>3</c:v>
                </c:pt>
                <c:pt idx="1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7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F-4F60-9060-2C7C7686C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118216"/>
        <c:axId val="2122121224"/>
      </c:barChart>
      <c:catAx>
        <c:axId val="2122118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2121224"/>
        <c:crosses val="autoZero"/>
        <c:auto val="1"/>
        <c:lblAlgn val="ctr"/>
        <c:lblOffset val="100"/>
        <c:noMultiLvlLbl val="0"/>
      </c:catAx>
      <c:valAx>
        <c:axId val="2122121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211821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</a:t>
            </a:r>
            <a:r>
              <a:rPr lang="en-US" baseline="0"/>
              <a:t> </a:t>
            </a:r>
            <a:r>
              <a:rPr lang="en-US"/>
              <a:t>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BKP!$M$5:$M$35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C-4E8E-9229-B3396A8A9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939256"/>
        <c:axId val="2121942264"/>
      </c:barChart>
      <c:catAx>
        <c:axId val="21219392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942264"/>
        <c:crosses val="autoZero"/>
        <c:auto val="1"/>
        <c:lblAlgn val="ctr"/>
        <c:lblOffset val="100"/>
        <c:noMultiLvlLbl val="0"/>
      </c:catAx>
      <c:valAx>
        <c:axId val="21219422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93925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</a:t>
            </a:r>
            <a:r>
              <a:rPr lang="en-US" baseline="0"/>
              <a:t> </a:t>
            </a:r>
            <a:r>
              <a:rPr lang="en-US"/>
              <a:t>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BRG!$H$5:$H$35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8-4F41-870B-E940ADDBD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989592"/>
        <c:axId val="2121992600"/>
      </c:barChart>
      <c:catAx>
        <c:axId val="2121989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992600"/>
        <c:crosses val="autoZero"/>
        <c:auto val="1"/>
        <c:lblAlgn val="ctr"/>
        <c:lblOffset val="100"/>
        <c:noMultiLvlLbl val="0"/>
      </c:catAx>
      <c:valAx>
        <c:axId val="21219926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989592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Provincial</a:t>
            </a:r>
            <a:r>
              <a:rPr lang="en-US" baseline="0"/>
              <a:t> ratio of application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BKK</c:v>
          </c:tx>
          <c:spPr>
            <a:solidFill>
              <a:srgbClr val="FF99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>
                    <a:solidFill>
                      <a:srgbClr val="FF0000"/>
                    </a:solidFill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'Control Sheet'!$G$197:$AK$197</c:f>
              <c:numCache>
                <c:formatCode>_-* #,##0_-;\-* #,##0_-;_-* "-"??_-;_-@_-</c:formatCode>
                <c:ptCount val="31"/>
                <c:pt idx="0">
                  <c:v>28</c:v>
                </c:pt>
                <c:pt idx="1">
                  <c:v>28</c:v>
                </c:pt>
                <c:pt idx="2">
                  <c:v>0</c:v>
                </c:pt>
                <c:pt idx="3">
                  <c:v>70</c:v>
                </c:pt>
                <c:pt idx="4">
                  <c:v>42</c:v>
                </c:pt>
                <c:pt idx="5">
                  <c:v>32</c:v>
                </c:pt>
                <c:pt idx="6">
                  <c:v>25</c:v>
                </c:pt>
                <c:pt idx="7">
                  <c:v>35</c:v>
                </c:pt>
                <c:pt idx="8">
                  <c:v>39</c:v>
                </c:pt>
                <c:pt idx="9">
                  <c:v>0</c:v>
                </c:pt>
                <c:pt idx="10">
                  <c:v>45</c:v>
                </c:pt>
                <c:pt idx="11">
                  <c:v>46</c:v>
                </c:pt>
                <c:pt idx="12">
                  <c:v>23</c:v>
                </c:pt>
                <c:pt idx="13">
                  <c:v>33</c:v>
                </c:pt>
                <c:pt idx="14">
                  <c:v>38</c:v>
                </c:pt>
                <c:pt idx="15">
                  <c:v>24</c:v>
                </c:pt>
                <c:pt idx="16">
                  <c:v>0</c:v>
                </c:pt>
                <c:pt idx="17">
                  <c:v>39</c:v>
                </c:pt>
                <c:pt idx="18">
                  <c:v>0</c:v>
                </c:pt>
                <c:pt idx="19">
                  <c:v>25</c:v>
                </c:pt>
                <c:pt idx="20">
                  <c:v>40</c:v>
                </c:pt>
                <c:pt idx="21">
                  <c:v>31</c:v>
                </c:pt>
                <c:pt idx="22">
                  <c:v>25</c:v>
                </c:pt>
                <c:pt idx="23">
                  <c:v>0</c:v>
                </c:pt>
                <c:pt idx="24">
                  <c:v>39</c:v>
                </c:pt>
                <c:pt idx="25">
                  <c:v>27</c:v>
                </c:pt>
                <c:pt idx="26">
                  <c:v>29</c:v>
                </c:pt>
                <c:pt idx="27">
                  <c:v>31</c:v>
                </c:pt>
                <c:pt idx="28">
                  <c:v>42</c:v>
                </c:pt>
                <c:pt idx="29">
                  <c:v>32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3-4389-A191-DFDCB0EFA0F9}"/>
            </c:ext>
          </c:extLst>
        </c:ser>
        <c:ser>
          <c:idx val="1"/>
          <c:order val="1"/>
          <c:tx>
            <c:v>Province</c:v>
          </c:tx>
          <c:spPr>
            <a:solidFill>
              <a:srgbClr val="99CC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>
                    <a:solidFill>
                      <a:srgbClr val="0000FF"/>
                    </a:solidFill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'Control Sheet'!$G$225:$AK$225</c:f>
              <c:numCache>
                <c:formatCode>_-* #,##0_-;\-* #,##0_-;_-* "-"??_-;_-@_-</c:formatCode>
                <c:ptCount val="31"/>
                <c:pt idx="0">
                  <c:v>18</c:v>
                </c:pt>
                <c:pt idx="1">
                  <c:v>17</c:v>
                </c:pt>
                <c:pt idx="2">
                  <c:v>0</c:v>
                </c:pt>
                <c:pt idx="3">
                  <c:v>36</c:v>
                </c:pt>
                <c:pt idx="4">
                  <c:v>23</c:v>
                </c:pt>
                <c:pt idx="5">
                  <c:v>26</c:v>
                </c:pt>
                <c:pt idx="6">
                  <c:v>22</c:v>
                </c:pt>
                <c:pt idx="7">
                  <c:v>17</c:v>
                </c:pt>
                <c:pt idx="8">
                  <c:v>12</c:v>
                </c:pt>
                <c:pt idx="9">
                  <c:v>0</c:v>
                </c:pt>
                <c:pt idx="10">
                  <c:v>28</c:v>
                </c:pt>
                <c:pt idx="11">
                  <c:v>23</c:v>
                </c:pt>
                <c:pt idx="12">
                  <c:v>13</c:v>
                </c:pt>
                <c:pt idx="13">
                  <c:v>22</c:v>
                </c:pt>
                <c:pt idx="14">
                  <c:v>18</c:v>
                </c:pt>
                <c:pt idx="15">
                  <c:v>9</c:v>
                </c:pt>
                <c:pt idx="16">
                  <c:v>0</c:v>
                </c:pt>
                <c:pt idx="17">
                  <c:v>19</c:v>
                </c:pt>
                <c:pt idx="18">
                  <c:v>0</c:v>
                </c:pt>
                <c:pt idx="19">
                  <c:v>15</c:v>
                </c:pt>
                <c:pt idx="20">
                  <c:v>29</c:v>
                </c:pt>
                <c:pt idx="21">
                  <c:v>28</c:v>
                </c:pt>
                <c:pt idx="22">
                  <c:v>13</c:v>
                </c:pt>
                <c:pt idx="23">
                  <c:v>0</c:v>
                </c:pt>
                <c:pt idx="24">
                  <c:v>20</c:v>
                </c:pt>
                <c:pt idx="25">
                  <c:v>19</c:v>
                </c:pt>
                <c:pt idx="26">
                  <c:v>14</c:v>
                </c:pt>
                <c:pt idx="27">
                  <c:v>22</c:v>
                </c:pt>
                <c:pt idx="28">
                  <c:v>23</c:v>
                </c:pt>
                <c:pt idx="29">
                  <c:v>20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3-4389-A191-DFDCB0EFA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445656"/>
        <c:axId val="-2131962056"/>
      </c:barChart>
      <c:lineChart>
        <c:grouping val="standard"/>
        <c:varyColors val="0"/>
        <c:ser>
          <c:idx val="2"/>
          <c:order val="2"/>
          <c:tx>
            <c:v>Ratio</c:v>
          </c:tx>
          <c:marker>
            <c:symbol val="none"/>
          </c:marker>
          <c:dLbls>
            <c:dLbl>
              <c:idx val="4"/>
              <c:layout>
                <c:manualLayout>
                  <c:x val="-1.9152869350378299E-2"/>
                  <c:y val="-8.62225458101731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03-4389-A191-DFDCB0EFA0F9}"/>
                </c:ext>
              </c:extLst>
            </c:dLbl>
            <c:dLbl>
              <c:idx val="14"/>
              <c:layout>
                <c:manualLayout>
                  <c:x val="-2.02699778583816E-2"/>
                  <c:y val="-9.9961811332838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03-4389-A191-DFDCB0EFA0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'Control Sheet'!$G$230:$AK$230</c:f>
              <c:numCache>
                <c:formatCode>#,##0%;#\(##0%\);\-</c:formatCode>
                <c:ptCount val="31"/>
                <c:pt idx="0">
                  <c:v>0.39130434782608697</c:v>
                </c:pt>
                <c:pt idx="1">
                  <c:v>0.37777777777777777</c:v>
                </c:pt>
                <c:pt idx="2">
                  <c:v>0</c:v>
                </c:pt>
                <c:pt idx="3">
                  <c:v>0.33962264150943394</c:v>
                </c:pt>
                <c:pt idx="4">
                  <c:v>0.35384615384615387</c:v>
                </c:pt>
                <c:pt idx="5">
                  <c:v>0.44827586206896552</c:v>
                </c:pt>
                <c:pt idx="6">
                  <c:v>0.46808510638297873</c:v>
                </c:pt>
                <c:pt idx="7">
                  <c:v>0.32692307692307693</c:v>
                </c:pt>
                <c:pt idx="8">
                  <c:v>0.23529411764705882</c:v>
                </c:pt>
                <c:pt idx="9">
                  <c:v>0</c:v>
                </c:pt>
                <c:pt idx="10">
                  <c:v>0.38356164383561642</c:v>
                </c:pt>
                <c:pt idx="11">
                  <c:v>0.33333333333333331</c:v>
                </c:pt>
                <c:pt idx="12">
                  <c:v>0.3611111111111111</c:v>
                </c:pt>
                <c:pt idx="13">
                  <c:v>0.4</c:v>
                </c:pt>
                <c:pt idx="14">
                  <c:v>0.32142857142857145</c:v>
                </c:pt>
                <c:pt idx="15">
                  <c:v>0.27272727272727271</c:v>
                </c:pt>
                <c:pt idx="16">
                  <c:v>0</c:v>
                </c:pt>
                <c:pt idx="17">
                  <c:v>0.32758620689655171</c:v>
                </c:pt>
                <c:pt idx="18">
                  <c:v>0</c:v>
                </c:pt>
                <c:pt idx="19">
                  <c:v>0.375</c:v>
                </c:pt>
                <c:pt idx="20">
                  <c:v>0.42028985507246375</c:v>
                </c:pt>
                <c:pt idx="21">
                  <c:v>0.47457627118644069</c:v>
                </c:pt>
                <c:pt idx="22">
                  <c:v>0.34210526315789475</c:v>
                </c:pt>
                <c:pt idx="23">
                  <c:v>0</c:v>
                </c:pt>
                <c:pt idx="24">
                  <c:v>0.33898305084745761</c:v>
                </c:pt>
                <c:pt idx="25">
                  <c:v>0.41304347826086957</c:v>
                </c:pt>
                <c:pt idx="26">
                  <c:v>0.32558139534883723</c:v>
                </c:pt>
                <c:pt idx="27">
                  <c:v>0.41509433962264153</c:v>
                </c:pt>
                <c:pt idx="28">
                  <c:v>0.35384615384615387</c:v>
                </c:pt>
                <c:pt idx="29">
                  <c:v>0.38461538461538464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03-4389-A191-DFDCB0EFA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55912"/>
        <c:axId val="-2131958952"/>
      </c:lineChart>
      <c:catAx>
        <c:axId val="-21324456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1962056"/>
        <c:crosses val="autoZero"/>
        <c:auto val="1"/>
        <c:lblAlgn val="ctr"/>
        <c:lblOffset val="100"/>
        <c:noMultiLvlLbl val="0"/>
      </c:catAx>
      <c:valAx>
        <c:axId val="-21319620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2445656"/>
        <c:crosses val="autoZero"/>
        <c:crossBetween val="between"/>
      </c:valAx>
      <c:valAx>
        <c:axId val="-2131958952"/>
        <c:scaling>
          <c:orientation val="minMax"/>
        </c:scaling>
        <c:delete val="0"/>
        <c:axPos val="r"/>
        <c:numFmt formatCode="#,##0%;#\(##0%\);\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1955912"/>
        <c:crosses val="max"/>
        <c:crossBetween val="between"/>
      </c:valAx>
      <c:catAx>
        <c:axId val="-2131955912"/>
        <c:scaling>
          <c:orientation val="minMax"/>
        </c:scaling>
        <c:delete val="1"/>
        <c:axPos val="b"/>
        <c:majorTickMark val="out"/>
        <c:minorTickMark val="none"/>
        <c:tickLblPos val="none"/>
        <c:crossAx val="-213195895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</a:t>
            </a:r>
            <a:r>
              <a:rPr lang="en-US" baseline="0"/>
              <a:t> </a:t>
            </a:r>
            <a:r>
              <a:rPr lang="en-US"/>
              <a:t>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BRG!$M$5:$M$35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4-4733-8F37-A5725F68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905112"/>
        <c:axId val="2121863896"/>
      </c:barChart>
      <c:catAx>
        <c:axId val="2121905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863896"/>
        <c:crosses val="autoZero"/>
        <c:auto val="1"/>
        <c:lblAlgn val="ctr"/>
        <c:lblOffset val="100"/>
        <c:noMultiLvlLbl val="0"/>
      </c:catAx>
      <c:valAx>
        <c:axId val="21218638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905112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</a:t>
            </a:r>
            <a:r>
              <a:rPr lang="en-US" baseline="0"/>
              <a:t> </a:t>
            </a:r>
            <a:r>
              <a:rPr lang="en-US"/>
              <a:t>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PCP!$H$5:$H$35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70CE-4150-8FEF-6E69547B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830936"/>
        <c:axId val="2121833944"/>
      </c:barChart>
      <c:catAx>
        <c:axId val="2121830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833944"/>
        <c:crosses val="autoZero"/>
        <c:auto val="1"/>
        <c:lblAlgn val="ctr"/>
        <c:lblOffset val="100"/>
        <c:noMultiLvlLbl val="0"/>
      </c:catAx>
      <c:valAx>
        <c:axId val="2121833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83093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</a:t>
            </a:r>
            <a:r>
              <a:rPr lang="en-US" baseline="0"/>
              <a:t> </a:t>
            </a:r>
            <a:r>
              <a:rPr lang="en-US"/>
              <a:t>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PCP!$M$5:$M$35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5B14-464E-AC78-697ED420E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807336"/>
        <c:axId val="2121801432"/>
      </c:barChart>
      <c:catAx>
        <c:axId val="2121807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801432"/>
        <c:crosses val="autoZero"/>
        <c:auto val="1"/>
        <c:lblAlgn val="ctr"/>
        <c:lblOffset val="100"/>
        <c:noMultiLvlLbl val="0"/>
      </c:catAx>
      <c:valAx>
        <c:axId val="21218014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80733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</a:t>
            </a:r>
            <a:r>
              <a:rPr lang="en-US" baseline="0"/>
              <a:t> </a:t>
            </a:r>
            <a:r>
              <a:rPr lang="en-US"/>
              <a:t>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PPD!$H$5:$H$35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BF99-4D91-B3DC-1DB2DDB1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284648"/>
        <c:axId val="-2133281640"/>
      </c:barChart>
      <c:catAx>
        <c:axId val="-2133284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281640"/>
        <c:crosses val="autoZero"/>
        <c:auto val="1"/>
        <c:lblAlgn val="ctr"/>
        <c:lblOffset val="100"/>
        <c:noMultiLvlLbl val="0"/>
      </c:catAx>
      <c:valAx>
        <c:axId val="-21332816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284648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</a:t>
            </a:r>
            <a:r>
              <a:rPr lang="en-US" baseline="0"/>
              <a:t> </a:t>
            </a:r>
            <a:r>
              <a:rPr lang="en-US"/>
              <a:t>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PPD!$M$5:$M$35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8E2F-4EED-AF47-EEF5306BF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246808"/>
        <c:axId val="-2133243800"/>
      </c:barChart>
      <c:catAx>
        <c:axId val="-2133246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243800"/>
        <c:crosses val="autoZero"/>
        <c:auto val="1"/>
        <c:lblAlgn val="ctr"/>
        <c:lblOffset val="100"/>
        <c:noMultiLvlLbl val="0"/>
      </c:catAx>
      <c:valAx>
        <c:axId val="-21332438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246808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BPO!$H$5:$H$35</c:f>
              <c:numCache>
                <c:formatCode>_-* #,##0_-;\-* #,##0_-;_-* "-"??_-;_-@_-</c:formatCode>
                <c:ptCount val="31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7">
                  <c:v>4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2</c:v>
                </c:pt>
                <c:pt idx="24">
                  <c:v>7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C-4AC4-AC45-9FC2C83A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441784"/>
        <c:axId val="-2133438776"/>
      </c:barChart>
      <c:catAx>
        <c:axId val="-2133441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438776"/>
        <c:crosses val="autoZero"/>
        <c:auto val="1"/>
        <c:lblAlgn val="ctr"/>
        <c:lblOffset val="100"/>
        <c:noMultiLvlLbl val="0"/>
      </c:catAx>
      <c:valAx>
        <c:axId val="-21334387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44178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BPO!$M$5:$M$35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A-401A-B57E-8325EB1E8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61320"/>
        <c:axId val="2121764328"/>
      </c:barChart>
      <c:catAx>
        <c:axId val="2121761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764328"/>
        <c:crosses val="autoZero"/>
        <c:auto val="1"/>
        <c:lblAlgn val="ctr"/>
        <c:lblOffset val="100"/>
        <c:noMultiLvlLbl val="0"/>
      </c:catAx>
      <c:valAx>
        <c:axId val="21217643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7613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BPE!$H$5:$H$35</c:f>
              <c:numCache>
                <c:formatCode>_-* #,##0_-;\-* #,##0_-;_-* "-"??_-;_-@_-</c:formatCode>
                <c:ptCount val="31"/>
                <c:pt idx="0">
                  <c:v>1</c:v>
                </c:pt>
                <c:pt idx="1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10">
                  <c:v>4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7">
                  <c:v>4</c:v>
                </c:pt>
                <c:pt idx="19">
                  <c:v>3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A-455E-9F95-05219DF80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46648"/>
        <c:axId val="2121410632"/>
      </c:barChart>
      <c:catAx>
        <c:axId val="2121446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410632"/>
        <c:crosses val="autoZero"/>
        <c:auto val="1"/>
        <c:lblAlgn val="ctr"/>
        <c:lblOffset val="100"/>
        <c:noMultiLvlLbl val="0"/>
      </c:catAx>
      <c:valAx>
        <c:axId val="21214106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4466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BPE!$M$5:$M$35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A33-AE64-50FF135F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41784"/>
        <c:axId val="2121444792"/>
      </c:barChart>
      <c:catAx>
        <c:axId val="2121441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444792"/>
        <c:crosses val="autoZero"/>
        <c:auto val="1"/>
        <c:lblAlgn val="ctr"/>
        <c:lblOffset val="100"/>
        <c:noMultiLvlLbl val="0"/>
      </c:catAx>
      <c:valAx>
        <c:axId val="21214447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44178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BPN!$H$5:$H$35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2-4AB9-8E57-ED90B4537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70200"/>
        <c:axId val="2121373208"/>
      </c:barChart>
      <c:catAx>
        <c:axId val="2121370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373208"/>
        <c:crosses val="autoZero"/>
        <c:auto val="1"/>
        <c:lblAlgn val="ctr"/>
        <c:lblOffset val="100"/>
        <c:noMultiLvlLbl val="0"/>
      </c:catAx>
      <c:valAx>
        <c:axId val="21213732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3702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cat>
            <c:numRef>
              <c:f>'Control Sheet'!$G$41:$R$41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'Control Sheet'!$G$42:$R$42</c:f>
              <c:numCache>
                <c:formatCode>_-* #,##0_-;\-* #,##0_-;_-* "-"??_-;_-@_-</c:formatCode>
                <c:ptCount val="12"/>
                <c:pt idx="0">
                  <c:v>918</c:v>
                </c:pt>
                <c:pt idx="1">
                  <c:v>1066</c:v>
                </c:pt>
                <c:pt idx="2">
                  <c:v>1472</c:v>
                </c:pt>
                <c:pt idx="3">
                  <c:v>1253</c:v>
                </c:pt>
                <c:pt idx="4">
                  <c:v>1342</c:v>
                </c:pt>
                <c:pt idx="5" formatCode="General">
                  <c:v>1265</c:v>
                </c:pt>
                <c:pt idx="6">
                  <c:v>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2-4634-9CC4-8B57FBDAE4CA}"/>
            </c:ext>
          </c:extLst>
        </c:ser>
        <c:ser>
          <c:idx val="1"/>
          <c:order val="1"/>
          <c:tx>
            <c:v>Application</c:v>
          </c:tx>
          <c:spPr>
            <a:solidFill>
              <a:srgbClr val="CCCCFF"/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invertIfNegative val="0"/>
          <c:cat>
            <c:numRef>
              <c:f>'Control Sheet'!$G$41:$R$41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'Control Sheet'!$G$43:$R$43</c:f>
              <c:numCache>
                <c:formatCode>_-* #,##0_-;\-* #,##0_-;_-* "-"??_-;_-@_-</c:formatCode>
                <c:ptCount val="12"/>
                <c:pt idx="0">
                  <c:v>959</c:v>
                </c:pt>
                <c:pt idx="1">
                  <c:v>1124</c:v>
                </c:pt>
                <c:pt idx="2">
                  <c:v>1490</c:v>
                </c:pt>
                <c:pt idx="3">
                  <c:v>1341</c:v>
                </c:pt>
                <c:pt idx="4">
                  <c:v>1356</c:v>
                </c:pt>
                <c:pt idx="5" formatCode="General">
                  <c:v>1328</c:v>
                </c:pt>
                <c:pt idx="6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2-4634-9CC4-8B57FBDAE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351688"/>
        <c:axId val="2121053880"/>
      </c:barChart>
      <c:catAx>
        <c:axId val="211535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053880"/>
        <c:crosses val="autoZero"/>
        <c:auto val="1"/>
        <c:lblAlgn val="ctr"/>
        <c:lblOffset val="100"/>
        <c:noMultiLvlLbl val="0"/>
      </c:catAx>
      <c:valAx>
        <c:axId val="212105388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53516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BPN!$M$5:$M$35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8-4A20-8AC6-BB2B66BD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04360"/>
        <c:axId val="2121407368"/>
      </c:barChart>
      <c:catAx>
        <c:axId val="2121404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407368"/>
        <c:crosses val="autoZero"/>
        <c:auto val="1"/>
        <c:lblAlgn val="ctr"/>
        <c:lblOffset val="100"/>
        <c:noMultiLvlLbl val="0"/>
      </c:catAx>
      <c:valAx>
        <c:axId val="21214073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40436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ROM!$H$5:$H$35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3-43C5-A5F8-9C1EFA46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744792"/>
        <c:axId val="2113711496"/>
      </c:barChart>
      <c:catAx>
        <c:axId val="2113744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711496"/>
        <c:crosses val="autoZero"/>
        <c:auto val="1"/>
        <c:lblAlgn val="ctr"/>
        <c:lblOffset val="100"/>
        <c:noMultiLvlLbl val="0"/>
      </c:catAx>
      <c:valAx>
        <c:axId val="21137114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744792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ROM!$M$5:$M$35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5-464E-946C-6E7BA7B54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299320"/>
        <c:axId val="2121295032"/>
      </c:barChart>
      <c:catAx>
        <c:axId val="2121299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295032"/>
        <c:crosses val="autoZero"/>
        <c:auto val="1"/>
        <c:lblAlgn val="ctr"/>
        <c:lblOffset val="100"/>
        <c:noMultiLvlLbl val="0"/>
      </c:catAx>
      <c:valAx>
        <c:axId val="21212950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1299320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PRW!$H$5:$H$35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2D64-4BF5-BF74-CD7ADD6B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804728"/>
        <c:axId val="2113734792"/>
      </c:barChart>
      <c:catAx>
        <c:axId val="2113804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734792"/>
        <c:crosses val="autoZero"/>
        <c:auto val="1"/>
        <c:lblAlgn val="ctr"/>
        <c:lblOffset val="100"/>
        <c:noMultiLvlLbl val="0"/>
      </c:catAx>
      <c:valAx>
        <c:axId val="21137347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804728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PRW!$M$5:$M$35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003D-4613-B7E4-EC5B97392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668216"/>
        <c:axId val="2113660312"/>
      </c:barChart>
      <c:catAx>
        <c:axId val="2113668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660312"/>
        <c:crosses val="autoZero"/>
        <c:auto val="1"/>
        <c:lblAlgn val="ctr"/>
        <c:lblOffset val="100"/>
        <c:noMultiLvlLbl val="0"/>
      </c:catAx>
      <c:valAx>
        <c:axId val="21136603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66821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KKW!$H$5:$H$35</c:f>
              <c:numCache>
                <c:formatCode>_-* #,##0_-;\-* #,##0_-;_-* "-"??_-;_-@_-</c:formatCode>
                <c:ptCount val="31"/>
                <c:pt idx="0">
                  <c:v>1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F-46DF-962E-9CA078CA7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585880"/>
        <c:axId val="2113583032"/>
      </c:barChart>
      <c:catAx>
        <c:axId val="2113585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583032"/>
        <c:crosses val="autoZero"/>
        <c:auto val="1"/>
        <c:lblAlgn val="ctr"/>
        <c:lblOffset val="100"/>
        <c:noMultiLvlLbl val="0"/>
      </c:catAx>
      <c:valAx>
        <c:axId val="21135830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585880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KKW!$M$5:$M$35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2A4-81E1-06B5D44F5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547032"/>
        <c:axId val="2113534056"/>
      </c:barChart>
      <c:catAx>
        <c:axId val="2113547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534056"/>
        <c:crosses val="autoZero"/>
        <c:auto val="1"/>
        <c:lblAlgn val="ctr"/>
        <c:lblOffset val="100"/>
        <c:noMultiLvlLbl val="0"/>
      </c:catAx>
      <c:valAx>
        <c:axId val="21135340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547032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SPM!$H$5:$H$35</c:f>
              <c:numCache>
                <c:formatCode>_-* #,##0_-;\-* #,##0_-;_-* "-"??_-;_-@_-</c:formatCode>
                <c:ptCount val="31"/>
                <c:pt idx="0">
                  <c:v>3</c:v>
                </c:pt>
                <c:pt idx="1">
                  <c:v>4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7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4">
                  <c:v>5</c:v>
                </c:pt>
                <c:pt idx="25">
                  <c:v>1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5-4DE4-BA37-C3D5CBB10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424440"/>
        <c:axId val="2113427448"/>
      </c:barChart>
      <c:catAx>
        <c:axId val="21134244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427448"/>
        <c:crosses val="autoZero"/>
        <c:auto val="1"/>
        <c:lblAlgn val="ctr"/>
        <c:lblOffset val="100"/>
        <c:noMultiLvlLbl val="0"/>
      </c:catAx>
      <c:valAx>
        <c:axId val="21134274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4244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SPM!$M$5:$M$35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0-401D-A9E5-FC4DF9E6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389544"/>
        <c:axId val="2113383352"/>
      </c:barChart>
      <c:catAx>
        <c:axId val="2113389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383352"/>
        <c:crosses val="autoZero"/>
        <c:auto val="1"/>
        <c:lblAlgn val="ctr"/>
        <c:lblOffset val="100"/>
        <c:noMultiLvlLbl val="0"/>
      </c:catAx>
      <c:valAx>
        <c:axId val="21133833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38954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LAK!$H$5:$H$35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7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C-4D09-92AF-BD509455D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312248"/>
        <c:axId val="2113315224"/>
      </c:barChart>
      <c:catAx>
        <c:axId val="2113312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315224"/>
        <c:crosses val="autoZero"/>
        <c:auto val="1"/>
        <c:lblAlgn val="ctr"/>
        <c:lblOffset val="100"/>
        <c:noMultiLvlLbl val="0"/>
      </c:catAx>
      <c:valAx>
        <c:axId val="2113315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3122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Provincial</a:t>
            </a:r>
            <a:r>
              <a:rPr lang="en-US" baseline="0"/>
              <a:t> ratio of finance</a:t>
            </a:r>
            <a:endParaRPr lang="en-US"/>
          </a:p>
        </c:rich>
      </c:tx>
      <c:layout>
        <c:manualLayout>
          <c:xMode val="edge"/>
          <c:yMode val="edge"/>
          <c:x val="0.39205375121559"/>
          <c:y val="2.404371466466610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BKK</c:v>
          </c:tx>
          <c:spPr>
            <a:solidFill>
              <a:srgbClr val="FF99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>
                    <a:solidFill>
                      <a:srgbClr val="FF0000"/>
                    </a:solidFill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'Control Sheet'!$G$293:$AK$293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3-4AD5-882E-0A5821D3E247}"/>
            </c:ext>
          </c:extLst>
        </c:ser>
        <c:ser>
          <c:idx val="1"/>
          <c:order val="1"/>
          <c:tx>
            <c:v>Province</c:v>
          </c:tx>
          <c:spPr>
            <a:solidFill>
              <a:srgbClr val="99CC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>
                    <a:solidFill>
                      <a:srgbClr val="0000FF"/>
                    </a:solidFill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'Control Sheet'!$G$321:$AK$321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3-4AD5-882E-0A5821D3E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960744"/>
        <c:axId val="2115963832"/>
      </c:barChart>
      <c:lineChart>
        <c:grouping val="standard"/>
        <c:varyColors val="0"/>
        <c:ser>
          <c:idx val="2"/>
          <c:order val="2"/>
          <c:tx>
            <c:v>Ratio</c:v>
          </c:tx>
          <c:marker>
            <c:symbol val="none"/>
          </c:marker>
          <c:dLbls>
            <c:dLbl>
              <c:idx val="7"/>
              <c:layout>
                <c:manualLayout>
                  <c:x val="-2.25041948743895E-2"/>
                  <c:y val="4.7735293035828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B3-4AD5-882E-0A5821D3E247}"/>
                </c:ext>
              </c:extLst>
            </c:dLbl>
            <c:dLbl>
              <c:idx val="12"/>
              <c:layout>
                <c:manualLayout>
                  <c:x val="-1.9152869350378299E-2"/>
                  <c:y val="-8.278772942950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B3-4AD5-882E-0A5821D3E247}"/>
                </c:ext>
              </c:extLst>
            </c:dLbl>
            <c:dLbl>
              <c:idx val="14"/>
              <c:layout>
                <c:manualLayout>
                  <c:x val="-1.9152869350378299E-2"/>
                  <c:y val="-8.278772942950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B3-4AD5-882E-0A5821D3E247}"/>
                </c:ext>
              </c:extLst>
            </c:dLbl>
            <c:dLbl>
              <c:idx val="27"/>
              <c:layout>
                <c:manualLayout>
                  <c:x val="-1.9152869350378299E-2"/>
                  <c:y val="-8.9657362190891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B3-4AD5-882E-0A5821D3E2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'Control Sheet'!$G$326:$AK$326</c:f>
              <c:numCache>
                <c:formatCode>#,##0%;#\(##0%\);\-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B3-4AD5-882E-0A5821D3E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69976"/>
        <c:axId val="2115966936"/>
      </c:lineChart>
      <c:catAx>
        <c:axId val="2115960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5963832"/>
        <c:crosses val="autoZero"/>
        <c:auto val="1"/>
        <c:lblAlgn val="ctr"/>
        <c:lblOffset val="100"/>
        <c:noMultiLvlLbl val="0"/>
      </c:catAx>
      <c:valAx>
        <c:axId val="21159638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5960744"/>
        <c:crosses val="autoZero"/>
        <c:crossBetween val="between"/>
      </c:valAx>
      <c:valAx>
        <c:axId val="2115966936"/>
        <c:scaling>
          <c:orientation val="minMax"/>
        </c:scaling>
        <c:delete val="0"/>
        <c:axPos val="r"/>
        <c:numFmt formatCode="#,##0%;#\(##0%\);\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5969976"/>
        <c:crosses val="max"/>
        <c:crossBetween val="between"/>
      </c:valAx>
      <c:catAx>
        <c:axId val="2115969976"/>
        <c:scaling>
          <c:orientation val="minMax"/>
        </c:scaling>
        <c:delete val="1"/>
        <c:axPos val="b"/>
        <c:majorTickMark val="out"/>
        <c:minorTickMark val="none"/>
        <c:tickLblPos val="none"/>
        <c:crossAx val="211596693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LAK!$M$5:$M$35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4-473A-85DF-1F057EAD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421624"/>
        <c:axId val="-2133418616"/>
      </c:barChart>
      <c:catAx>
        <c:axId val="-2133421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418616"/>
        <c:crosses val="autoZero"/>
        <c:auto val="1"/>
        <c:lblAlgn val="ctr"/>
        <c:lblOffset val="100"/>
        <c:noMultiLvlLbl val="0"/>
      </c:catAx>
      <c:valAx>
        <c:axId val="-21334186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34216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SAI!$H$5:$H$35</c:f>
              <c:numCache>
                <c:formatCode>_-* #,##0_-;\-* #,##0_-;_-* "-"??_-;_-@_-</c:formatCode>
                <c:ptCount val="31"/>
                <c:pt idx="0">
                  <c:v>1</c:v>
                </c:pt>
                <c:pt idx="1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7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8-44AD-B088-B675985E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251112"/>
        <c:axId val="2113248440"/>
      </c:barChart>
      <c:catAx>
        <c:axId val="2113251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248440"/>
        <c:crosses val="autoZero"/>
        <c:auto val="1"/>
        <c:lblAlgn val="ctr"/>
        <c:lblOffset val="100"/>
        <c:noMultiLvlLbl val="0"/>
      </c:catAx>
      <c:valAx>
        <c:axId val="2113248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251112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SAI!$M$5:$M$35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7-4293-877C-0BBF50E3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202776"/>
        <c:axId val="2113200248"/>
      </c:barChart>
      <c:catAx>
        <c:axId val="2113202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200248"/>
        <c:crosses val="autoZero"/>
        <c:auto val="1"/>
        <c:lblAlgn val="ctr"/>
        <c:lblOffset val="100"/>
        <c:noMultiLvlLbl val="0"/>
      </c:catAx>
      <c:valAx>
        <c:axId val="21132002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20277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KBN!$H$5:$H$35</c:f>
              <c:numCache>
                <c:formatCode>_-* #,##0_-;\-* #,##0_-;_-* "-"??_-;_-@_-</c:formatCode>
                <c:ptCount val="31"/>
                <c:pt idx="0">
                  <c:v>1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7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5-48F7-AF18-30A52B07A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139608"/>
        <c:axId val="2113133528"/>
      </c:barChart>
      <c:catAx>
        <c:axId val="2113139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133528"/>
        <c:crosses val="autoZero"/>
        <c:auto val="1"/>
        <c:lblAlgn val="ctr"/>
        <c:lblOffset val="100"/>
        <c:noMultiLvlLbl val="0"/>
      </c:catAx>
      <c:valAx>
        <c:axId val="2113133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139608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KBN!$F$2</c:f>
              <c:strCache>
                <c:ptCount val="1"/>
                <c:pt idx="0">
                  <c:v>KBN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KBN!$M$5:$M$35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0-4DF8-9EC2-CDCC0725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085784"/>
        <c:axId val="2113079848"/>
      </c:barChart>
      <c:catAx>
        <c:axId val="2113085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079848"/>
        <c:crosses val="autoZero"/>
        <c:auto val="1"/>
        <c:lblAlgn val="ctr"/>
        <c:lblOffset val="100"/>
        <c:noMultiLvlLbl val="0"/>
      </c:catAx>
      <c:valAx>
        <c:axId val="2113079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085784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NKM!$H$5:$H$35</c:f>
              <c:numCache>
                <c:formatCode>_-* #,##0_-;\-* #,##0_-;_-* "-"??_-;_-@_-</c:formatCode>
                <c:ptCount val="31"/>
                <c:pt idx="0">
                  <c:v>2</c:v>
                </c:pt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1</c:v>
                </c:pt>
                <c:pt idx="14">
                  <c:v>7</c:v>
                </c:pt>
                <c:pt idx="15">
                  <c:v>2</c:v>
                </c:pt>
                <c:pt idx="17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4">
                  <c:v>3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1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7-45F6-9A34-6E0628337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021368"/>
        <c:axId val="2113009768"/>
      </c:barChart>
      <c:catAx>
        <c:axId val="2113021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009768"/>
        <c:crosses val="autoZero"/>
        <c:auto val="1"/>
        <c:lblAlgn val="ctr"/>
        <c:lblOffset val="100"/>
        <c:noMultiLvlLbl val="0"/>
      </c:catAx>
      <c:valAx>
        <c:axId val="2113009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30213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NKM!$M$5:$M$35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D-4B1C-9E9D-681FEDA85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985736"/>
        <c:axId val="2112977000"/>
      </c:barChart>
      <c:catAx>
        <c:axId val="2112985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2977000"/>
        <c:crosses val="autoZero"/>
        <c:auto val="1"/>
        <c:lblAlgn val="ctr"/>
        <c:lblOffset val="100"/>
        <c:noMultiLvlLbl val="0"/>
      </c:catAx>
      <c:valAx>
        <c:axId val="2112977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298573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PMT!$H$5:$H$35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897C-415F-BA12-F454E642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914776"/>
        <c:axId val="2112903944"/>
      </c:barChart>
      <c:catAx>
        <c:axId val="2112914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2903944"/>
        <c:crosses val="autoZero"/>
        <c:auto val="1"/>
        <c:lblAlgn val="ctr"/>
        <c:lblOffset val="100"/>
        <c:noMultiLvlLbl val="0"/>
      </c:catAx>
      <c:valAx>
        <c:axId val="2112903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29147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PMT!$M$5:$M$35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CDF2-4D59-BD30-275C14F2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441992"/>
        <c:axId val="2126469400"/>
      </c:barChart>
      <c:catAx>
        <c:axId val="2126441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469400"/>
        <c:crosses val="autoZero"/>
        <c:auto val="1"/>
        <c:lblAlgn val="ctr"/>
        <c:lblOffset val="100"/>
        <c:noMultiLvlLbl val="0"/>
      </c:catAx>
      <c:valAx>
        <c:axId val="21264694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4419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BBN!$H$5:$H$35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7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3-4719-B910-B000A335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320024"/>
        <c:axId val="2126290408"/>
      </c:barChart>
      <c:catAx>
        <c:axId val="21263200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290408"/>
        <c:crosses val="autoZero"/>
        <c:auto val="1"/>
        <c:lblAlgn val="ctr"/>
        <c:lblOffset val="100"/>
        <c:noMultiLvlLbl val="0"/>
      </c:catAx>
      <c:valAx>
        <c:axId val="21262904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3200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Provincial</a:t>
            </a:r>
            <a:r>
              <a:rPr lang="en-US" baseline="0"/>
              <a:t> ratio of application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BKK</c:v>
          </c:tx>
          <c:spPr>
            <a:solidFill>
              <a:srgbClr val="FF99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>
                    <a:solidFill>
                      <a:srgbClr val="FF0000"/>
                    </a:solidFill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'Control Sheet'!$G$389:$AK$389</c:f>
              <c:numCache>
                <c:formatCode>_-* #,##0_-;\-* #,##0_-;_-* "-"??_-;_-@_-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8-454F-8140-85604E654FC3}"/>
            </c:ext>
          </c:extLst>
        </c:ser>
        <c:ser>
          <c:idx val="1"/>
          <c:order val="1"/>
          <c:tx>
            <c:v>Province</c:v>
          </c:tx>
          <c:spPr>
            <a:solidFill>
              <a:srgbClr val="99CC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>
                    <a:solidFill>
                      <a:srgbClr val="0000FF"/>
                    </a:solidFill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'Control Sheet'!$G$417:$AK$417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8-454F-8140-85604E65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986040"/>
        <c:axId val="2114989128"/>
      </c:barChart>
      <c:lineChart>
        <c:grouping val="standard"/>
        <c:varyColors val="0"/>
        <c:ser>
          <c:idx val="2"/>
          <c:order val="2"/>
          <c:tx>
            <c:v>Ratio</c:v>
          </c:tx>
          <c:marker>
            <c:symbol val="none"/>
          </c:marker>
          <c:dLbls>
            <c:dLbl>
              <c:idx val="4"/>
              <c:layout>
                <c:manualLayout>
                  <c:x val="-1.9152869350378299E-2"/>
                  <c:y val="-8.62225458101731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C8-454F-8140-85604E654FC3}"/>
                </c:ext>
              </c:extLst>
            </c:dLbl>
            <c:dLbl>
              <c:idx val="14"/>
              <c:layout>
                <c:manualLayout>
                  <c:x val="-2.02699778583816E-2"/>
                  <c:y val="-9.9961811332838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C8-454F-8140-85604E654F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'Control Sheet'!$G$422:$AK$422</c:f>
              <c:numCache>
                <c:formatCode>#,##0%;#\(##0%\);\-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8-454F-8140-85604E65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95272"/>
        <c:axId val="2114992232"/>
      </c:lineChart>
      <c:catAx>
        <c:axId val="2114986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4989128"/>
        <c:crosses val="autoZero"/>
        <c:auto val="1"/>
        <c:lblAlgn val="ctr"/>
        <c:lblOffset val="100"/>
        <c:noMultiLvlLbl val="0"/>
      </c:catAx>
      <c:valAx>
        <c:axId val="2114989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4986040"/>
        <c:crosses val="autoZero"/>
        <c:crossBetween val="between"/>
      </c:valAx>
      <c:valAx>
        <c:axId val="2114992232"/>
        <c:scaling>
          <c:orientation val="minMax"/>
        </c:scaling>
        <c:delete val="0"/>
        <c:axPos val="r"/>
        <c:numFmt formatCode="#,##0%;#\(##0%\);\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4995272"/>
        <c:crosses val="max"/>
        <c:crossBetween val="between"/>
      </c:valAx>
      <c:catAx>
        <c:axId val="2114995272"/>
        <c:scaling>
          <c:orientation val="minMax"/>
        </c:scaling>
        <c:delete val="1"/>
        <c:axPos val="b"/>
        <c:majorTickMark val="out"/>
        <c:minorTickMark val="none"/>
        <c:tickLblPos val="none"/>
        <c:crossAx val="211499223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BBN!$M$5:$M$35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B-4B2B-A596-74AFD32DB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266120"/>
        <c:axId val="2126269128"/>
      </c:barChart>
      <c:catAx>
        <c:axId val="2126266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269128"/>
        <c:crosses val="autoZero"/>
        <c:auto val="1"/>
        <c:lblAlgn val="ctr"/>
        <c:lblOffset val="100"/>
        <c:noMultiLvlLbl val="0"/>
      </c:catAx>
      <c:valAx>
        <c:axId val="2126269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2661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BUA!$H$5:$H$35</c:f>
              <c:numCache>
                <c:formatCode>_-* #,##0_-;\-* #,##0_-;_-* "-"??_-;_-@_-</c:formatCode>
                <c:ptCount val="31"/>
                <c:pt idx="0">
                  <c:v>5</c:v>
                </c:pt>
                <c:pt idx="1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7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5-47C5-8EA9-C1DAC5266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235816"/>
        <c:axId val="2126238824"/>
      </c:barChart>
      <c:catAx>
        <c:axId val="2126235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238824"/>
        <c:crosses val="autoZero"/>
        <c:auto val="1"/>
        <c:lblAlgn val="ctr"/>
        <c:lblOffset val="100"/>
        <c:noMultiLvlLbl val="0"/>
      </c:catAx>
      <c:valAx>
        <c:axId val="21262388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23581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BUA!$M$5:$M$35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2-4AE6-9CF5-493CC9589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96024"/>
        <c:axId val="2126199032"/>
      </c:barChart>
      <c:catAx>
        <c:axId val="21261960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199032"/>
        <c:crosses val="autoZero"/>
        <c:auto val="1"/>
        <c:lblAlgn val="ctr"/>
        <c:lblOffset val="100"/>
        <c:noMultiLvlLbl val="0"/>
      </c:catAx>
      <c:valAx>
        <c:axId val="21261990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196024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NVA!$H$5:$H$35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7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0-4B10-A6C6-9D77161E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48872"/>
        <c:axId val="2126151880"/>
      </c:barChart>
      <c:catAx>
        <c:axId val="2126148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151880"/>
        <c:crosses val="autoZero"/>
        <c:auto val="1"/>
        <c:lblAlgn val="ctr"/>
        <c:lblOffset val="100"/>
        <c:noMultiLvlLbl val="0"/>
      </c:catAx>
      <c:valAx>
        <c:axId val="21261518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148872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NVA!$M$5:$M$35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B-465E-AD1E-BAC3D26D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15144"/>
        <c:axId val="2126118152"/>
      </c:barChart>
      <c:catAx>
        <c:axId val="21261151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118152"/>
        <c:crosses val="autoZero"/>
        <c:auto val="1"/>
        <c:lblAlgn val="ctr"/>
        <c:lblOffset val="100"/>
        <c:noMultiLvlLbl val="0"/>
      </c:catAx>
      <c:valAx>
        <c:axId val="21261181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115144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'KL4'!$H$5:$H$35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7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B-4717-9C49-C607232C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088760"/>
        <c:axId val="2126091768"/>
      </c:barChart>
      <c:catAx>
        <c:axId val="21260887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091768"/>
        <c:crosses val="autoZero"/>
        <c:auto val="1"/>
        <c:lblAlgn val="ctr"/>
        <c:lblOffset val="100"/>
        <c:noMultiLvlLbl val="0"/>
      </c:catAx>
      <c:valAx>
        <c:axId val="2126091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088760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'KL4'!$M$5:$M$35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B-448C-9538-F79F9E11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028696"/>
        <c:axId val="2126031704"/>
      </c:barChart>
      <c:catAx>
        <c:axId val="2126028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031704"/>
        <c:crosses val="autoZero"/>
        <c:auto val="1"/>
        <c:lblAlgn val="ctr"/>
        <c:lblOffset val="100"/>
        <c:noMultiLvlLbl val="0"/>
      </c:catAx>
      <c:valAx>
        <c:axId val="21260317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602869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MHC!$H$5:$H$35</c:f>
              <c:numCache>
                <c:formatCode>_-* #,##0_-;\-* #,##0_-;_-* "-"??_-;_-@_-</c:formatCode>
                <c:ptCount val="31"/>
                <c:pt idx="0">
                  <c:v>1</c:v>
                </c:pt>
                <c:pt idx="1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E-4E43-AF91-1478D9281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947976"/>
        <c:axId val="2125950984"/>
      </c:barChart>
      <c:catAx>
        <c:axId val="2125947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950984"/>
        <c:crosses val="autoZero"/>
        <c:auto val="1"/>
        <c:lblAlgn val="ctr"/>
        <c:lblOffset val="100"/>
        <c:noMultiLvlLbl val="0"/>
      </c:catAx>
      <c:valAx>
        <c:axId val="2125950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94797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val>
            <c:numRef>
              <c:f>MHC!$M$5:$M$35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3-4A64-BE15-3B74C141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936456"/>
        <c:axId val="2125939464"/>
      </c:barChart>
      <c:catAx>
        <c:axId val="2125936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939464"/>
        <c:crosses val="autoZero"/>
        <c:auto val="1"/>
        <c:lblAlgn val="ctr"/>
        <c:lblOffset val="100"/>
        <c:noMultiLvlLbl val="0"/>
      </c:catAx>
      <c:valAx>
        <c:axId val="21259394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93645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Province!$H$5:$H$35</c:f>
              <c:numCache>
                <c:formatCode>_-* #,##0_-;\-* #,##0_-;_-* "-"??_-;_-@_-</c:formatCode>
                <c:ptCount val="31"/>
                <c:pt idx="0">
                  <c:v>16</c:v>
                </c:pt>
                <c:pt idx="1">
                  <c:v>4</c:v>
                </c:pt>
                <c:pt idx="2">
                  <c:v>0</c:v>
                </c:pt>
                <c:pt idx="3">
                  <c:v>27</c:v>
                </c:pt>
                <c:pt idx="4">
                  <c:v>37</c:v>
                </c:pt>
                <c:pt idx="5">
                  <c:v>33</c:v>
                </c:pt>
                <c:pt idx="6">
                  <c:v>20</c:v>
                </c:pt>
                <c:pt idx="7">
                  <c:v>17</c:v>
                </c:pt>
                <c:pt idx="8">
                  <c:v>5</c:v>
                </c:pt>
                <c:pt idx="9">
                  <c:v>0</c:v>
                </c:pt>
                <c:pt idx="10">
                  <c:v>16</c:v>
                </c:pt>
                <c:pt idx="11">
                  <c:v>28</c:v>
                </c:pt>
                <c:pt idx="12">
                  <c:v>23</c:v>
                </c:pt>
                <c:pt idx="13">
                  <c:v>20</c:v>
                </c:pt>
                <c:pt idx="14">
                  <c:v>20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46</c:v>
                </c:pt>
                <c:pt idx="21">
                  <c:v>30</c:v>
                </c:pt>
                <c:pt idx="22">
                  <c:v>11</c:v>
                </c:pt>
                <c:pt idx="23">
                  <c:v>0</c:v>
                </c:pt>
                <c:pt idx="24">
                  <c:v>32</c:v>
                </c:pt>
                <c:pt idx="25">
                  <c:v>21</c:v>
                </c:pt>
                <c:pt idx="26">
                  <c:v>19</c:v>
                </c:pt>
                <c:pt idx="27">
                  <c:v>22</c:v>
                </c:pt>
                <c:pt idx="28">
                  <c:v>17</c:v>
                </c:pt>
                <c:pt idx="29">
                  <c:v>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E-4015-8278-F3BB76ADB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40488"/>
        <c:axId val="2125843496"/>
      </c:barChart>
      <c:catAx>
        <c:axId val="21258404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843496"/>
        <c:crosses val="autoZero"/>
        <c:auto val="1"/>
        <c:lblAlgn val="ctr"/>
        <c:lblOffset val="100"/>
        <c:noMultiLvlLbl val="0"/>
      </c:catAx>
      <c:valAx>
        <c:axId val="21258434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840488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Sheet'!$E$46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cat>
            <c:numRef>
              <c:f>'Control Sheet'!$G$41:$R$41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'Control Sheet'!$G$46:$R$46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 formatCode="General">
                  <c:v>10</c:v>
                </c:pt>
                <c:pt idx="5" formatCode="General">
                  <c:v>20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1-404B-A380-C343FC49C4F0}"/>
            </c:ext>
          </c:extLst>
        </c:ser>
        <c:ser>
          <c:idx val="1"/>
          <c:order val="1"/>
          <c:tx>
            <c:strRef>
              <c:f>'Control Sheet'!$E$47</c:f>
              <c:strCache>
                <c:ptCount val="1"/>
                <c:pt idx="0">
                  <c:v>Application</c:v>
                </c:pt>
              </c:strCache>
            </c:strRef>
          </c:tx>
          <c:spPr>
            <a:solidFill>
              <a:srgbClr val="CCCCFF"/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invertIfNegative val="0"/>
          <c:cat>
            <c:numRef>
              <c:f>'Control Sheet'!$G$41:$R$41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'Control Sheet'!$G$47:$R$47</c:f>
              <c:numCache>
                <c:formatCode>_-* #,##0_-;\-* #,##0_-;_-* "-"??_-;_-@_-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13</c:v>
                </c:pt>
                <c:pt idx="4" formatCode="General">
                  <c:v>13</c:v>
                </c:pt>
                <c:pt idx="5" formatCode="General">
                  <c:v>20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1-404B-A380-C343FC49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573352"/>
        <c:axId val="2081576360"/>
      </c:barChart>
      <c:catAx>
        <c:axId val="208157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081576360"/>
        <c:crosses val="autoZero"/>
        <c:auto val="1"/>
        <c:lblAlgn val="ctr"/>
        <c:lblOffset val="100"/>
        <c:noMultiLvlLbl val="0"/>
      </c:catAx>
      <c:valAx>
        <c:axId val="208157636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0815733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Province!$M$5:$M$35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9-48F6-9DFF-B29ABD61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74520"/>
        <c:axId val="2125877528"/>
      </c:barChart>
      <c:catAx>
        <c:axId val="2125874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877528"/>
        <c:crosses val="autoZero"/>
        <c:auto val="1"/>
        <c:lblAlgn val="ctr"/>
        <c:lblOffset val="100"/>
        <c:noMultiLvlLbl val="0"/>
      </c:catAx>
      <c:valAx>
        <c:axId val="2125877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874520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CCS!$H$5:$H$35</c:f>
              <c:numCache>
                <c:formatCode>_-* #,##0_-;\-* #,##0_-;_-* "-"??_-;_-@_-</c:formatCode>
                <c:ptCount val="31"/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9-4D98-B8F6-77BAE076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794232"/>
        <c:axId val="2125789624"/>
      </c:barChart>
      <c:catAx>
        <c:axId val="2125794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789624"/>
        <c:crosses val="autoZero"/>
        <c:auto val="1"/>
        <c:lblAlgn val="ctr"/>
        <c:lblOffset val="100"/>
        <c:noMultiLvlLbl val="0"/>
      </c:catAx>
      <c:valAx>
        <c:axId val="21257896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7942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CCS!$M$5:$M$35</c:f>
              <c:numCache>
                <c:formatCode>_-* #,##0_-;\-* #,##0_-;_-* "-"??_-;_-@_-</c:formatCode>
                <c:ptCount val="31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5-4413-A889-81EECFD2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746856"/>
        <c:axId val="2125749864"/>
      </c:barChart>
      <c:catAx>
        <c:axId val="2125746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749864"/>
        <c:crosses val="autoZero"/>
        <c:auto val="1"/>
        <c:lblAlgn val="ctr"/>
        <c:lblOffset val="100"/>
        <c:noMultiLvlLbl val="0"/>
      </c:catAx>
      <c:valAx>
        <c:axId val="21257498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74685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AMT!$H$5:$H$35</c:f>
              <c:numCache>
                <c:formatCode>_-* #,##0_-;\-* #,##0_-;_-* "-"??_-;_-@_-</c:formatCode>
                <c:ptCount val="31"/>
                <c:pt idx="0">
                  <c:v>3</c:v>
                </c:pt>
                <c:pt idx="1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8-4F28-BCF0-FA97D8C72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56360"/>
        <c:axId val="2125659368"/>
      </c:barChart>
      <c:catAx>
        <c:axId val="2125656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659368"/>
        <c:crosses val="autoZero"/>
        <c:auto val="1"/>
        <c:lblAlgn val="ctr"/>
        <c:lblOffset val="100"/>
        <c:noMultiLvlLbl val="0"/>
      </c:catAx>
      <c:valAx>
        <c:axId val="21256593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65636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AMT!$M$5:$M$35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1-4DFA-9AEF-66B4EF44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90520"/>
        <c:axId val="2125693528"/>
      </c:barChart>
      <c:catAx>
        <c:axId val="2125690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693528"/>
        <c:crosses val="autoZero"/>
        <c:auto val="1"/>
        <c:lblAlgn val="ctr"/>
        <c:lblOffset val="100"/>
        <c:noMultiLvlLbl val="0"/>
      </c:catAx>
      <c:valAx>
        <c:axId val="2125693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6905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CHB!$H$5:$H$35</c:f>
              <c:numCache>
                <c:formatCode>_-* #,##0_-;\-* #,##0_-;_-* "-"??_-;_-@_-</c:formatCode>
                <c:ptCount val="31"/>
                <c:pt idx="0">
                  <c:v>1</c:v>
                </c:pt>
                <c:pt idx="1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6-4D4D-A0AF-85B6CFE1A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709448"/>
        <c:axId val="2125712456"/>
      </c:barChart>
      <c:catAx>
        <c:axId val="2125709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712456"/>
        <c:crosses val="autoZero"/>
        <c:auto val="1"/>
        <c:lblAlgn val="ctr"/>
        <c:lblOffset val="100"/>
        <c:noMultiLvlLbl val="0"/>
      </c:catAx>
      <c:valAx>
        <c:axId val="21257124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7094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CHB!$M$5:$M$35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7-4D9E-A36D-546BAD237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780088"/>
        <c:axId val="-2131777080"/>
      </c:barChart>
      <c:catAx>
        <c:axId val="-21317800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1777080"/>
        <c:crosses val="autoZero"/>
        <c:auto val="1"/>
        <c:lblAlgn val="ctr"/>
        <c:lblOffset val="100"/>
        <c:noMultiLvlLbl val="0"/>
      </c:catAx>
      <c:valAx>
        <c:axId val="-21317770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17800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SRC!$H$5:$H$35</c:f>
              <c:numCache>
                <c:formatCode>_-* #,##0_-;\-* #,##0_-;_-* "-"??_-;_-@_-</c:formatCode>
                <c:ptCount val="31"/>
                <c:pt idx="0">
                  <c:v>2</c:v>
                </c:pt>
                <c:pt idx="1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7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F-4CF3-A3DA-B8EA723E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10968"/>
        <c:axId val="2125613976"/>
      </c:barChart>
      <c:catAx>
        <c:axId val="21256109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613976"/>
        <c:crosses val="autoZero"/>
        <c:auto val="1"/>
        <c:lblAlgn val="ctr"/>
        <c:lblOffset val="100"/>
        <c:noMultiLvlLbl val="0"/>
      </c:catAx>
      <c:valAx>
        <c:axId val="21256139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6109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SRC!$M$5:$M$35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C-4C53-B65C-0A399389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565704"/>
        <c:axId val="2125568712"/>
      </c:barChart>
      <c:catAx>
        <c:axId val="21255657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568712"/>
        <c:crosses val="autoZero"/>
        <c:auto val="1"/>
        <c:lblAlgn val="ctr"/>
        <c:lblOffset val="100"/>
        <c:noMultiLvlLbl val="0"/>
      </c:catAx>
      <c:valAx>
        <c:axId val="21255687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5657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BWN!$H$5:$H$35</c:f>
              <c:numCache>
                <c:formatCode>_-* #,##0_-;\-* #,##0_-;_-* "-"??_-;_-@_-</c:formatCode>
                <c:ptCount val="31"/>
                <c:pt idx="0">
                  <c:v>3</c:v>
                </c:pt>
                <c:pt idx="1">
                  <c:v>0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7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7</c:v>
                </c:pt>
                <c:pt idx="22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3-4A5A-8E9F-B55572C5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535752"/>
        <c:axId val="2125538760"/>
      </c:barChart>
      <c:catAx>
        <c:axId val="2125535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538760"/>
        <c:crosses val="autoZero"/>
        <c:auto val="1"/>
        <c:lblAlgn val="ctr"/>
        <c:lblOffset val="100"/>
        <c:noMultiLvlLbl val="0"/>
      </c:catAx>
      <c:valAx>
        <c:axId val="21255387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55357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Auto Loan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Sheet'!$E$46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cat>
            <c:numRef>
              <c:f>'Control Sheet'!$G$41:$R$41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'Control Sheet'!$G$50:$R$50</c:f>
              <c:numCache>
                <c:formatCode>_-* #,##0_-;\-* #,##0_-;_-* "-"??_-;_-@_-</c:formatCode>
                <c:ptCount val="12"/>
                <c:pt idx="0">
                  <c:v>925</c:v>
                </c:pt>
                <c:pt idx="1">
                  <c:v>1074</c:v>
                </c:pt>
                <c:pt idx="2">
                  <c:v>1485</c:v>
                </c:pt>
                <c:pt idx="3">
                  <c:v>1265</c:v>
                </c:pt>
                <c:pt idx="4">
                  <c:v>1352</c:v>
                </c:pt>
                <c:pt idx="5">
                  <c:v>1285</c:v>
                </c:pt>
                <c:pt idx="6">
                  <c:v>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C-412F-8DC0-18915EC0F6C4}"/>
            </c:ext>
          </c:extLst>
        </c:ser>
        <c:ser>
          <c:idx val="1"/>
          <c:order val="1"/>
          <c:tx>
            <c:strRef>
              <c:f>'Control Sheet'!$E$47</c:f>
              <c:strCache>
                <c:ptCount val="1"/>
                <c:pt idx="0">
                  <c:v>Application</c:v>
                </c:pt>
              </c:strCache>
            </c:strRef>
          </c:tx>
          <c:spPr>
            <a:solidFill>
              <a:srgbClr val="CCCCFF"/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invertIfNegative val="0"/>
          <c:cat>
            <c:numRef>
              <c:f>'Control Sheet'!$G$41:$R$41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'Control Sheet'!$G$51:$R$51</c:f>
              <c:numCache>
                <c:formatCode>_-* #,##0_-;\-* #,##0_-;_-* "-"??_-;_-@_-</c:formatCode>
                <c:ptCount val="12"/>
                <c:pt idx="0">
                  <c:v>967</c:v>
                </c:pt>
                <c:pt idx="1">
                  <c:v>1136</c:v>
                </c:pt>
                <c:pt idx="2">
                  <c:v>1505</c:v>
                </c:pt>
                <c:pt idx="3">
                  <c:v>1354</c:v>
                </c:pt>
                <c:pt idx="4">
                  <c:v>1369</c:v>
                </c:pt>
                <c:pt idx="5">
                  <c:v>1348</c:v>
                </c:pt>
                <c:pt idx="6">
                  <c:v>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C-412F-8DC0-18915EC0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614792"/>
        <c:axId val="2081617864"/>
      </c:barChart>
      <c:catAx>
        <c:axId val="208161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081617864"/>
        <c:crosses val="autoZero"/>
        <c:auto val="1"/>
        <c:lblAlgn val="ctr"/>
        <c:lblOffset val="100"/>
        <c:noMultiLvlLbl val="0"/>
      </c:catAx>
      <c:valAx>
        <c:axId val="208161786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0816147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BWN!$M$5:$M$35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D-4BEF-B4E0-1FA974A4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08936"/>
        <c:axId val="2130611944"/>
      </c:barChart>
      <c:catAx>
        <c:axId val="2130608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611944"/>
        <c:crosses val="autoZero"/>
        <c:auto val="1"/>
        <c:lblAlgn val="ctr"/>
        <c:lblOffset val="100"/>
        <c:noMultiLvlLbl val="0"/>
      </c:catAx>
      <c:valAx>
        <c:axId val="2130611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60893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PTY!$H$5:$H$35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B9C9-4074-AFD7-B20C759A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58824"/>
        <c:axId val="2130661832"/>
      </c:barChart>
      <c:catAx>
        <c:axId val="2130658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661832"/>
        <c:crosses val="autoZero"/>
        <c:auto val="1"/>
        <c:lblAlgn val="ctr"/>
        <c:lblOffset val="100"/>
        <c:noMultiLvlLbl val="0"/>
      </c:catAx>
      <c:valAx>
        <c:axId val="21306618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6588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PTY!$M$5:$M$35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B8EB-460A-A53A-22982EC6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515544"/>
        <c:axId val="2130518552"/>
      </c:barChart>
      <c:catAx>
        <c:axId val="2130515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518552"/>
        <c:crosses val="autoZero"/>
        <c:auto val="1"/>
        <c:lblAlgn val="ctr"/>
        <c:lblOffset val="100"/>
        <c:noMultiLvlLbl val="0"/>
      </c:catAx>
      <c:valAx>
        <c:axId val="21305185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51554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RYO!$H$5:$H$35</c:f>
              <c:numCache>
                <c:formatCode>_-* #,##0_-;\-* #,##0_-;_-* "-"??_-;_-@_-</c:formatCode>
                <c:ptCount val="31"/>
                <c:pt idx="0">
                  <c:v>3</c:v>
                </c:pt>
                <c:pt idx="1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7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2</c:v>
                </c:pt>
                <c:pt idx="22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9-42DA-A6DB-D803D05D2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566024"/>
        <c:axId val="2130569032"/>
      </c:barChart>
      <c:catAx>
        <c:axId val="21305660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569032"/>
        <c:crosses val="autoZero"/>
        <c:auto val="1"/>
        <c:lblAlgn val="ctr"/>
        <c:lblOffset val="100"/>
        <c:noMultiLvlLbl val="0"/>
      </c:catAx>
      <c:valAx>
        <c:axId val="21305690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5660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RYO!$M$5:$M$35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A-4F13-8C43-0FB9439D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443560"/>
        <c:axId val="2130446568"/>
      </c:barChart>
      <c:catAx>
        <c:axId val="2130443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446568"/>
        <c:crosses val="autoZero"/>
        <c:auto val="1"/>
        <c:lblAlgn val="ctr"/>
        <c:lblOffset val="100"/>
        <c:noMultiLvlLbl val="0"/>
      </c:catAx>
      <c:valAx>
        <c:axId val="2130446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44356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MTP!$H$5:$H$35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C076-4B76-B127-982875063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493560"/>
        <c:axId val="2130496568"/>
      </c:barChart>
      <c:catAx>
        <c:axId val="2130493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496568"/>
        <c:crosses val="autoZero"/>
        <c:auto val="1"/>
        <c:lblAlgn val="ctr"/>
        <c:lblOffset val="100"/>
        <c:noMultiLvlLbl val="0"/>
      </c:catAx>
      <c:valAx>
        <c:axId val="2130496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49356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MTP!$M$5:$M$35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450E-4B95-A413-DA3A78C2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59464"/>
        <c:axId val="2130362472"/>
      </c:barChart>
      <c:catAx>
        <c:axId val="2130359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362472"/>
        <c:crosses val="autoZero"/>
        <c:auto val="1"/>
        <c:lblAlgn val="ctr"/>
        <c:lblOffset val="100"/>
        <c:noMultiLvlLbl val="0"/>
      </c:catAx>
      <c:valAx>
        <c:axId val="21303624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3594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PLD!$H$5:$H$35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992C-400D-A9C2-51B898A2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409656"/>
        <c:axId val="2130412664"/>
      </c:barChart>
      <c:catAx>
        <c:axId val="21304096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412664"/>
        <c:crosses val="autoZero"/>
        <c:auto val="1"/>
        <c:lblAlgn val="ctr"/>
        <c:lblOffset val="100"/>
        <c:noMultiLvlLbl val="0"/>
      </c:catAx>
      <c:valAx>
        <c:axId val="21304126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40965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PLD!$M$5:$M$35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6DF7-43B5-97DC-989E8740D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201592"/>
        <c:axId val="2130204600"/>
      </c:barChart>
      <c:catAx>
        <c:axId val="2130201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204600"/>
        <c:crosses val="autoZero"/>
        <c:auto val="1"/>
        <c:lblAlgn val="ctr"/>
        <c:lblOffset val="100"/>
        <c:noMultiLvlLbl val="0"/>
      </c:catAx>
      <c:valAx>
        <c:axId val="21302046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2015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BKH!$H$5:$H$35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C8C5-438C-A6F9-F832976A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251784"/>
        <c:axId val="2130254792"/>
      </c:barChart>
      <c:catAx>
        <c:axId val="2130251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254792"/>
        <c:crosses val="autoZero"/>
        <c:auto val="1"/>
        <c:lblAlgn val="ctr"/>
        <c:lblOffset val="100"/>
        <c:noMultiLvlLbl val="0"/>
      </c:catAx>
      <c:valAx>
        <c:axId val="21302547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25178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</a:t>
            </a:r>
            <a:r>
              <a:rPr lang="en-US" baseline="0"/>
              <a:t> </a:t>
            </a:r>
            <a:r>
              <a:rPr lang="en-US"/>
              <a:t>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TNB!$H$5:$H$35</c:f>
              <c:numCache>
                <c:formatCode>_-* #,##0_-;\-* #,##0_-;_-* "-"??_-;_-@_-</c:formatCode>
                <c:ptCount val="31"/>
                <c:pt idx="0">
                  <c:v>46</c:v>
                </c:pt>
                <c:pt idx="1">
                  <c:v>24</c:v>
                </c:pt>
                <c:pt idx="2">
                  <c:v>4</c:v>
                </c:pt>
                <c:pt idx="3">
                  <c:v>59</c:v>
                </c:pt>
                <c:pt idx="4">
                  <c:v>93</c:v>
                </c:pt>
                <c:pt idx="5">
                  <c:v>77</c:v>
                </c:pt>
                <c:pt idx="6">
                  <c:v>52</c:v>
                </c:pt>
                <c:pt idx="7">
                  <c:v>46</c:v>
                </c:pt>
                <c:pt idx="8">
                  <c:v>36</c:v>
                </c:pt>
                <c:pt idx="9">
                  <c:v>4</c:v>
                </c:pt>
                <c:pt idx="10">
                  <c:v>51</c:v>
                </c:pt>
                <c:pt idx="11">
                  <c:v>75</c:v>
                </c:pt>
                <c:pt idx="12">
                  <c:v>65</c:v>
                </c:pt>
                <c:pt idx="13">
                  <c:v>41</c:v>
                </c:pt>
                <c:pt idx="14">
                  <c:v>57</c:v>
                </c:pt>
                <c:pt idx="15">
                  <c:v>27</c:v>
                </c:pt>
                <c:pt idx="16">
                  <c:v>1</c:v>
                </c:pt>
                <c:pt idx="17">
                  <c:v>23</c:v>
                </c:pt>
                <c:pt idx="18">
                  <c:v>4</c:v>
                </c:pt>
                <c:pt idx="19">
                  <c:v>20</c:v>
                </c:pt>
                <c:pt idx="20">
                  <c:v>97</c:v>
                </c:pt>
                <c:pt idx="21">
                  <c:v>63</c:v>
                </c:pt>
                <c:pt idx="22">
                  <c:v>39</c:v>
                </c:pt>
                <c:pt idx="23">
                  <c:v>2</c:v>
                </c:pt>
                <c:pt idx="24">
                  <c:v>68</c:v>
                </c:pt>
                <c:pt idx="25">
                  <c:v>60</c:v>
                </c:pt>
                <c:pt idx="26">
                  <c:v>46</c:v>
                </c:pt>
                <c:pt idx="27">
                  <c:v>52</c:v>
                </c:pt>
                <c:pt idx="28">
                  <c:v>37</c:v>
                </c:pt>
                <c:pt idx="29">
                  <c:v>38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3-4406-B215-77FF0637A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80040"/>
        <c:axId val="-2131877032"/>
      </c:barChart>
      <c:catAx>
        <c:axId val="-2131880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1877032"/>
        <c:crosses val="autoZero"/>
        <c:auto val="1"/>
        <c:lblAlgn val="ctr"/>
        <c:lblOffset val="100"/>
        <c:noMultiLvlLbl val="0"/>
      </c:catAx>
      <c:valAx>
        <c:axId val="-21318770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-21318800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BKH!$M$5:$M$35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4487-41E0-841E-BEFF6F675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285944"/>
        <c:axId val="2130288952"/>
      </c:barChart>
      <c:catAx>
        <c:axId val="2130285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288952"/>
        <c:crosses val="autoZero"/>
        <c:auto val="1"/>
        <c:lblAlgn val="ctr"/>
        <c:lblOffset val="100"/>
        <c:noMultiLvlLbl val="0"/>
      </c:catAx>
      <c:valAx>
        <c:axId val="21302889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28594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CTB!$H$5:$H$35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7-4C8D-9472-A709B61E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36248"/>
        <c:axId val="2130339256"/>
      </c:barChart>
      <c:catAx>
        <c:axId val="2130336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339256"/>
        <c:crosses val="autoZero"/>
        <c:auto val="1"/>
        <c:lblAlgn val="ctr"/>
        <c:lblOffset val="100"/>
        <c:noMultiLvlLbl val="0"/>
      </c:catAx>
      <c:valAx>
        <c:axId val="21303392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336248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CTB!$M$5:$M$35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F-42E2-A434-875D9A55F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053992"/>
        <c:axId val="2130057000"/>
      </c:barChart>
      <c:catAx>
        <c:axId val="2130053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057000"/>
        <c:crosses val="autoZero"/>
        <c:auto val="1"/>
        <c:lblAlgn val="ctr"/>
        <c:lblOffset val="100"/>
        <c:noMultiLvlLbl val="0"/>
      </c:catAx>
      <c:valAx>
        <c:axId val="2130057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053992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KRT!$H$5:$H$35</c:f>
              <c:numCache>
                <c:formatCode>_-* #,##0_-;\-* #,##0_-;_-* "-"??_-;_-@_-</c:formatCode>
                <c:ptCount val="31"/>
                <c:pt idx="0">
                  <c:v>1</c:v>
                </c:pt>
                <c:pt idx="1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7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4">
                  <c:v>7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7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6-4EBB-858F-1B30FB2E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104280"/>
        <c:axId val="2130107288"/>
      </c:barChart>
      <c:catAx>
        <c:axId val="2130104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107288"/>
        <c:crosses val="autoZero"/>
        <c:auto val="1"/>
        <c:lblAlgn val="ctr"/>
        <c:lblOffset val="100"/>
        <c:noMultiLvlLbl val="0"/>
      </c:catAx>
      <c:valAx>
        <c:axId val="21301072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104280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KRT!$M$5:$M$35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0-43A2-85C7-9B4EBEE2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138440"/>
        <c:axId val="2130141448"/>
      </c:barChart>
      <c:catAx>
        <c:axId val="21301384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141448"/>
        <c:crosses val="autoZero"/>
        <c:auto val="1"/>
        <c:lblAlgn val="ctr"/>
        <c:lblOffset val="100"/>
        <c:noMultiLvlLbl val="0"/>
      </c:catAx>
      <c:valAx>
        <c:axId val="21301414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138440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JOH!$H$5:$H$35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33E2-4310-81B0-E794F0FF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188504"/>
        <c:axId val="2129895784"/>
      </c:barChart>
      <c:catAx>
        <c:axId val="21301885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9895784"/>
        <c:crosses val="autoZero"/>
        <c:auto val="1"/>
        <c:lblAlgn val="ctr"/>
        <c:lblOffset val="100"/>
        <c:noMultiLvlLbl val="0"/>
      </c:catAx>
      <c:valAx>
        <c:axId val="21298957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30188504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JOH!$M$5:$M$35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BF47-4D5F-86A6-67A224F2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926936"/>
        <c:axId val="2129929944"/>
      </c:barChart>
      <c:catAx>
        <c:axId val="2129926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9929944"/>
        <c:crosses val="autoZero"/>
        <c:auto val="1"/>
        <c:lblAlgn val="ctr"/>
        <c:lblOffset val="100"/>
        <c:noMultiLvlLbl val="0"/>
      </c:catAx>
      <c:valAx>
        <c:axId val="2129929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29926936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YMO!$H$5:$H$35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922F-4A4B-9EDD-CFDEECAAD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251032"/>
        <c:axId val="2116254040"/>
      </c:barChart>
      <c:catAx>
        <c:axId val="2116251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6254040"/>
        <c:crosses val="autoZero"/>
        <c:auto val="1"/>
        <c:lblAlgn val="ctr"/>
        <c:lblOffset val="100"/>
        <c:noMultiLvlLbl val="0"/>
      </c:catAx>
      <c:valAx>
        <c:axId val="21162540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6251032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CFC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YMO!$M$5:$M$35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324D-4352-9C7B-BCE3D586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933784"/>
        <c:axId val="2114936792"/>
      </c:barChart>
      <c:catAx>
        <c:axId val="2114933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4936792"/>
        <c:crosses val="autoZero"/>
        <c:auto val="1"/>
        <c:lblAlgn val="ctr"/>
        <c:lblOffset val="100"/>
        <c:noMultiLvlLbl val="0"/>
      </c:catAx>
      <c:valAx>
        <c:axId val="21149367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4933784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MFC got finance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Finance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S1M!$H$5:$H$35</c:f>
              <c:numCache>
                <c:formatCode>_-* #,##0_-;\-* #,##0_-;_-* "-"??_-;_-@_-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D1EF-439D-879A-9B3B8533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876824"/>
        <c:axId val="2114879832"/>
      </c:barChart>
      <c:catAx>
        <c:axId val="2114876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4879832"/>
        <c:crosses val="autoZero"/>
        <c:auto val="1"/>
        <c:lblAlgn val="ctr"/>
        <c:lblOffset val="100"/>
        <c:noMultiLvlLbl val="0"/>
      </c:catAx>
      <c:valAx>
        <c:axId val="21148798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th-TH"/>
          </a:p>
        </c:txPr>
        <c:crossAx val="2114876824"/>
        <c:crosses val="autoZero"/>
        <c:crossBetween val="between"/>
        <c:majorUnit val="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th-TH"/>
        </a:p>
      </c:txPr>
    </c:legend>
    <c:plotVisOnly val="1"/>
    <c:dispBlanksAs val="gap"/>
    <c:showDLblsOverMax val="0"/>
  </c:chart>
  <c:printSettings>
    <c:headerFooter/>
    <c:pageMargins b="0.75000000000001499" l="0.70000000000000095" r="0.70000000000000095" t="0.75000000000001499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2.xml"/><Relationship Id="rId1" Type="http://schemas.openxmlformats.org/officeDocument/2006/relationships/chart" Target="../charts/chart1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123825</xdr:colOff>
      <xdr:row>2</xdr:row>
      <xdr:rowOff>47625</xdr:rowOff>
    </xdr:from>
    <xdr:to>
      <xdr:col>28</xdr:col>
      <xdr:colOff>523875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44</xdr:row>
      <xdr:rowOff>38100</xdr:rowOff>
    </xdr:from>
    <xdr:to>
      <xdr:col>8</xdr:col>
      <xdr:colOff>638175</xdr:colOff>
      <xdr:row>59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57151</xdr:colOff>
      <xdr:row>44</xdr:row>
      <xdr:rowOff>28575</xdr:rowOff>
    </xdr:from>
    <xdr:to>
      <xdr:col>14</xdr:col>
      <xdr:colOff>762001</xdr:colOff>
      <xdr:row>59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44</xdr:row>
      <xdr:rowOff>47625</xdr:rowOff>
    </xdr:from>
    <xdr:to>
      <xdr:col>8</xdr:col>
      <xdr:colOff>619125</xdr:colOff>
      <xdr:row>59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38101</xdr:colOff>
      <xdr:row>44</xdr:row>
      <xdr:rowOff>9525</xdr:rowOff>
    </xdr:from>
    <xdr:to>
      <xdr:col>15</xdr:col>
      <xdr:colOff>1</xdr:colOff>
      <xdr:row>59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45</xdr:row>
      <xdr:rowOff>47625</xdr:rowOff>
    </xdr:from>
    <xdr:to>
      <xdr:col>8</xdr:col>
      <xdr:colOff>638175</xdr:colOff>
      <xdr:row>60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85726</xdr:colOff>
      <xdr:row>45</xdr:row>
      <xdr:rowOff>9525</xdr:rowOff>
    </xdr:from>
    <xdr:to>
      <xdr:col>14</xdr:col>
      <xdr:colOff>733426</xdr:colOff>
      <xdr:row>60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45</xdr:row>
      <xdr:rowOff>47625</xdr:rowOff>
    </xdr:from>
    <xdr:to>
      <xdr:col>8</xdr:col>
      <xdr:colOff>638175</xdr:colOff>
      <xdr:row>60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45</xdr:row>
      <xdr:rowOff>9525</xdr:rowOff>
    </xdr:from>
    <xdr:to>
      <xdr:col>14</xdr:col>
      <xdr:colOff>762000</xdr:colOff>
      <xdr:row>60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45</xdr:row>
      <xdr:rowOff>47625</xdr:rowOff>
    </xdr:from>
    <xdr:to>
      <xdr:col>8</xdr:col>
      <xdr:colOff>638175</xdr:colOff>
      <xdr:row>60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45</xdr:row>
      <xdr:rowOff>9525</xdr:rowOff>
    </xdr:from>
    <xdr:to>
      <xdr:col>14</xdr:col>
      <xdr:colOff>762000</xdr:colOff>
      <xdr:row>60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45</xdr:row>
      <xdr:rowOff>47625</xdr:rowOff>
    </xdr:from>
    <xdr:to>
      <xdr:col>8</xdr:col>
      <xdr:colOff>638175</xdr:colOff>
      <xdr:row>60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45</xdr:row>
      <xdr:rowOff>9525</xdr:rowOff>
    </xdr:from>
    <xdr:to>
      <xdr:col>14</xdr:col>
      <xdr:colOff>762000</xdr:colOff>
      <xdr:row>60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44</xdr:row>
      <xdr:rowOff>47625</xdr:rowOff>
    </xdr:from>
    <xdr:to>
      <xdr:col>8</xdr:col>
      <xdr:colOff>619125</xdr:colOff>
      <xdr:row>59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19051</xdr:colOff>
      <xdr:row>44</xdr:row>
      <xdr:rowOff>28575</xdr:rowOff>
    </xdr:from>
    <xdr:to>
      <xdr:col>14</xdr:col>
      <xdr:colOff>742951</xdr:colOff>
      <xdr:row>59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44</xdr:row>
      <xdr:rowOff>19050</xdr:rowOff>
    </xdr:from>
    <xdr:to>
      <xdr:col>8</xdr:col>
      <xdr:colOff>590550</xdr:colOff>
      <xdr:row>59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44</xdr:row>
      <xdr:rowOff>9525</xdr:rowOff>
    </xdr:from>
    <xdr:to>
      <xdr:col>14</xdr:col>
      <xdr:colOff>752475</xdr:colOff>
      <xdr:row>59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45</xdr:row>
      <xdr:rowOff>28575</xdr:rowOff>
    </xdr:from>
    <xdr:to>
      <xdr:col>8</xdr:col>
      <xdr:colOff>619125</xdr:colOff>
      <xdr:row>60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85726</xdr:colOff>
      <xdr:row>45</xdr:row>
      <xdr:rowOff>38100</xdr:rowOff>
    </xdr:from>
    <xdr:to>
      <xdr:col>15</xdr:col>
      <xdr:colOff>9526</xdr:colOff>
      <xdr:row>60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44</xdr:row>
      <xdr:rowOff>57150</xdr:rowOff>
    </xdr:from>
    <xdr:to>
      <xdr:col>8</xdr:col>
      <xdr:colOff>628650</xdr:colOff>
      <xdr:row>59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44</xdr:row>
      <xdr:rowOff>28575</xdr:rowOff>
    </xdr:from>
    <xdr:to>
      <xdr:col>14</xdr:col>
      <xdr:colOff>752475</xdr:colOff>
      <xdr:row>59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77929</xdr:colOff>
      <xdr:row>139</xdr:row>
      <xdr:rowOff>164521</xdr:rowOff>
    </xdr:from>
    <xdr:to>
      <xdr:col>36</xdr:col>
      <xdr:colOff>281608</xdr:colOff>
      <xdr:row>162</xdr:row>
      <xdr:rowOff>51953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66260</xdr:colOff>
      <xdr:row>236</xdr:row>
      <xdr:rowOff>49695</xdr:rowOff>
    </xdr:from>
    <xdr:to>
      <xdr:col>36</xdr:col>
      <xdr:colOff>269939</xdr:colOff>
      <xdr:row>258</xdr:row>
      <xdr:rowOff>102779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82827</xdr:colOff>
      <xdr:row>52</xdr:row>
      <xdr:rowOff>34375</xdr:rowOff>
    </xdr:from>
    <xdr:to>
      <xdr:col>16</xdr:col>
      <xdr:colOff>156127</xdr:colOff>
      <xdr:row>68</xdr:row>
      <xdr:rowOff>125483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77929</xdr:colOff>
      <xdr:row>331</xdr:row>
      <xdr:rowOff>164521</xdr:rowOff>
    </xdr:from>
    <xdr:to>
      <xdr:col>36</xdr:col>
      <xdr:colOff>281608</xdr:colOff>
      <xdr:row>354</xdr:row>
      <xdr:rowOff>51953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66260</xdr:colOff>
      <xdr:row>428</xdr:row>
      <xdr:rowOff>49695</xdr:rowOff>
    </xdr:from>
    <xdr:to>
      <xdr:col>36</xdr:col>
      <xdr:colOff>269939</xdr:colOff>
      <xdr:row>450</xdr:row>
      <xdr:rowOff>102779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298588</xdr:colOff>
      <xdr:row>52</xdr:row>
      <xdr:rowOff>61706</xdr:rowOff>
    </xdr:from>
    <xdr:to>
      <xdr:col>27</xdr:col>
      <xdr:colOff>219902</xdr:colOff>
      <xdr:row>68</xdr:row>
      <xdr:rowOff>152814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323850</xdr:colOff>
      <xdr:row>52</xdr:row>
      <xdr:rowOff>57150</xdr:rowOff>
    </xdr:from>
    <xdr:to>
      <xdr:col>40</xdr:col>
      <xdr:colOff>73714</xdr:colOff>
      <xdr:row>68</xdr:row>
      <xdr:rowOff>148258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44</xdr:row>
      <xdr:rowOff>57150</xdr:rowOff>
    </xdr:from>
    <xdr:to>
      <xdr:col>8</xdr:col>
      <xdr:colOff>628650</xdr:colOff>
      <xdr:row>59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44</xdr:row>
      <xdr:rowOff>28575</xdr:rowOff>
    </xdr:from>
    <xdr:to>
      <xdr:col>14</xdr:col>
      <xdr:colOff>742950</xdr:colOff>
      <xdr:row>59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44</xdr:row>
      <xdr:rowOff>57150</xdr:rowOff>
    </xdr:from>
    <xdr:to>
      <xdr:col>8</xdr:col>
      <xdr:colOff>628650</xdr:colOff>
      <xdr:row>59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44</xdr:row>
      <xdr:rowOff>28575</xdr:rowOff>
    </xdr:from>
    <xdr:to>
      <xdr:col>14</xdr:col>
      <xdr:colOff>762000</xdr:colOff>
      <xdr:row>59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44</xdr:row>
      <xdr:rowOff>57150</xdr:rowOff>
    </xdr:from>
    <xdr:to>
      <xdr:col>8</xdr:col>
      <xdr:colOff>628650</xdr:colOff>
      <xdr:row>59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44</xdr:row>
      <xdr:rowOff>0</xdr:rowOff>
    </xdr:from>
    <xdr:to>
      <xdr:col>14</xdr:col>
      <xdr:colOff>762000</xdr:colOff>
      <xdr:row>59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44</xdr:row>
      <xdr:rowOff>57150</xdr:rowOff>
    </xdr:from>
    <xdr:to>
      <xdr:col>10</xdr:col>
      <xdr:colOff>9525</xdr:colOff>
      <xdr:row>59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44</xdr:row>
      <xdr:rowOff>28575</xdr:rowOff>
    </xdr:from>
    <xdr:to>
      <xdr:col>14</xdr:col>
      <xdr:colOff>771525</xdr:colOff>
      <xdr:row>59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44</xdr:row>
      <xdr:rowOff>38100</xdr:rowOff>
    </xdr:from>
    <xdr:to>
      <xdr:col>8</xdr:col>
      <xdr:colOff>628650</xdr:colOff>
      <xdr:row>59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76201</xdr:colOff>
      <xdr:row>44</xdr:row>
      <xdr:rowOff>47625</xdr:rowOff>
    </xdr:from>
    <xdr:to>
      <xdr:col>14</xdr:col>
      <xdr:colOff>762001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44</xdr:row>
      <xdr:rowOff>57150</xdr:rowOff>
    </xdr:from>
    <xdr:to>
      <xdr:col>8</xdr:col>
      <xdr:colOff>609600</xdr:colOff>
      <xdr:row>59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44</xdr:row>
      <xdr:rowOff>9525</xdr:rowOff>
    </xdr:from>
    <xdr:to>
      <xdr:col>15</xdr:col>
      <xdr:colOff>9525</xdr:colOff>
      <xdr:row>59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44</xdr:row>
      <xdr:rowOff>57150</xdr:rowOff>
    </xdr:from>
    <xdr:to>
      <xdr:col>8</xdr:col>
      <xdr:colOff>638175</xdr:colOff>
      <xdr:row>59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44</xdr:row>
      <xdr:rowOff>47625</xdr:rowOff>
    </xdr:from>
    <xdr:to>
      <xdr:col>15</xdr:col>
      <xdr:colOff>9525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44</xdr:row>
      <xdr:rowOff>57150</xdr:rowOff>
    </xdr:from>
    <xdr:to>
      <xdr:col>8</xdr:col>
      <xdr:colOff>638175</xdr:colOff>
      <xdr:row>59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44</xdr:row>
      <xdr:rowOff>47625</xdr:rowOff>
    </xdr:from>
    <xdr:to>
      <xdr:col>15</xdr:col>
      <xdr:colOff>9525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44</xdr:row>
      <xdr:rowOff>57150</xdr:rowOff>
    </xdr:from>
    <xdr:to>
      <xdr:col>8</xdr:col>
      <xdr:colOff>638175</xdr:colOff>
      <xdr:row>59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44</xdr:row>
      <xdr:rowOff>47625</xdr:rowOff>
    </xdr:from>
    <xdr:to>
      <xdr:col>14</xdr:col>
      <xdr:colOff>771525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44</xdr:row>
      <xdr:rowOff>47625</xdr:rowOff>
    </xdr:from>
    <xdr:to>
      <xdr:col>9</xdr:col>
      <xdr:colOff>0</xdr:colOff>
      <xdr:row>59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44</xdr:row>
      <xdr:rowOff>28575</xdr:rowOff>
    </xdr:from>
    <xdr:to>
      <xdr:col>14</xdr:col>
      <xdr:colOff>752475</xdr:colOff>
      <xdr:row>59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44</xdr:row>
      <xdr:rowOff>9525</xdr:rowOff>
    </xdr:from>
    <xdr:to>
      <xdr:col>8</xdr:col>
      <xdr:colOff>638175</xdr:colOff>
      <xdr:row>59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43</xdr:row>
      <xdr:rowOff>171450</xdr:rowOff>
    </xdr:from>
    <xdr:to>
      <xdr:col>14</xdr:col>
      <xdr:colOff>828675</xdr:colOff>
      <xdr:row>59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44</xdr:row>
      <xdr:rowOff>47625</xdr:rowOff>
    </xdr:from>
    <xdr:to>
      <xdr:col>8</xdr:col>
      <xdr:colOff>628650</xdr:colOff>
      <xdr:row>59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47626</xdr:colOff>
      <xdr:row>44</xdr:row>
      <xdr:rowOff>9525</xdr:rowOff>
    </xdr:from>
    <xdr:to>
      <xdr:col>14</xdr:col>
      <xdr:colOff>771526</xdr:colOff>
      <xdr:row>59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44</xdr:row>
      <xdr:rowOff>57150</xdr:rowOff>
    </xdr:from>
    <xdr:to>
      <xdr:col>9</xdr:col>
      <xdr:colOff>0</xdr:colOff>
      <xdr:row>59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85726</xdr:colOff>
      <xdr:row>44</xdr:row>
      <xdr:rowOff>57150</xdr:rowOff>
    </xdr:from>
    <xdr:to>
      <xdr:col>15</xdr:col>
      <xdr:colOff>9526</xdr:colOff>
      <xdr:row>59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44</xdr:row>
      <xdr:rowOff>28575</xdr:rowOff>
    </xdr:from>
    <xdr:to>
      <xdr:col>8</xdr:col>
      <xdr:colOff>619125</xdr:colOff>
      <xdr:row>59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44</xdr:row>
      <xdr:rowOff>19050</xdr:rowOff>
    </xdr:from>
    <xdr:to>
      <xdr:col>14</xdr:col>
      <xdr:colOff>752475</xdr:colOff>
      <xdr:row>59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44</xdr:row>
      <xdr:rowOff>47625</xdr:rowOff>
    </xdr:from>
    <xdr:to>
      <xdr:col>8</xdr:col>
      <xdr:colOff>628650</xdr:colOff>
      <xdr:row>59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44</xdr:row>
      <xdr:rowOff>28575</xdr:rowOff>
    </xdr:from>
    <xdr:to>
      <xdr:col>14</xdr:col>
      <xdr:colOff>771525</xdr:colOff>
      <xdr:row>59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44</xdr:row>
      <xdr:rowOff>28575</xdr:rowOff>
    </xdr:from>
    <xdr:to>
      <xdr:col>8</xdr:col>
      <xdr:colOff>619125</xdr:colOff>
      <xdr:row>59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66676</xdr:colOff>
      <xdr:row>44</xdr:row>
      <xdr:rowOff>57150</xdr:rowOff>
    </xdr:from>
    <xdr:to>
      <xdr:col>14</xdr:col>
      <xdr:colOff>771526</xdr:colOff>
      <xdr:row>59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44</xdr:row>
      <xdr:rowOff>28575</xdr:rowOff>
    </xdr:from>
    <xdr:to>
      <xdr:col>8</xdr:col>
      <xdr:colOff>619125</xdr:colOff>
      <xdr:row>59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66676</xdr:colOff>
      <xdr:row>44</xdr:row>
      <xdr:rowOff>57150</xdr:rowOff>
    </xdr:from>
    <xdr:to>
      <xdr:col>14</xdr:col>
      <xdr:colOff>733426</xdr:colOff>
      <xdr:row>59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44</xdr:row>
      <xdr:rowOff>38100</xdr:rowOff>
    </xdr:from>
    <xdr:to>
      <xdr:col>8</xdr:col>
      <xdr:colOff>619125</xdr:colOff>
      <xdr:row>59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76201</xdr:colOff>
      <xdr:row>44</xdr:row>
      <xdr:rowOff>19050</xdr:rowOff>
    </xdr:from>
    <xdr:to>
      <xdr:col>14</xdr:col>
      <xdr:colOff>762001</xdr:colOff>
      <xdr:row>59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44</xdr:row>
      <xdr:rowOff>47625</xdr:rowOff>
    </xdr:from>
    <xdr:to>
      <xdr:col>8</xdr:col>
      <xdr:colOff>628650</xdr:colOff>
      <xdr:row>59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44</xdr:row>
      <xdr:rowOff>47625</xdr:rowOff>
    </xdr:from>
    <xdr:to>
      <xdr:col>14</xdr:col>
      <xdr:colOff>742950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44</xdr:row>
      <xdr:rowOff>38100</xdr:rowOff>
    </xdr:from>
    <xdr:to>
      <xdr:col>8</xdr:col>
      <xdr:colOff>619125</xdr:colOff>
      <xdr:row>59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44</xdr:row>
      <xdr:rowOff>19050</xdr:rowOff>
    </xdr:from>
    <xdr:to>
      <xdr:col>14</xdr:col>
      <xdr:colOff>771525</xdr:colOff>
      <xdr:row>59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44</xdr:row>
      <xdr:rowOff>38100</xdr:rowOff>
    </xdr:from>
    <xdr:to>
      <xdr:col>8</xdr:col>
      <xdr:colOff>619125</xdr:colOff>
      <xdr:row>59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44</xdr:row>
      <xdr:rowOff>19050</xdr:rowOff>
    </xdr:from>
    <xdr:to>
      <xdr:col>14</xdr:col>
      <xdr:colOff>771525</xdr:colOff>
      <xdr:row>59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44</xdr:row>
      <xdr:rowOff>47625</xdr:rowOff>
    </xdr:from>
    <xdr:to>
      <xdr:col>8</xdr:col>
      <xdr:colOff>628650</xdr:colOff>
      <xdr:row>59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66676</xdr:colOff>
      <xdr:row>44</xdr:row>
      <xdr:rowOff>9525</xdr:rowOff>
    </xdr:from>
    <xdr:to>
      <xdr:col>14</xdr:col>
      <xdr:colOff>752476</xdr:colOff>
      <xdr:row>59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44</xdr:row>
      <xdr:rowOff>57150</xdr:rowOff>
    </xdr:from>
    <xdr:to>
      <xdr:col>10</xdr:col>
      <xdr:colOff>19050</xdr:colOff>
      <xdr:row>59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66676</xdr:colOff>
      <xdr:row>44</xdr:row>
      <xdr:rowOff>19050</xdr:rowOff>
    </xdr:from>
    <xdr:to>
      <xdr:col>14</xdr:col>
      <xdr:colOff>733426</xdr:colOff>
      <xdr:row>59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44</xdr:row>
      <xdr:rowOff>57150</xdr:rowOff>
    </xdr:from>
    <xdr:to>
      <xdr:col>10</xdr:col>
      <xdr:colOff>19050</xdr:colOff>
      <xdr:row>59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66676</xdr:colOff>
      <xdr:row>44</xdr:row>
      <xdr:rowOff>19050</xdr:rowOff>
    </xdr:from>
    <xdr:to>
      <xdr:col>14</xdr:col>
      <xdr:colOff>733426</xdr:colOff>
      <xdr:row>59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44</xdr:row>
      <xdr:rowOff>57150</xdr:rowOff>
    </xdr:from>
    <xdr:to>
      <xdr:col>10</xdr:col>
      <xdr:colOff>19050</xdr:colOff>
      <xdr:row>59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66676</xdr:colOff>
      <xdr:row>44</xdr:row>
      <xdr:rowOff>19050</xdr:rowOff>
    </xdr:from>
    <xdr:to>
      <xdr:col>14</xdr:col>
      <xdr:colOff>733426</xdr:colOff>
      <xdr:row>59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44</xdr:row>
      <xdr:rowOff>57150</xdr:rowOff>
    </xdr:from>
    <xdr:to>
      <xdr:col>10</xdr:col>
      <xdr:colOff>19050</xdr:colOff>
      <xdr:row>59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66676</xdr:colOff>
      <xdr:row>44</xdr:row>
      <xdr:rowOff>19050</xdr:rowOff>
    </xdr:from>
    <xdr:to>
      <xdr:col>14</xdr:col>
      <xdr:colOff>733426</xdr:colOff>
      <xdr:row>59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44</xdr:row>
      <xdr:rowOff>38100</xdr:rowOff>
    </xdr:from>
    <xdr:to>
      <xdr:col>8</xdr:col>
      <xdr:colOff>590550</xdr:colOff>
      <xdr:row>59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44</xdr:row>
      <xdr:rowOff>19050</xdr:rowOff>
    </xdr:from>
    <xdr:to>
      <xdr:col>14</xdr:col>
      <xdr:colOff>723900</xdr:colOff>
      <xdr:row>59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44</xdr:row>
      <xdr:rowOff>57150</xdr:rowOff>
    </xdr:from>
    <xdr:to>
      <xdr:col>8</xdr:col>
      <xdr:colOff>638175</xdr:colOff>
      <xdr:row>59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44</xdr:row>
      <xdr:rowOff>19050</xdr:rowOff>
    </xdr:from>
    <xdr:to>
      <xdr:col>14</xdr:col>
      <xdr:colOff>752475</xdr:colOff>
      <xdr:row>59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44</xdr:row>
      <xdr:rowOff>57150</xdr:rowOff>
    </xdr:from>
    <xdr:to>
      <xdr:col>8</xdr:col>
      <xdr:colOff>638175</xdr:colOff>
      <xdr:row>59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44</xdr:row>
      <xdr:rowOff>19050</xdr:rowOff>
    </xdr:from>
    <xdr:to>
      <xdr:col>14</xdr:col>
      <xdr:colOff>752475</xdr:colOff>
      <xdr:row>59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44</xdr:row>
      <xdr:rowOff>57150</xdr:rowOff>
    </xdr:from>
    <xdr:to>
      <xdr:col>8</xdr:col>
      <xdr:colOff>638175</xdr:colOff>
      <xdr:row>59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44</xdr:row>
      <xdr:rowOff>19050</xdr:rowOff>
    </xdr:from>
    <xdr:to>
      <xdr:col>14</xdr:col>
      <xdr:colOff>752475</xdr:colOff>
      <xdr:row>59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44</xdr:row>
      <xdr:rowOff>57150</xdr:rowOff>
    </xdr:from>
    <xdr:to>
      <xdr:col>8</xdr:col>
      <xdr:colOff>638175</xdr:colOff>
      <xdr:row>59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44</xdr:row>
      <xdr:rowOff>19050</xdr:rowOff>
    </xdr:from>
    <xdr:to>
      <xdr:col>14</xdr:col>
      <xdr:colOff>752475</xdr:colOff>
      <xdr:row>59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44</xdr:row>
      <xdr:rowOff>57150</xdr:rowOff>
    </xdr:from>
    <xdr:to>
      <xdr:col>8</xdr:col>
      <xdr:colOff>638175</xdr:colOff>
      <xdr:row>59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44</xdr:row>
      <xdr:rowOff>19050</xdr:rowOff>
    </xdr:from>
    <xdr:to>
      <xdr:col>14</xdr:col>
      <xdr:colOff>752475</xdr:colOff>
      <xdr:row>59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45</xdr:row>
      <xdr:rowOff>28575</xdr:rowOff>
    </xdr:from>
    <xdr:to>
      <xdr:col>9</xdr:col>
      <xdr:colOff>0</xdr:colOff>
      <xdr:row>60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45</xdr:row>
      <xdr:rowOff>19050</xdr:rowOff>
    </xdr:from>
    <xdr:to>
      <xdr:col>14</xdr:col>
      <xdr:colOff>771525</xdr:colOff>
      <xdr:row>60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44</xdr:row>
      <xdr:rowOff>38100</xdr:rowOff>
    </xdr:from>
    <xdr:to>
      <xdr:col>8</xdr:col>
      <xdr:colOff>600076</xdr:colOff>
      <xdr:row>59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44</xdr:row>
      <xdr:rowOff>0</xdr:rowOff>
    </xdr:from>
    <xdr:to>
      <xdr:col>14</xdr:col>
      <xdr:colOff>752475</xdr:colOff>
      <xdr:row>59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44</xdr:row>
      <xdr:rowOff>28575</xdr:rowOff>
    </xdr:from>
    <xdr:to>
      <xdr:col>8</xdr:col>
      <xdr:colOff>628650</xdr:colOff>
      <xdr:row>59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44</xdr:row>
      <xdr:rowOff>28575</xdr:rowOff>
    </xdr:from>
    <xdr:to>
      <xdr:col>14</xdr:col>
      <xdr:colOff>752475</xdr:colOff>
      <xdr:row>59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44</xdr:row>
      <xdr:rowOff>57150</xdr:rowOff>
    </xdr:from>
    <xdr:to>
      <xdr:col>9</xdr:col>
      <xdr:colOff>0</xdr:colOff>
      <xdr:row>59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57151</xdr:colOff>
      <xdr:row>44</xdr:row>
      <xdr:rowOff>19050</xdr:rowOff>
    </xdr:from>
    <xdr:to>
      <xdr:col>14</xdr:col>
      <xdr:colOff>762001</xdr:colOff>
      <xdr:row>59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44</xdr:row>
      <xdr:rowOff>57150</xdr:rowOff>
    </xdr:from>
    <xdr:to>
      <xdr:col>8</xdr:col>
      <xdr:colOff>609600</xdr:colOff>
      <xdr:row>59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44</xdr:row>
      <xdr:rowOff>28575</xdr:rowOff>
    </xdr:from>
    <xdr:to>
      <xdr:col>14</xdr:col>
      <xdr:colOff>771525</xdr:colOff>
      <xdr:row>59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44</xdr:row>
      <xdr:rowOff>47625</xdr:rowOff>
    </xdr:from>
    <xdr:to>
      <xdr:col>8</xdr:col>
      <xdr:colOff>638175</xdr:colOff>
      <xdr:row>59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44</xdr:row>
      <xdr:rowOff>57150</xdr:rowOff>
    </xdr:from>
    <xdr:to>
      <xdr:col>14</xdr:col>
      <xdr:colOff>771525</xdr:colOff>
      <xdr:row>59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44</xdr:row>
      <xdr:rowOff>28575</xdr:rowOff>
    </xdr:from>
    <xdr:to>
      <xdr:col>8</xdr:col>
      <xdr:colOff>628650</xdr:colOff>
      <xdr:row>59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44</xdr:row>
      <xdr:rowOff>38100</xdr:rowOff>
    </xdr:from>
    <xdr:to>
      <xdr:col>15</xdr:col>
      <xdr:colOff>0</xdr:colOff>
      <xdr:row>59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44</xdr:row>
      <xdr:rowOff>47625</xdr:rowOff>
    </xdr:from>
    <xdr:to>
      <xdr:col>8</xdr:col>
      <xdr:colOff>628650</xdr:colOff>
      <xdr:row>59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44</xdr:row>
      <xdr:rowOff>19050</xdr:rowOff>
    </xdr:from>
    <xdr:to>
      <xdr:col>14</xdr:col>
      <xdr:colOff>762000</xdr:colOff>
      <xdr:row>59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44</xdr:row>
      <xdr:rowOff>19050</xdr:rowOff>
    </xdr:from>
    <xdr:to>
      <xdr:col>8</xdr:col>
      <xdr:colOff>638175</xdr:colOff>
      <xdr:row>59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44</xdr:row>
      <xdr:rowOff>38100</xdr:rowOff>
    </xdr:from>
    <xdr:to>
      <xdr:col>15</xdr:col>
      <xdr:colOff>28575</xdr:colOff>
      <xdr:row>59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44</xdr:row>
      <xdr:rowOff>47625</xdr:rowOff>
    </xdr:from>
    <xdr:to>
      <xdr:col>8</xdr:col>
      <xdr:colOff>638175</xdr:colOff>
      <xdr:row>59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44</xdr:row>
      <xdr:rowOff>47625</xdr:rowOff>
    </xdr:from>
    <xdr:to>
      <xdr:col>15</xdr:col>
      <xdr:colOff>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tashiro\Desktop\Thunderbird%20attachment%20backup%20\Auto%20loan%20report%20-%202016.06.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 history"/>
      <sheetName val="Control Sheet"/>
      <sheetName val="TNB"/>
      <sheetName val="BKK"/>
      <sheetName val="HQT"/>
      <sheetName val="CSW"/>
      <sheetName val="PAK"/>
      <sheetName val="STP"/>
      <sheetName val="INT"/>
      <sheetName val="CH4"/>
      <sheetName val="DMU"/>
      <sheetName val="BKP"/>
      <sheetName val="BRG"/>
      <sheetName val="PCP"/>
      <sheetName val="PPD"/>
      <sheetName val="BPO"/>
      <sheetName val="BPE"/>
      <sheetName val="BPN"/>
      <sheetName val="ROM"/>
      <sheetName val="PRW"/>
      <sheetName val="KKW"/>
      <sheetName val="SPM"/>
      <sheetName val="LAK"/>
      <sheetName val="SAI"/>
      <sheetName val="KBN"/>
      <sheetName val="NKM"/>
      <sheetName val="BBN"/>
      <sheetName val="BUA"/>
      <sheetName val="NVA"/>
      <sheetName val="KL4"/>
      <sheetName val="MHC"/>
      <sheetName val="Province"/>
      <sheetName val="CCS"/>
      <sheetName val="AMT"/>
      <sheetName val="CHB"/>
      <sheetName val="SRC"/>
      <sheetName val="BWN"/>
      <sheetName val="PTY"/>
      <sheetName val="RYO"/>
      <sheetName val="MTP"/>
      <sheetName val="PLD"/>
      <sheetName val="BKH"/>
      <sheetName val="CTB"/>
      <sheetName val="KRT"/>
      <sheetName val="YMO"/>
      <sheetName val="S1M"/>
      <sheetName val="PTC"/>
      <sheetName val="BRR"/>
      <sheetName val="RBR"/>
      <sheetName val="WNO"/>
      <sheetName val="AYU"/>
      <sheetName val="SPB"/>
    </sheetNames>
    <sheetDataSet>
      <sheetData sheetId="0" refreshError="1"/>
      <sheetData sheetId="1">
        <row r="87">
          <cell r="G87">
            <v>22</v>
          </cell>
          <cell r="H87">
            <v>43</v>
          </cell>
          <cell r="I87">
            <v>19</v>
          </cell>
          <cell r="J87">
            <v>21</v>
          </cell>
          <cell r="K87">
            <v>0</v>
          </cell>
          <cell r="L87">
            <v>49</v>
          </cell>
          <cell r="M87">
            <v>52</v>
          </cell>
          <cell r="N87">
            <v>28</v>
          </cell>
          <cell r="O87">
            <v>42</v>
          </cell>
          <cell r="P87">
            <v>34</v>
          </cell>
          <cell r="Q87">
            <v>21</v>
          </cell>
          <cell r="R87">
            <v>0</v>
          </cell>
          <cell r="S87">
            <v>29</v>
          </cell>
          <cell r="T87">
            <v>50</v>
          </cell>
          <cell r="U87">
            <v>29</v>
          </cell>
          <cell r="V87">
            <v>22</v>
          </cell>
          <cell r="W87">
            <v>27</v>
          </cell>
          <cell r="X87">
            <v>14</v>
          </cell>
          <cell r="Y87">
            <v>0</v>
          </cell>
          <cell r="Z87">
            <v>45</v>
          </cell>
          <cell r="AA87">
            <v>45</v>
          </cell>
          <cell r="AB87">
            <v>34</v>
          </cell>
          <cell r="AC87">
            <v>17</v>
          </cell>
          <cell r="AD87">
            <v>24</v>
          </cell>
          <cell r="AE87">
            <v>16</v>
          </cell>
          <cell r="AF87">
            <v>0</v>
          </cell>
          <cell r="AG87">
            <v>41</v>
          </cell>
          <cell r="AH87">
            <v>27</v>
          </cell>
          <cell r="AI87">
            <v>26</v>
          </cell>
          <cell r="AJ87">
            <v>30</v>
          </cell>
          <cell r="AK87">
            <v>0</v>
          </cell>
        </row>
        <row r="114">
          <cell r="G114">
            <v>11</v>
          </cell>
          <cell r="H114">
            <v>19</v>
          </cell>
          <cell r="I114">
            <v>29</v>
          </cell>
          <cell r="J114">
            <v>2</v>
          </cell>
          <cell r="K114">
            <v>0</v>
          </cell>
          <cell r="L114">
            <v>35</v>
          </cell>
          <cell r="M114">
            <v>38</v>
          </cell>
          <cell r="N114">
            <v>30</v>
          </cell>
          <cell r="O114">
            <v>12</v>
          </cell>
          <cell r="P114">
            <v>20</v>
          </cell>
          <cell r="Q114">
            <v>4</v>
          </cell>
          <cell r="R114">
            <v>0</v>
          </cell>
          <cell r="S114">
            <v>27</v>
          </cell>
          <cell r="T114">
            <v>37</v>
          </cell>
          <cell r="U114">
            <v>10</v>
          </cell>
          <cell r="V114">
            <v>11</v>
          </cell>
          <cell r="W114">
            <v>13</v>
          </cell>
          <cell r="X114">
            <v>1</v>
          </cell>
          <cell r="Y114">
            <v>0</v>
          </cell>
          <cell r="Z114">
            <v>21</v>
          </cell>
          <cell r="AA114">
            <v>23</v>
          </cell>
          <cell r="AB114">
            <v>14</v>
          </cell>
          <cell r="AC114">
            <v>7</v>
          </cell>
          <cell r="AD114">
            <v>16</v>
          </cell>
          <cell r="AE114">
            <v>4</v>
          </cell>
          <cell r="AF114">
            <v>0</v>
          </cell>
          <cell r="AG114">
            <v>26</v>
          </cell>
          <cell r="AH114">
            <v>13</v>
          </cell>
          <cell r="AI114">
            <v>17</v>
          </cell>
          <cell r="AJ114">
            <v>18</v>
          </cell>
          <cell r="AK114">
            <v>0</v>
          </cell>
        </row>
        <row r="181">
          <cell r="G181">
            <v>35</v>
          </cell>
          <cell r="H181">
            <v>34</v>
          </cell>
          <cell r="I181">
            <v>27</v>
          </cell>
          <cell r="J181">
            <v>32</v>
          </cell>
          <cell r="K181">
            <v>0</v>
          </cell>
          <cell r="L181">
            <v>50</v>
          </cell>
          <cell r="M181">
            <v>36</v>
          </cell>
          <cell r="N181">
            <v>40</v>
          </cell>
          <cell r="O181">
            <v>34</v>
          </cell>
          <cell r="P181">
            <v>34</v>
          </cell>
          <cell r="Q181">
            <v>20</v>
          </cell>
          <cell r="R181">
            <v>0</v>
          </cell>
          <cell r="S181">
            <v>49</v>
          </cell>
          <cell r="T181">
            <v>34</v>
          </cell>
          <cell r="U181">
            <v>26</v>
          </cell>
          <cell r="V181">
            <v>25</v>
          </cell>
          <cell r="W181">
            <v>28</v>
          </cell>
          <cell r="X181">
            <v>23</v>
          </cell>
          <cell r="Y181">
            <v>0</v>
          </cell>
          <cell r="Z181">
            <v>60</v>
          </cell>
          <cell r="AA181">
            <v>34</v>
          </cell>
          <cell r="AB181">
            <v>21</v>
          </cell>
          <cell r="AC181">
            <v>24</v>
          </cell>
          <cell r="AD181">
            <v>29</v>
          </cell>
          <cell r="AE181">
            <v>25</v>
          </cell>
          <cell r="AF181">
            <v>0</v>
          </cell>
          <cell r="AG181">
            <v>36</v>
          </cell>
          <cell r="AH181">
            <v>27</v>
          </cell>
          <cell r="AI181">
            <v>26</v>
          </cell>
          <cell r="AJ181">
            <v>45</v>
          </cell>
          <cell r="AK181">
            <v>0</v>
          </cell>
        </row>
        <row r="208">
          <cell r="G208">
            <v>21</v>
          </cell>
          <cell r="H208">
            <v>22</v>
          </cell>
          <cell r="I208">
            <v>19</v>
          </cell>
          <cell r="J208">
            <v>25</v>
          </cell>
          <cell r="K208">
            <v>0</v>
          </cell>
          <cell r="L208">
            <v>39</v>
          </cell>
          <cell r="M208">
            <v>28</v>
          </cell>
          <cell r="N208">
            <v>17</v>
          </cell>
          <cell r="O208">
            <v>17</v>
          </cell>
          <cell r="P208">
            <v>14</v>
          </cell>
          <cell r="Q208">
            <v>16</v>
          </cell>
          <cell r="R208">
            <v>0</v>
          </cell>
          <cell r="S208">
            <v>30</v>
          </cell>
          <cell r="T208">
            <v>23</v>
          </cell>
          <cell r="U208">
            <v>13</v>
          </cell>
          <cell r="V208">
            <v>8</v>
          </cell>
          <cell r="W208">
            <v>12</v>
          </cell>
          <cell r="X208">
            <v>10</v>
          </cell>
          <cell r="Y208">
            <v>0</v>
          </cell>
          <cell r="Z208">
            <v>20</v>
          </cell>
          <cell r="AA208">
            <v>21</v>
          </cell>
          <cell r="AB208">
            <v>13</v>
          </cell>
          <cell r="AC208">
            <v>8</v>
          </cell>
          <cell r="AD208">
            <v>15</v>
          </cell>
          <cell r="AE208">
            <v>9</v>
          </cell>
          <cell r="AF208">
            <v>0</v>
          </cell>
          <cell r="AG208">
            <v>28</v>
          </cell>
          <cell r="AH208">
            <v>9</v>
          </cell>
          <cell r="AI208">
            <v>18</v>
          </cell>
          <cell r="AJ208">
            <v>19</v>
          </cell>
          <cell r="AK208">
            <v>0</v>
          </cell>
        </row>
        <row r="275">
          <cell r="G275">
            <v>1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1</v>
          </cell>
          <cell r="M275">
            <v>3</v>
          </cell>
          <cell r="N275">
            <v>2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1</v>
          </cell>
          <cell r="V275">
            <v>1</v>
          </cell>
          <cell r="W275">
            <v>0</v>
          </cell>
          <cell r="X275">
            <v>0</v>
          </cell>
          <cell r="Y275">
            <v>0</v>
          </cell>
          <cell r="Z275">
            <v>2</v>
          </cell>
          <cell r="AA275">
            <v>2</v>
          </cell>
          <cell r="AB275">
            <v>1</v>
          </cell>
          <cell r="AC275">
            <v>3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1</v>
          </cell>
          <cell r="AI275">
            <v>0</v>
          </cell>
          <cell r="AJ275">
            <v>2</v>
          </cell>
          <cell r="AK275">
            <v>0</v>
          </cell>
        </row>
        <row r="302"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</row>
        <row r="369">
          <cell r="G369">
            <v>0</v>
          </cell>
          <cell r="H369">
            <v>0</v>
          </cell>
          <cell r="I369">
            <v>2</v>
          </cell>
          <cell r="J369">
            <v>4</v>
          </cell>
          <cell r="K369">
            <v>0</v>
          </cell>
          <cell r="L369">
            <v>0</v>
          </cell>
          <cell r="M369">
            <v>1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1</v>
          </cell>
          <cell r="U369">
            <v>1</v>
          </cell>
          <cell r="V369">
            <v>0</v>
          </cell>
          <cell r="W369">
            <v>1</v>
          </cell>
          <cell r="X369">
            <v>2</v>
          </cell>
          <cell r="Y369">
            <v>0</v>
          </cell>
          <cell r="Z369">
            <v>1</v>
          </cell>
          <cell r="AA369">
            <v>3</v>
          </cell>
          <cell r="AB369">
            <v>1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1</v>
          </cell>
          <cell r="AH369">
            <v>0</v>
          </cell>
          <cell r="AI369">
            <v>2</v>
          </cell>
          <cell r="AJ369">
            <v>0</v>
          </cell>
          <cell r="AK369">
            <v>0</v>
          </cell>
        </row>
        <row r="396"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drawing" Target="../drawings/drawing5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8"/>
  <sheetViews>
    <sheetView workbookViewId="0">
      <selection activeCell="D1" sqref="D1"/>
    </sheetView>
  </sheetViews>
  <sheetFormatPr defaultColWidth="9.125" defaultRowHeight="14.25" x14ac:dyDescent="0.2"/>
  <cols>
    <col min="1" max="2" width="9.125" style="189"/>
    <col min="3" max="3" width="18.625" style="189" bestFit="1" customWidth="1"/>
    <col min="4" max="16384" width="9.125" style="189"/>
  </cols>
  <sheetData>
    <row r="1" spans="1:28" x14ac:dyDescent="0.2">
      <c r="A1" s="189" t="s">
        <v>262</v>
      </c>
    </row>
    <row r="2" spans="1:28" ht="18" x14ac:dyDescent="0.2">
      <c r="A2" s="188" t="s">
        <v>170</v>
      </c>
    </row>
    <row r="3" spans="1:28" ht="18" x14ac:dyDescent="0.2">
      <c r="A3" s="188"/>
    </row>
    <row r="4" spans="1:28" ht="18" x14ac:dyDescent="0.2">
      <c r="A4" s="188" t="s">
        <v>232</v>
      </c>
      <c r="B4" s="189" t="s">
        <v>158</v>
      </c>
      <c r="C4" s="252">
        <v>1</v>
      </c>
    </row>
    <row r="5" spans="1:28" ht="18" x14ac:dyDescent="0.2">
      <c r="A5" s="188"/>
      <c r="B5" s="189" t="s">
        <v>159</v>
      </c>
      <c r="C5" s="252">
        <v>5</v>
      </c>
    </row>
    <row r="6" spans="1:28" ht="18" x14ac:dyDescent="0.2">
      <c r="A6" s="188"/>
      <c r="B6" s="189" t="s">
        <v>234</v>
      </c>
      <c r="C6" s="252">
        <v>1</v>
      </c>
    </row>
    <row r="7" spans="1:28" ht="18" x14ac:dyDescent="0.2">
      <c r="A7" s="204" t="s">
        <v>231</v>
      </c>
    </row>
    <row r="8" spans="1:28" s="253" customFormat="1" x14ac:dyDescent="0.2">
      <c r="B8" s="254"/>
      <c r="D8" s="292" t="s">
        <v>172</v>
      </c>
      <c r="E8" s="253" t="s">
        <v>173</v>
      </c>
      <c r="F8" s="253" t="s">
        <v>174</v>
      </c>
      <c r="G8" s="253" t="s">
        <v>175</v>
      </c>
      <c r="H8" s="253" t="s">
        <v>176</v>
      </c>
      <c r="I8" s="253" t="s">
        <v>177</v>
      </c>
      <c r="J8" s="253" t="s">
        <v>178</v>
      </c>
      <c r="K8" s="253" t="s">
        <v>179</v>
      </c>
      <c r="L8" s="253" t="s">
        <v>180</v>
      </c>
      <c r="M8" s="253" t="s">
        <v>181</v>
      </c>
      <c r="N8" s="253" t="s">
        <v>182</v>
      </c>
      <c r="O8" s="253" t="s">
        <v>183</v>
      </c>
      <c r="P8" s="255" t="s">
        <v>184</v>
      </c>
      <c r="Q8" s="253" t="s">
        <v>185</v>
      </c>
      <c r="R8" s="253" t="s">
        <v>186</v>
      </c>
      <c r="S8" s="253" t="s">
        <v>187</v>
      </c>
      <c r="T8" s="253" t="s">
        <v>188</v>
      </c>
      <c r="U8" s="253" t="s">
        <v>189</v>
      </c>
      <c r="V8" s="253" t="s">
        <v>190</v>
      </c>
      <c r="W8" s="253" t="s">
        <v>191</v>
      </c>
      <c r="X8" s="253" t="s">
        <v>192</v>
      </c>
      <c r="Y8" s="253" t="s">
        <v>193</v>
      </c>
      <c r="Z8" s="253" t="s">
        <v>194</v>
      </c>
      <c r="AA8" s="253" t="s">
        <v>195</v>
      </c>
      <c r="AB8" s="255"/>
    </row>
    <row r="9" spans="1:28" x14ac:dyDescent="0.2">
      <c r="B9" s="189" t="s">
        <v>158</v>
      </c>
      <c r="D9" s="194">
        <f>$C$4*D80</f>
        <v>676</v>
      </c>
      <c r="E9" s="194">
        <f t="shared" ref="E9:S9" si="0">$C$4*E80</f>
        <v>576</v>
      </c>
      <c r="F9" s="194">
        <f t="shared" si="0"/>
        <v>710</v>
      </c>
      <c r="G9" s="194">
        <f t="shared" si="0"/>
        <v>619</v>
      </c>
      <c r="H9" s="194">
        <f t="shared" si="0"/>
        <v>913</v>
      </c>
      <c r="I9" s="194">
        <f t="shared" si="0"/>
        <v>864</v>
      </c>
      <c r="J9" s="194">
        <f t="shared" si="0"/>
        <v>1063</v>
      </c>
      <c r="K9" s="194">
        <f t="shared" si="0"/>
        <v>1109</v>
      </c>
      <c r="L9" s="194">
        <f t="shared" si="0"/>
        <v>1136</v>
      </c>
      <c r="M9" s="194">
        <f t="shared" si="0"/>
        <v>1159</v>
      </c>
      <c r="N9" s="194">
        <f t="shared" si="0"/>
        <v>1161</v>
      </c>
      <c r="O9" s="194">
        <f t="shared" si="0"/>
        <v>1260</v>
      </c>
      <c r="P9" s="214">
        <f t="shared" si="0"/>
        <v>918</v>
      </c>
      <c r="Q9" s="194">
        <f t="shared" si="0"/>
        <v>1066</v>
      </c>
      <c r="R9" s="194">
        <f t="shared" si="0"/>
        <v>1472</v>
      </c>
      <c r="S9" s="194">
        <f t="shared" si="0"/>
        <v>1253</v>
      </c>
      <c r="T9" s="194">
        <f>$C$4*T80</f>
        <v>1342</v>
      </c>
      <c r="U9" s="194">
        <f>$C$4*U80</f>
        <v>1265</v>
      </c>
      <c r="V9" s="194"/>
      <c r="W9" s="194"/>
      <c r="X9" s="194"/>
      <c r="Y9" s="194"/>
      <c r="Z9" s="194"/>
      <c r="AA9" s="194"/>
      <c r="AB9" s="218"/>
    </row>
    <row r="10" spans="1:28" x14ac:dyDescent="0.2">
      <c r="B10" s="189" t="s">
        <v>159</v>
      </c>
      <c r="D10" s="194">
        <f>$C$5*D147</f>
        <v>0</v>
      </c>
      <c r="E10" s="194">
        <f t="shared" ref="E10:T10" si="1">$C$5*E147</f>
        <v>0</v>
      </c>
      <c r="F10" s="194">
        <f t="shared" si="1"/>
        <v>0</v>
      </c>
      <c r="G10" s="194">
        <f t="shared" si="1"/>
        <v>0</v>
      </c>
      <c r="H10" s="194">
        <f t="shared" si="1"/>
        <v>0</v>
      </c>
      <c r="I10" s="194">
        <f t="shared" si="1"/>
        <v>0</v>
      </c>
      <c r="J10" s="194">
        <f t="shared" si="1"/>
        <v>0</v>
      </c>
      <c r="K10" s="194">
        <f t="shared" si="1"/>
        <v>0</v>
      </c>
      <c r="L10" s="194">
        <f t="shared" si="1"/>
        <v>0</v>
      </c>
      <c r="M10" s="194">
        <f t="shared" si="1"/>
        <v>0</v>
      </c>
      <c r="N10" s="194">
        <f t="shared" si="1"/>
        <v>0</v>
      </c>
      <c r="O10" s="194">
        <f t="shared" si="1"/>
        <v>20</v>
      </c>
      <c r="P10" s="214">
        <f t="shared" si="1"/>
        <v>35</v>
      </c>
      <c r="Q10" s="194">
        <f t="shared" si="1"/>
        <v>40</v>
      </c>
      <c r="R10" s="194">
        <f t="shared" si="1"/>
        <v>65</v>
      </c>
      <c r="S10" s="194">
        <f t="shared" si="1"/>
        <v>60</v>
      </c>
      <c r="T10" s="194">
        <f t="shared" si="1"/>
        <v>50</v>
      </c>
      <c r="U10" s="194">
        <f t="shared" ref="U10" si="2">$C$5*U147</f>
        <v>100</v>
      </c>
      <c r="V10" s="194"/>
      <c r="W10" s="194"/>
      <c r="X10" s="194"/>
      <c r="Y10" s="194"/>
      <c r="Z10" s="194"/>
      <c r="AA10" s="194"/>
      <c r="AB10" s="218"/>
    </row>
    <row r="11" spans="1:28" x14ac:dyDescent="0.2">
      <c r="B11" s="189" t="s">
        <v>233</v>
      </c>
      <c r="D11" s="194">
        <v>255</v>
      </c>
      <c r="E11" s="194">
        <v>157</v>
      </c>
      <c r="F11" s="194">
        <v>142</v>
      </c>
      <c r="G11" s="194">
        <v>75</v>
      </c>
      <c r="H11" s="194">
        <v>140</v>
      </c>
      <c r="I11" s="194">
        <v>150</v>
      </c>
      <c r="J11" s="194">
        <v>137</v>
      </c>
      <c r="K11" s="194">
        <v>98</v>
      </c>
      <c r="L11" s="194">
        <v>63</v>
      </c>
      <c r="M11" s="194">
        <v>120</v>
      </c>
      <c r="N11" s="194">
        <v>156</v>
      </c>
      <c r="O11" s="194">
        <v>127</v>
      </c>
      <c r="P11" s="214">
        <v>142</v>
      </c>
      <c r="Q11" s="199">
        <v>160</v>
      </c>
      <c r="R11" s="199">
        <v>186</v>
      </c>
      <c r="S11" s="199">
        <v>162</v>
      </c>
      <c r="T11" s="199">
        <v>209</v>
      </c>
      <c r="U11" s="194">
        <v>244</v>
      </c>
      <c r="V11" s="194"/>
      <c r="W11" s="194"/>
      <c r="X11" s="194"/>
      <c r="Y11" s="194"/>
      <c r="Z11" s="194"/>
      <c r="AA11" s="194"/>
      <c r="AB11" s="218"/>
    </row>
    <row r="12" spans="1:28" x14ac:dyDescent="0.2"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21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218"/>
    </row>
    <row r="13" spans="1:28" s="190" customFormat="1" x14ac:dyDescent="0.2">
      <c r="D13" s="195">
        <f>SUM(D9:D12)</f>
        <v>931</v>
      </c>
      <c r="E13" s="195">
        <f t="shared" ref="E13:AA13" si="3">SUM(E9:E12)</f>
        <v>733</v>
      </c>
      <c r="F13" s="195">
        <f t="shared" si="3"/>
        <v>852</v>
      </c>
      <c r="G13" s="195">
        <f t="shared" si="3"/>
        <v>694</v>
      </c>
      <c r="H13" s="195">
        <f t="shared" si="3"/>
        <v>1053</v>
      </c>
      <c r="I13" s="195">
        <f t="shared" si="3"/>
        <v>1014</v>
      </c>
      <c r="J13" s="195">
        <f t="shared" si="3"/>
        <v>1200</v>
      </c>
      <c r="K13" s="195">
        <f t="shared" si="3"/>
        <v>1207</v>
      </c>
      <c r="L13" s="195">
        <f t="shared" si="3"/>
        <v>1199</v>
      </c>
      <c r="M13" s="195">
        <f t="shared" si="3"/>
        <v>1279</v>
      </c>
      <c r="N13" s="195">
        <f t="shared" si="3"/>
        <v>1317</v>
      </c>
      <c r="O13" s="195">
        <f t="shared" si="3"/>
        <v>1407</v>
      </c>
      <c r="P13" s="195">
        <f t="shared" si="3"/>
        <v>1095</v>
      </c>
      <c r="Q13" s="195">
        <f t="shared" si="3"/>
        <v>1266</v>
      </c>
      <c r="R13" s="195">
        <f t="shared" si="3"/>
        <v>1723</v>
      </c>
      <c r="S13" s="195">
        <f t="shared" si="3"/>
        <v>1475</v>
      </c>
      <c r="T13" s="195">
        <f t="shared" si="3"/>
        <v>1601</v>
      </c>
      <c r="U13" s="195">
        <f t="shared" si="3"/>
        <v>1609</v>
      </c>
      <c r="V13" s="195">
        <f t="shared" si="3"/>
        <v>0</v>
      </c>
      <c r="W13" s="195">
        <f t="shared" si="3"/>
        <v>0</v>
      </c>
      <c r="X13" s="195">
        <f t="shared" si="3"/>
        <v>0</v>
      </c>
      <c r="Y13" s="195">
        <f t="shared" si="3"/>
        <v>0</v>
      </c>
      <c r="Z13" s="195">
        <f t="shared" si="3"/>
        <v>0</v>
      </c>
      <c r="AA13" s="195">
        <f t="shared" si="3"/>
        <v>0</v>
      </c>
      <c r="AB13" s="224"/>
    </row>
    <row r="14" spans="1:28" s="227" customFormat="1" x14ac:dyDescent="0.2">
      <c r="C14" s="228" t="s">
        <v>203</v>
      </c>
      <c r="D14" s="225"/>
      <c r="E14" s="226">
        <f>(E13-D13)/D13</f>
        <v>-0.21267454350161116</v>
      </c>
      <c r="F14" s="226">
        <f t="shared" ref="F14" si="4">(F13-E13)/E13</f>
        <v>0.16234652114597545</v>
      </c>
      <c r="G14" s="226">
        <f t="shared" ref="G14" si="5">(G13-F13)/F13</f>
        <v>-0.18544600938967137</v>
      </c>
      <c r="H14" s="226">
        <f t="shared" ref="H14" si="6">(H13-G13)/G13</f>
        <v>0.51729106628242072</v>
      </c>
      <c r="I14" s="226">
        <f t="shared" ref="I14" si="7">(I13-H13)/H13</f>
        <v>-3.7037037037037035E-2</v>
      </c>
      <c r="J14" s="226">
        <f t="shared" ref="J14" si="8">(J13-I13)/I13</f>
        <v>0.18343195266272189</v>
      </c>
      <c r="K14" s="226">
        <f t="shared" ref="K14" si="9">(K13-J13)/J13</f>
        <v>5.8333333333333336E-3</v>
      </c>
      <c r="L14" s="226">
        <f t="shared" ref="L14" si="10">(L13-K13)/K13</f>
        <v>-6.6280033140016566E-3</v>
      </c>
      <c r="M14" s="226">
        <f t="shared" ref="M14" si="11">(M13-L13)/L13</f>
        <v>6.672226855713094E-2</v>
      </c>
      <c r="N14" s="226">
        <f t="shared" ref="N14" si="12">(N13-M13)/M13</f>
        <v>2.9710711493354185E-2</v>
      </c>
      <c r="O14" s="225">
        <f t="shared" ref="O14" si="13">(O13-N13)/N13</f>
        <v>6.8337129840546698E-2</v>
      </c>
      <c r="P14" s="229">
        <f t="shared" ref="P14" si="14">(P13-O13)/O13</f>
        <v>-0.22174840085287847</v>
      </c>
      <c r="Q14" s="225">
        <f t="shared" ref="Q14" si="15">(Q13-P13)/P13</f>
        <v>0.15616438356164383</v>
      </c>
      <c r="R14" s="225">
        <f t="shared" ref="R14" si="16">(R13-Q13)/Q13</f>
        <v>0.3609794628751975</v>
      </c>
      <c r="S14" s="225">
        <f t="shared" ref="S14" si="17">(S13-R13)/R13</f>
        <v>-0.14393499709808474</v>
      </c>
      <c r="T14" s="225">
        <f t="shared" ref="T14:U14" si="18">(T13-S13)/S13</f>
        <v>8.5423728813559321E-2</v>
      </c>
      <c r="U14" s="225">
        <f t="shared" si="18"/>
        <v>4.996876951905059E-3</v>
      </c>
      <c r="V14" s="225"/>
      <c r="W14" s="225"/>
      <c r="X14" s="225"/>
      <c r="Y14" s="225"/>
      <c r="Z14" s="225"/>
      <c r="AA14" s="225"/>
      <c r="AB14" s="230"/>
    </row>
    <row r="15" spans="1:28" s="227" customFormat="1" x14ac:dyDescent="0.2">
      <c r="C15" s="228"/>
      <c r="D15" s="225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5"/>
      <c r="P15" s="250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51"/>
    </row>
    <row r="16" spans="1:28" s="227" customFormat="1" x14ac:dyDescent="0.2">
      <c r="C16" s="228"/>
      <c r="D16" s="225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5"/>
      <c r="P16" s="250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51"/>
    </row>
    <row r="17" spans="1:28" ht="18" x14ac:dyDescent="0.2">
      <c r="A17" s="204" t="s">
        <v>158</v>
      </c>
    </row>
    <row r="18" spans="1:28" s="191" customFormat="1" x14ac:dyDescent="0.2">
      <c r="B18" s="192" t="s">
        <v>102</v>
      </c>
      <c r="D18" s="191" t="s">
        <v>172</v>
      </c>
      <c r="E18" s="191" t="s">
        <v>173</v>
      </c>
      <c r="F18" s="191" t="s">
        <v>174</v>
      </c>
      <c r="G18" s="191" t="s">
        <v>175</v>
      </c>
      <c r="H18" s="191" t="s">
        <v>176</v>
      </c>
      <c r="I18" s="191" t="s">
        <v>177</v>
      </c>
      <c r="J18" s="191" t="s">
        <v>178</v>
      </c>
      <c r="K18" s="191" t="s">
        <v>179</v>
      </c>
      <c r="L18" s="191" t="s">
        <v>180</v>
      </c>
      <c r="M18" s="191" t="s">
        <v>181</v>
      </c>
      <c r="N18" s="191" t="s">
        <v>182</v>
      </c>
      <c r="O18" s="191" t="s">
        <v>183</v>
      </c>
      <c r="P18" s="213" t="s">
        <v>184</v>
      </c>
      <c r="Q18" s="191" t="s">
        <v>185</v>
      </c>
      <c r="R18" s="191" t="s">
        <v>186</v>
      </c>
      <c r="S18" s="191" t="s">
        <v>187</v>
      </c>
      <c r="T18" s="191" t="s">
        <v>188</v>
      </c>
      <c r="U18" s="191" t="s">
        <v>189</v>
      </c>
      <c r="V18" s="191" t="s">
        <v>190</v>
      </c>
      <c r="W18" s="191" t="s">
        <v>191</v>
      </c>
      <c r="X18" s="191" t="s">
        <v>192</v>
      </c>
      <c r="Y18" s="191" t="s">
        <v>193</v>
      </c>
      <c r="Z18" s="191" t="s">
        <v>194</v>
      </c>
      <c r="AA18" s="191" t="s">
        <v>195</v>
      </c>
      <c r="AB18" s="213"/>
    </row>
    <row r="19" spans="1:28" x14ac:dyDescent="0.2">
      <c r="A19" s="189">
        <f>'Control Sheet'!A72</f>
        <v>1</v>
      </c>
      <c r="B19" s="189" t="str">
        <f>'Control Sheet'!B72</f>
        <v>HQT</v>
      </c>
      <c r="C19" s="189" t="str">
        <f>'Control Sheet'!E72</f>
        <v>Head Quarter</v>
      </c>
      <c r="D19" s="194">
        <v>123</v>
      </c>
      <c r="E19" s="194">
        <v>109</v>
      </c>
      <c r="F19" s="194">
        <v>112</v>
      </c>
      <c r="G19" s="194">
        <v>95</v>
      </c>
      <c r="H19" s="194">
        <v>167</v>
      </c>
      <c r="I19" s="194">
        <v>136</v>
      </c>
      <c r="J19" s="194">
        <v>156</v>
      </c>
      <c r="K19" s="194">
        <v>139</v>
      </c>
      <c r="L19" s="194">
        <v>119</v>
      </c>
      <c r="M19" s="194">
        <v>119</v>
      </c>
      <c r="N19" s="194">
        <v>108</v>
      </c>
      <c r="O19" s="194">
        <v>145</v>
      </c>
      <c r="P19" s="214">
        <v>86</v>
      </c>
      <c r="Q19" s="194">
        <v>119</v>
      </c>
      <c r="R19" s="194">
        <v>142</v>
      </c>
      <c r="S19" s="194">
        <v>109</v>
      </c>
      <c r="T19" s="194">
        <v>110</v>
      </c>
      <c r="U19" s="194">
        <v>129</v>
      </c>
      <c r="V19" s="194"/>
      <c r="W19" s="194"/>
      <c r="X19" s="194"/>
      <c r="Y19" s="194"/>
      <c r="Z19" s="194"/>
      <c r="AA19" s="194"/>
      <c r="AB19" s="218"/>
    </row>
    <row r="20" spans="1:28" x14ac:dyDescent="0.2">
      <c r="A20" s="189">
        <f>'Control Sheet'!A73</f>
        <v>2</v>
      </c>
      <c r="B20" s="189" t="str">
        <f>'Control Sheet'!B73</f>
        <v>CSW</v>
      </c>
      <c r="C20" s="189" t="str">
        <f>'Control Sheet'!E73</f>
        <v>Charansanitwong</v>
      </c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214"/>
      <c r="Q20" s="194"/>
      <c r="R20" s="194">
        <v>12</v>
      </c>
      <c r="S20" s="194">
        <v>14</v>
      </c>
      <c r="T20" s="194">
        <v>26</v>
      </c>
      <c r="U20" s="194">
        <v>20</v>
      </c>
      <c r="V20" s="194"/>
      <c r="W20" s="194"/>
      <c r="X20" s="194"/>
      <c r="Y20" s="194"/>
      <c r="Z20" s="194"/>
      <c r="AA20" s="194"/>
      <c r="AB20" s="218"/>
    </row>
    <row r="21" spans="1:28" x14ac:dyDescent="0.2">
      <c r="A21" s="189">
        <f>'Control Sheet'!A74</f>
        <v>3</v>
      </c>
      <c r="B21" s="189" t="str">
        <f>'Control Sheet'!B74</f>
        <v>PAK</v>
      </c>
      <c r="C21" s="189" t="str">
        <f>'Control Sheet'!E74</f>
        <v>Pak Kret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>
        <v>19</v>
      </c>
      <c r="P21" s="214">
        <v>25</v>
      </c>
      <c r="Q21" s="194">
        <v>35</v>
      </c>
      <c r="R21" s="194">
        <v>35</v>
      </c>
      <c r="S21" s="194">
        <v>29</v>
      </c>
      <c r="T21" s="194">
        <v>27</v>
      </c>
      <c r="U21" s="194">
        <v>22</v>
      </c>
      <c r="V21" s="194"/>
      <c r="W21" s="194"/>
      <c r="X21" s="194"/>
      <c r="Y21" s="194"/>
      <c r="Z21" s="194"/>
      <c r="AA21" s="194"/>
      <c r="AB21" s="218"/>
    </row>
    <row r="22" spans="1:28" x14ac:dyDescent="0.2">
      <c r="A22" s="189">
        <f>'Control Sheet'!A75</f>
        <v>4</v>
      </c>
      <c r="B22" s="189" t="str">
        <f>'Control Sheet'!B75</f>
        <v>STP</v>
      </c>
      <c r="C22" s="189" t="str">
        <f>'Control Sheet'!E75</f>
        <v>Sathu Pradit</v>
      </c>
      <c r="D22" s="194"/>
      <c r="E22" s="194"/>
      <c r="F22" s="194"/>
      <c r="G22" s="194"/>
      <c r="H22" s="194"/>
      <c r="I22" s="194"/>
      <c r="J22" s="194"/>
      <c r="K22" s="194"/>
      <c r="L22" s="194">
        <v>9</v>
      </c>
      <c r="M22" s="194">
        <v>36</v>
      </c>
      <c r="N22" s="194">
        <v>22</v>
      </c>
      <c r="O22" s="194">
        <v>26</v>
      </c>
      <c r="P22" s="214">
        <v>16</v>
      </c>
      <c r="Q22" s="194">
        <v>11</v>
      </c>
      <c r="R22" s="194">
        <v>23</v>
      </c>
      <c r="S22" s="194">
        <v>26</v>
      </c>
      <c r="T22" s="194">
        <v>22</v>
      </c>
      <c r="U22" s="194">
        <v>22</v>
      </c>
      <c r="V22" s="194"/>
      <c r="W22" s="194"/>
      <c r="X22" s="194"/>
      <c r="Y22" s="194"/>
      <c r="Z22" s="194"/>
      <c r="AA22" s="194"/>
      <c r="AB22" s="218"/>
    </row>
    <row r="23" spans="1:28" x14ac:dyDescent="0.2">
      <c r="A23" s="189">
        <f>'Control Sheet'!A76</f>
        <v>5</v>
      </c>
      <c r="B23" s="189" t="str">
        <f>'Control Sheet'!B76</f>
        <v>INT</v>
      </c>
      <c r="C23" s="189" t="str">
        <f>'Control Sheet'!E76</f>
        <v>Inthamara</v>
      </c>
      <c r="D23" s="194"/>
      <c r="E23" s="194"/>
      <c r="F23" s="194"/>
      <c r="G23" s="194"/>
      <c r="H23" s="194"/>
      <c r="I23" s="194"/>
      <c r="J23" s="194">
        <v>36</v>
      </c>
      <c r="K23" s="194">
        <v>40</v>
      </c>
      <c r="L23" s="194">
        <v>40</v>
      </c>
      <c r="M23" s="194">
        <v>36</v>
      </c>
      <c r="N23" s="194">
        <v>29</v>
      </c>
      <c r="O23" s="194">
        <v>36</v>
      </c>
      <c r="P23" s="214">
        <v>25</v>
      </c>
      <c r="Q23" s="194">
        <v>24</v>
      </c>
      <c r="R23" s="194">
        <v>24</v>
      </c>
      <c r="S23" s="194">
        <v>29</v>
      </c>
      <c r="T23" s="194">
        <v>37</v>
      </c>
      <c r="U23" s="194">
        <v>40</v>
      </c>
      <c r="V23" s="194"/>
      <c r="W23" s="194"/>
      <c r="X23" s="194"/>
      <c r="Y23" s="194"/>
      <c r="Z23" s="194"/>
      <c r="AA23" s="194"/>
      <c r="AB23" s="218"/>
    </row>
    <row r="24" spans="1:28" s="196" customFormat="1" x14ac:dyDescent="0.2">
      <c r="A24" s="196">
        <f>'Control Sheet'!A77</f>
        <v>6</v>
      </c>
      <c r="B24" s="196" t="str">
        <f>'Control Sheet'!B77</f>
        <v>CH4</v>
      </c>
      <c r="C24" s="196" t="str">
        <f>'Control Sheet'!E77</f>
        <v>Chokchai 4</v>
      </c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>
        <v>15</v>
      </c>
      <c r="P24" s="215">
        <v>10</v>
      </c>
      <c r="Q24" s="197">
        <v>14</v>
      </c>
      <c r="R24" s="197">
        <v>12</v>
      </c>
      <c r="S24" s="197">
        <v>11</v>
      </c>
      <c r="T24" s="197">
        <v>15</v>
      </c>
      <c r="U24" s="197">
        <v>13</v>
      </c>
      <c r="V24" s="197"/>
      <c r="W24" s="197"/>
      <c r="X24" s="197"/>
      <c r="Y24" s="197"/>
      <c r="Z24" s="197"/>
      <c r="AA24" s="197"/>
      <c r="AB24" s="221"/>
    </row>
    <row r="25" spans="1:28" s="198" customFormat="1" x14ac:dyDescent="0.2">
      <c r="A25" s="198">
        <f>'Control Sheet'!A78</f>
        <v>7</v>
      </c>
      <c r="B25" s="198" t="str">
        <f>'Control Sheet'!B78</f>
        <v>DMU</v>
      </c>
      <c r="C25" s="198" t="str">
        <f>'Control Sheet'!E78</f>
        <v>Don Muang</v>
      </c>
      <c r="D25" s="199">
        <v>25</v>
      </c>
      <c r="E25" s="199">
        <v>18</v>
      </c>
      <c r="F25" s="199">
        <v>17</v>
      </c>
      <c r="G25" s="199">
        <v>27</v>
      </c>
      <c r="H25" s="199">
        <v>23</v>
      </c>
      <c r="I25" s="199">
        <v>18</v>
      </c>
      <c r="J25" s="199">
        <v>25</v>
      </c>
      <c r="K25" s="199">
        <v>17</v>
      </c>
      <c r="L25" s="199">
        <v>36</v>
      </c>
      <c r="M25" s="199">
        <v>26</v>
      </c>
      <c r="N25" s="199">
        <v>31</v>
      </c>
      <c r="O25" s="199">
        <v>21</v>
      </c>
      <c r="P25" s="214">
        <v>11</v>
      </c>
      <c r="Q25" s="199">
        <v>22</v>
      </c>
      <c r="R25" s="199">
        <v>19</v>
      </c>
      <c r="S25" s="199">
        <v>18</v>
      </c>
      <c r="T25" s="199">
        <v>20</v>
      </c>
      <c r="U25" s="199">
        <v>21</v>
      </c>
      <c r="V25" s="199"/>
      <c r="W25" s="199"/>
      <c r="X25" s="199"/>
      <c r="Y25" s="199"/>
      <c r="Z25" s="199"/>
      <c r="AA25" s="199"/>
      <c r="AB25" s="218"/>
    </row>
    <row r="26" spans="1:28" s="198" customFormat="1" x14ac:dyDescent="0.2">
      <c r="A26" s="198">
        <f>'Control Sheet'!A79</f>
        <v>8</v>
      </c>
      <c r="B26" s="198" t="str">
        <f>'Control Sheet'!B79</f>
        <v>BKP</v>
      </c>
      <c r="C26" s="198" t="str">
        <f>'Control Sheet'!E79</f>
        <v>Bangkapi</v>
      </c>
      <c r="D26" s="199">
        <v>48</v>
      </c>
      <c r="E26" s="199">
        <v>39</v>
      </c>
      <c r="F26" s="199">
        <v>44</v>
      </c>
      <c r="G26" s="199">
        <v>36</v>
      </c>
      <c r="H26" s="199">
        <v>60</v>
      </c>
      <c r="I26" s="199">
        <v>49</v>
      </c>
      <c r="J26" s="199">
        <v>59</v>
      </c>
      <c r="K26" s="199">
        <v>53</v>
      </c>
      <c r="L26" s="199">
        <v>70</v>
      </c>
      <c r="M26" s="199">
        <v>49</v>
      </c>
      <c r="N26" s="199">
        <v>52</v>
      </c>
      <c r="O26" s="199">
        <v>51</v>
      </c>
      <c r="P26" s="214">
        <v>37</v>
      </c>
      <c r="Q26" s="199">
        <v>43</v>
      </c>
      <c r="R26" s="199">
        <v>76</v>
      </c>
      <c r="S26" s="199">
        <v>49</v>
      </c>
      <c r="T26" s="199">
        <v>57</v>
      </c>
      <c r="U26" s="199">
        <v>43</v>
      </c>
      <c r="V26" s="199"/>
      <c r="W26" s="199"/>
      <c r="X26" s="199"/>
      <c r="Y26" s="199"/>
      <c r="Z26" s="199"/>
      <c r="AA26" s="199"/>
      <c r="AB26" s="218"/>
    </row>
    <row r="27" spans="1:28" s="198" customFormat="1" x14ac:dyDescent="0.2">
      <c r="A27" s="198">
        <f>'Control Sheet'!A80</f>
        <v>9</v>
      </c>
      <c r="B27" s="198" t="str">
        <f>'Control Sheet'!B80</f>
        <v>BRG</v>
      </c>
      <c r="C27" s="198" t="str">
        <f>'Control Sheet'!E80</f>
        <v>Bearing</v>
      </c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214"/>
      <c r="Q27" s="199"/>
      <c r="R27" s="199"/>
      <c r="S27" s="199">
        <v>7</v>
      </c>
      <c r="T27" s="199">
        <v>24</v>
      </c>
      <c r="U27" s="199">
        <v>15</v>
      </c>
      <c r="V27" s="199"/>
      <c r="W27" s="199"/>
      <c r="X27" s="199"/>
      <c r="Y27" s="199"/>
      <c r="Z27" s="199"/>
      <c r="AA27" s="199"/>
      <c r="AB27" s="218"/>
    </row>
    <row r="28" spans="1:28" s="200" customFormat="1" x14ac:dyDescent="0.2">
      <c r="A28" s="200">
        <f>'Control Sheet'!A81</f>
        <v>10</v>
      </c>
      <c r="B28" s="200" t="str">
        <f>'Control Sheet'!B81</f>
        <v>PCP</v>
      </c>
      <c r="C28" s="200" t="str">
        <f>'Control Sheet'!E81</f>
        <v>Poochaosamingprai</v>
      </c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16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22"/>
    </row>
    <row r="29" spans="1:28" s="198" customFormat="1" x14ac:dyDescent="0.2">
      <c r="A29" s="198">
        <f>'Control Sheet'!A82</f>
        <v>11</v>
      </c>
      <c r="B29" s="198" t="str">
        <f>'Control Sheet'!B82</f>
        <v>PPD</v>
      </c>
      <c r="C29" s="198" t="str">
        <f>'Control Sheet'!E82</f>
        <v>Phrapradaeng</v>
      </c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214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218"/>
    </row>
    <row r="30" spans="1:28" s="198" customFormat="1" x14ac:dyDescent="0.2">
      <c r="A30" s="198">
        <f>'Control Sheet'!A83</f>
        <v>12</v>
      </c>
      <c r="B30" s="198" t="str">
        <f>'Control Sheet'!B83</f>
        <v>BPO</v>
      </c>
      <c r="C30" s="198" t="str">
        <f>'Control Sheet'!E83</f>
        <v>Bangpoo</v>
      </c>
      <c r="D30" s="199">
        <v>54</v>
      </c>
      <c r="E30" s="199">
        <v>48</v>
      </c>
      <c r="F30" s="199">
        <v>68</v>
      </c>
      <c r="G30" s="199">
        <v>62</v>
      </c>
      <c r="H30" s="199">
        <v>71</v>
      </c>
      <c r="I30" s="199">
        <v>85</v>
      </c>
      <c r="J30" s="199">
        <v>89</v>
      </c>
      <c r="K30" s="199">
        <v>82</v>
      </c>
      <c r="L30" s="199">
        <v>86</v>
      </c>
      <c r="M30" s="199">
        <v>93</v>
      </c>
      <c r="N30" s="199">
        <v>94</v>
      </c>
      <c r="O30" s="199">
        <v>78</v>
      </c>
      <c r="P30" s="214">
        <v>56</v>
      </c>
      <c r="Q30" s="199">
        <v>77</v>
      </c>
      <c r="R30" s="199">
        <v>86</v>
      </c>
      <c r="S30" s="199">
        <v>92</v>
      </c>
      <c r="T30" s="199">
        <v>80</v>
      </c>
      <c r="U30" s="199">
        <v>64</v>
      </c>
      <c r="V30" s="199"/>
      <c r="W30" s="199"/>
      <c r="X30" s="199"/>
      <c r="Y30" s="199"/>
      <c r="Z30" s="199"/>
      <c r="AA30" s="199"/>
      <c r="AB30" s="218"/>
    </row>
    <row r="31" spans="1:28" s="198" customFormat="1" x14ac:dyDescent="0.2">
      <c r="A31" s="198">
        <f>'Control Sheet'!A84</f>
        <v>13</v>
      </c>
      <c r="B31" s="198" t="str">
        <f>'Control Sheet'!B84</f>
        <v>BPE</v>
      </c>
      <c r="C31" s="198" t="str">
        <f>'Control Sheet'!E84</f>
        <v>Bangplee</v>
      </c>
      <c r="D31" s="199">
        <v>26</v>
      </c>
      <c r="E31" s="199">
        <v>29</v>
      </c>
      <c r="F31" s="199">
        <v>21</v>
      </c>
      <c r="G31" s="199">
        <v>20</v>
      </c>
      <c r="H31" s="199">
        <v>37</v>
      </c>
      <c r="I31" s="199">
        <v>40</v>
      </c>
      <c r="J31" s="199">
        <v>37</v>
      </c>
      <c r="K31" s="199">
        <v>40</v>
      </c>
      <c r="L31" s="199">
        <v>36</v>
      </c>
      <c r="M31" s="199">
        <v>47</v>
      </c>
      <c r="N31" s="199">
        <v>49</v>
      </c>
      <c r="O31" s="199">
        <v>63</v>
      </c>
      <c r="P31" s="214">
        <v>39</v>
      </c>
      <c r="Q31" s="199">
        <v>53</v>
      </c>
      <c r="R31" s="199">
        <v>90</v>
      </c>
      <c r="S31" s="199">
        <v>61</v>
      </c>
      <c r="T31" s="199">
        <v>55</v>
      </c>
      <c r="U31" s="199">
        <v>39</v>
      </c>
      <c r="V31" s="199"/>
      <c r="W31" s="199"/>
      <c r="X31" s="199"/>
      <c r="Y31" s="199"/>
      <c r="Z31" s="199"/>
      <c r="AA31" s="199"/>
      <c r="AB31" s="218"/>
    </row>
    <row r="32" spans="1:28" s="198" customFormat="1" x14ac:dyDescent="0.2">
      <c r="A32" s="198">
        <f>'Control Sheet'!A85</f>
        <v>14</v>
      </c>
      <c r="B32" s="198" t="str">
        <f>'Control Sheet'!B85</f>
        <v>BPN</v>
      </c>
      <c r="C32" s="198" t="str">
        <f>'Control Sheet'!E85</f>
        <v>Bangpoon</v>
      </c>
      <c r="D32" s="199">
        <v>12</v>
      </c>
      <c r="E32" s="199">
        <v>10</v>
      </c>
      <c r="F32" s="199">
        <v>17</v>
      </c>
      <c r="G32" s="199">
        <v>23</v>
      </c>
      <c r="H32" s="199">
        <v>44</v>
      </c>
      <c r="I32" s="199">
        <v>38</v>
      </c>
      <c r="J32" s="199">
        <v>33</v>
      </c>
      <c r="K32" s="199">
        <v>49</v>
      </c>
      <c r="L32" s="199">
        <v>25</v>
      </c>
      <c r="M32" s="199">
        <v>37</v>
      </c>
      <c r="N32" s="199">
        <v>30</v>
      </c>
      <c r="O32" s="199">
        <v>33</v>
      </c>
      <c r="P32" s="214">
        <v>26</v>
      </c>
      <c r="Q32" s="199">
        <v>24</v>
      </c>
      <c r="R32" s="199">
        <v>38</v>
      </c>
      <c r="S32" s="199">
        <v>57</v>
      </c>
      <c r="T32" s="199">
        <v>29</v>
      </c>
      <c r="U32" s="199">
        <v>36</v>
      </c>
      <c r="V32" s="199"/>
      <c r="W32" s="199"/>
      <c r="X32" s="199"/>
      <c r="Y32" s="199"/>
      <c r="Z32" s="199"/>
      <c r="AA32" s="199"/>
      <c r="AB32" s="218"/>
    </row>
    <row r="33" spans="1:28" s="200" customFormat="1" x14ac:dyDescent="0.2">
      <c r="A33" s="200">
        <f>'Control Sheet'!A86</f>
        <v>15</v>
      </c>
      <c r="B33" s="200" t="str">
        <f>'Control Sheet'!B86</f>
        <v>ROM</v>
      </c>
      <c r="C33" s="200" t="str">
        <f>'Control Sheet'!E86</f>
        <v>Rom Klao</v>
      </c>
      <c r="D33" s="201">
        <v>22</v>
      </c>
      <c r="E33" s="201">
        <v>14</v>
      </c>
      <c r="F33" s="201">
        <v>19</v>
      </c>
      <c r="G33" s="201">
        <v>10</v>
      </c>
      <c r="H33" s="201">
        <v>15</v>
      </c>
      <c r="I33" s="201">
        <v>12</v>
      </c>
      <c r="J33" s="201">
        <v>17</v>
      </c>
      <c r="K33" s="201">
        <v>26</v>
      </c>
      <c r="L33" s="201">
        <v>19</v>
      </c>
      <c r="M33" s="201">
        <v>19</v>
      </c>
      <c r="N33" s="201">
        <v>22</v>
      </c>
      <c r="O33" s="201">
        <v>24</v>
      </c>
      <c r="P33" s="216">
        <v>19</v>
      </c>
      <c r="Q33" s="201">
        <v>18</v>
      </c>
      <c r="R33" s="201">
        <v>22</v>
      </c>
      <c r="S33" s="201">
        <v>20</v>
      </c>
      <c r="T33" s="201">
        <v>24</v>
      </c>
      <c r="U33" s="201">
        <v>12</v>
      </c>
      <c r="V33" s="201"/>
      <c r="W33" s="201"/>
      <c r="X33" s="201"/>
      <c r="Y33" s="201"/>
      <c r="Z33" s="201"/>
      <c r="AA33" s="201"/>
      <c r="AB33" s="222"/>
    </row>
    <row r="34" spans="1:28" s="198" customFormat="1" x14ac:dyDescent="0.2">
      <c r="A34" s="198">
        <f>'Control Sheet'!A87</f>
        <v>16</v>
      </c>
      <c r="B34" s="198" t="str">
        <f>'Control Sheet'!B87</f>
        <v>PRW</v>
      </c>
      <c r="C34" s="198" t="str">
        <f>'Control Sheet'!E87</f>
        <v>Prawet</v>
      </c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214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218"/>
    </row>
    <row r="35" spans="1:28" s="198" customFormat="1" x14ac:dyDescent="0.2">
      <c r="A35" s="198">
        <f>'Control Sheet'!A88</f>
        <v>17</v>
      </c>
      <c r="B35" s="198" t="str">
        <f>'Control Sheet'!B88</f>
        <v>KKW</v>
      </c>
      <c r="C35" s="198" t="str">
        <f>'Control Sheet'!E88</f>
        <v>King Kaew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214"/>
      <c r="Q35" s="199"/>
      <c r="R35" s="199"/>
      <c r="S35" s="199">
        <v>3</v>
      </c>
      <c r="T35" s="199">
        <v>9</v>
      </c>
      <c r="U35" s="199">
        <v>4</v>
      </c>
      <c r="V35" s="199"/>
      <c r="W35" s="199"/>
      <c r="X35" s="199"/>
      <c r="Y35" s="199"/>
      <c r="Z35" s="199"/>
      <c r="AA35" s="199"/>
      <c r="AB35" s="218"/>
    </row>
    <row r="36" spans="1:28" s="198" customFormat="1" x14ac:dyDescent="0.2">
      <c r="A36" s="198">
        <f>'Control Sheet'!A89</f>
        <v>18</v>
      </c>
      <c r="B36" s="198" t="str">
        <f>'Control Sheet'!B89</f>
        <v>SPM</v>
      </c>
      <c r="C36" s="198" t="str">
        <f>'Control Sheet'!E89</f>
        <v>Sapanmai</v>
      </c>
      <c r="D36" s="199">
        <v>110</v>
      </c>
      <c r="E36" s="199">
        <v>100</v>
      </c>
      <c r="F36" s="199">
        <v>102</v>
      </c>
      <c r="G36" s="199">
        <v>92</v>
      </c>
      <c r="H36" s="199">
        <v>119</v>
      </c>
      <c r="I36" s="199">
        <v>97</v>
      </c>
      <c r="J36" s="199">
        <v>119</v>
      </c>
      <c r="K36" s="199">
        <v>118</v>
      </c>
      <c r="L36" s="199">
        <v>124</v>
      </c>
      <c r="M36" s="199">
        <v>127</v>
      </c>
      <c r="N36" s="199">
        <v>102</v>
      </c>
      <c r="O36" s="199">
        <v>123</v>
      </c>
      <c r="P36" s="214">
        <v>90</v>
      </c>
      <c r="Q36" s="199">
        <v>80</v>
      </c>
      <c r="R36" s="199">
        <v>117</v>
      </c>
      <c r="S36" s="199">
        <v>111</v>
      </c>
      <c r="T36" s="199">
        <v>92</v>
      </c>
      <c r="U36" s="199">
        <v>113</v>
      </c>
      <c r="V36" s="199"/>
      <c r="W36" s="199"/>
      <c r="X36" s="199"/>
      <c r="Y36" s="199"/>
      <c r="Z36" s="199"/>
      <c r="AA36" s="199"/>
      <c r="AB36" s="218"/>
    </row>
    <row r="37" spans="1:28" s="198" customFormat="1" x14ac:dyDescent="0.2">
      <c r="A37" s="198">
        <f>'Control Sheet'!A90</f>
        <v>19</v>
      </c>
      <c r="B37" s="198" t="str">
        <f>'Control Sheet'!B90</f>
        <v>LAK</v>
      </c>
      <c r="C37" s="198" t="str">
        <f>'Control Sheet'!E90</f>
        <v>Laksi (MaxValu)</v>
      </c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214"/>
      <c r="Q37" s="199">
        <v>4</v>
      </c>
      <c r="R37" s="199">
        <v>10</v>
      </c>
      <c r="S37" s="199">
        <v>12</v>
      </c>
      <c r="T37" s="199">
        <v>8</v>
      </c>
      <c r="U37" s="199">
        <v>13</v>
      </c>
      <c r="V37" s="199"/>
      <c r="W37" s="199"/>
      <c r="X37" s="199"/>
      <c r="Y37" s="199"/>
      <c r="Z37" s="199"/>
      <c r="AA37" s="199"/>
      <c r="AB37" s="218"/>
    </row>
    <row r="38" spans="1:28" s="200" customFormat="1" x14ac:dyDescent="0.2">
      <c r="A38" s="200">
        <f>'Control Sheet'!A91</f>
        <v>20</v>
      </c>
      <c r="B38" s="200" t="str">
        <f>'Control Sheet'!B91</f>
        <v>SAI</v>
      </c>
      <c r="C38" s="200" t="str">
        <f>'Control Sheet'!E91</f>
        <v>Saimai</v>
      </c>
      <c r="D38" s="201">
        <v>12</v>
      </c>
      <c r="E38" s="201">
        <v>18</v>
      </c>
      <c r="F38" s="201">
        <v>10</v>
      </c>
      <c r="G38" s="201">
        <v>12</v>
      </c>
      <c r="H38" s="201">
        <v>8</v>
      </c>
      <c r="I38" s="201">
        <v>18</v>
      </c>
      <c r="J38" s="201">
        <v>16</v>
      </c>
      <c r="K38" s="201">
        <v>15</v>
      </c>
      <c r="L38" s="201">
        <v>19</v>
      </c>
      <c r="M38" s="201">
        <v>22</v>
      </c>
      <c r="N38" s="201">
        <v>13</v>
      </c>
      <c r="O38" s="201">
        <v>19</v>
      </c>
      <c r="P38" s="216">
        <v>11</v>
      </c>
      <c r="Q38" s="201">
        <v>13</v>
      </c>
      <c r="R38" s="201">
        <v>20</v>
      </c>
      <c r="S38" s="201">
        <v>10</v>
      </c>
      <c r="T38" s="201">
        <v>18</v>
      </c>
      <c r="U38" s="201">
        <v>22</v>
      </c>
      <c r="V38" s="201"/>
      <c r="W38" s="201"/>
      <c r="X38" s="201"/>
      <c r="Y38" s="201"/>
      <c r="Z38" s="201"/>
      <c r="AA38" s="201"/>
      <c r="AB38" s="222"/>
    </row>
    <row r="39" spans="1:28" s="198" customFormat="1" x14ac:dyDescent="0.2">
      <c r="A39" s="198">
        <f>'Control Sheet'!A92</f>
        <v>21</v>
      </c>
      <c r="B39" s="198" t="str">
        <f>'Control Sheet'!B92</f>
        <v>KBN</v>
      </c>
      <c r="C39" s="198" t="str">
        <f>'Control Sheet'!E92</f>
        <v>Khubon</v>
      </c>
      <c r="D39" s="199"/>
      <c r="E39" s="199"/>
      <c r="F39" s="199"/>
      <c r="G39" s="199"/>
      <c r="H39" s="199"/>
      <c r="I39" s="199"/>
      <c r="J39" s="199"/>
      <c r="K39" s="199"/>
      <c r="L39" s="199"/>
      <c r="M39" s="199">
        <v>3</v>
      </c>
      <c r="N39" s="199">
        <v>14</v>
      </c>
      <c r="O39" s="199">
        <v>20</v>
      </c>
      <c r="P39" s="214">
        <v>14</v>
      </c>
      <c r="Q39" s="199">
        <v>20</v>
      </c>
      <c r="R39" s="199">
        <v>27</v>
      </c>
      <c r="S39" s="199">
        <v>32</v>
      </c>
      <c r="T39" s="199">
        <v>24</v>
      </c>
      <c r="U39" s="199">
        <v>17</v>
      </c>
      <c r="V39" s="199"/>
      <c r="W39" s="199"/>
      <c r="X39" s="199"/>
      <c r="Y39" s="199"/>
      <c r="Z39" s="199"/>
      <c r="AA39" s="199"/>
      <c r="AB39" s="218"/>
    </row>
    <row r="40" spans="1:28" s="198" customFormat="1" x14ac:dyDescent="0.2">
      <c r="A40" s="198">
        <f>'Control Sheet'!A93</f>
        <v>22</v>
      </c>
      <c r="B40" s="198" t="str">
        <f>'Control Sheet'!B93</f>
        <v>NKM</v>
      </c>
      <c r="C40" s="198" t="str">
        <f>'Control Sheet'!E93</f>
        <v>Nongkhaem</v>
      </c>
      <c r="D40" s="199">
        <v>44</v>
      </c>
      <c r="E40" s="199">
        <v>35</v>
      </c>
      <c r="F40" s="199">
        <v>48</v>
      </c>
      <c r="G40" s="199">
        <v>37</v>
      </c>
      <c r="H40" s="199">
        <v>57</v>
      </c>
      <c r="I40" s="199">
        <v>54</v>
      </c>
      <c r="J40" s="199">
        <v>84</v>
      </c>
      <c r="K40" s="199">
        <v>73</v>
      </c>
      <c r="L40" s="199">
        <v>74</v>
      </c>
      <c r="M40" s="199">
        <v>69</v>
      </c>
      <c r="N40" s="199">
        <v>69</v>
      </c>
      <c r="O40" s="199">
        <v>72</v>
      </c>
      <c r="P40" s="214">
        <v>51</v>
      </c>
      <c r="Q40" s="199">
        <v>51</v>
      </c>
      <c r="R40" s="199">
        <v>70</v>
      </c>
      <c r="S40" s="199">
        <v>61</v>
      </c>
      <c r="T40" s="199">
        <v>58</v>
      </c>
      <c r="U40" s="199">
        <v>63</v>
      </c>
      <c r="V40" s="199"/>
      <c r="W40" s="199"/>
      <c r="X40" s="199"/>
      <c r="Y40" s="199"/>
      <c r="Z40" s="199"/>
      <c r="AA40" s="199"/>
      <c r="AB40" s="218"/>
    </row>
    <row r="41" spans="1:28" s="198" customFormat="1" x14ac:dyDescent="0.2">
      <c r="A41" s="198">
        <f>'Control Sheet'!A94</f>
        <v>23</v>
      </c>
      <c r="B41" s="198" t="str">
        <f>'Control Sheet'!B94</f>
        <v>PMT</v>
      </c>
      <c r="C41" s="198" t="str">
        <f>'Control Sheet'!E94</f>
        <v>Phutthamonthon Sai 6</v>
      </c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214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218"/>
    </row>
    <row r="42" spans="1:28" s="198" customFormat="1" x14ac:dyDescent="0.2">
      <c r="A42" s="198">
        <f>'Control Sheet'!A95</f>
        <v>24</v>
      </c>
      <c r="B42" s="198" t="str">
        <f>'Control Sheet'!B95</f>
        <v>BBN</v>
      </c>
      <c r="C42" s="198" t="str">
        <f>'Control Sheet'!E95</f>
        <v>Bangbon (MaxValu)</v>
      </c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214"/>
      <c r="Q42" s="199"/>
      <c r="R42" s="199"/>
      <c r="S42" s="199">
        <v>5</v>
      </c>
      <c r="T42" s="199">
        <v>13</v>
      </c>
      <c r="U42" s="199">
        <v>12</v>
      </c>
      <c r="V42" s="199"/>
      <c r="W42" s="199"/>
      <c r="X42" s="199"/>
      <c r="Y42" s="199"/>
      <c r="Z42" s="199"/>
      <c r="AA42" s="199"/>
      <c r="AB42" s="218"/>
    </row>
    <row r="43" spans="1:28" s="198" customFormat="1" x14ac:dyDescent="0.2">
      <c r="A43" s="198">
        <f>'Control Sheet'!A96</f>
        <v>25</v>
      </c>
      <c r="B43" s="198" t="str">
        <f>'Control Sheet'!B96</f>
        <v>BUA</v>
      </c>
      <c r="C43" s="198" t="str">
        <f>'Control Sheet'!E96</f>
        <v>Bangbuathong</v>
      </c>
      <c r="D43" s="199"/>
      <c r="E43" s="199"/>
      <c r="F43" s="199"/>
      <c r="G43" s="199"/>
      <c r="H43" s="199"/>
      <c r="I43" s="199"/>
      <c r="J43" s="199"/>
      <c r="K43" s="199">
        <v>16</v>
      </c>
      <c r="L43" s="199">
        <v>35</v>
      </c>
      <c r="M43" s="199">
        <v>45</v>
      </c>
      <c r="N43" s="199">
        <v>47</v>
      </c>
      <c r="O43" s="199">
        <v>36</v>
      </c>
      <c r="P43" s="214">
        <v>27</v>
      </c>
      <c r="Q43" s="199">
        <v>38</v>
      </c>
      <c r="R43" s="199">
        <v>40</v>
      </c>
      <c r="S43" s="199">
        <v>36</v>
      </c>
      <c r="T43" s="199">
        <v>50</v>
      </c>
      <c r="U43" s="199">
        <v>26</v>
      </c>
      <c r="V43" s="199"/>
      <c r="W43" s="199"/>
      <c r="X43" s="199"/>
      <c r="Y43" s="199"/>
      <c r="Z43" s="199"/>
      <c r="AA43" s="199"/>
      <c r="AB43" s="218"/>
    </row>
    <row r="44" spans="1:28" s="274" customFormat="1" x14ac:dyDescent="0.2">
      <c r="A44" s="274">
        <f>'Control Sheet'!A97</f>
        <v>26</v>
      </c>
      <c r="B44" s="274" t="str">
        <f>'Control Sheet'!B97</f>
        <v>NVA</v>
      </c>
      <c r="C44" s="274" t="str">
        <f>'Control Sheet'!E97</f>
        <v>Navanakorn</v>
      </c>
      <c r="D44" s="275"/>
      <c r="E44" s="275"/>
      <c r="F44" s="275"/>
      <c r="G44" s="275"/>
      <c r="H44" s="275"/>
      <c r="I44" s="275"/>
      <c r="J44" s="275"/>
      <c r="K44" s="275">
        <v>3</v>
      </c>
      <c r="L44" s="275">
        <v>20</v>
      </c>
      <c r="M44" s="275">
        <v>24</v>
      </c>
      <c r="N44" s="275">
        <v>21</v>
      </c>
      <c r="O44" s="275">
        <v>10</v>
      </c>
      <c r="P44" s="276">
        <v>16</v>
      </c>
      <c r="Q44" s="275">
        <v>22</v>
      </c>
      <c r="R44" s="275">
        <v>34</v>
      </c>
      <c r="S44" s="275">
        <v>20</v>
      </c>
      <c r="T44" s="275">
        <v>29</v>
      </c>
      <c r="U44" s="275">
        <v>29</v>
      </c>
      <c r="V44" s="275"/>
      <c r="W44" s="275"/>
      <c r="X44" s="275"/>
      <c r="Y44" s="275"/>
      <c r="Z44" s="275"/>
      <c r="AA44" s="275"/>
      <c r="AB44" s="277"/>
    </row>
    <row r="45" spans="1:28" s="198" customFormat="1" x14ac:dyDescent="0.2">
      <c r="A45" s="198">
        <f>'Control Sheet'!A98</f>
        <v>27</v>
      </c>
      <c r="B45" s="198" t="str">
        <f>'Control Sheet'!B98</f>
        <v>KL4</v>
      </c>
      <c r="C45" s="198" t="str">
        <f>'Control Sheet'!E98</f>
        <v>Klong 4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>
        <v>5</v>
      </c>
      <c r="N45" s="199">
        <v>24</v>
      </c>
      <c r="O45" s="199">
        <v>26</v>
      </c>
      <c r="P45" s="214">
        <v>15</v>
      </c>
      <c r="Q45" s="199">
        <v>26</v>
      </c>
      <c r="R45" s="199">
        <v>29</v>
      </c>
      <c r="S45" s="199">
        <v>25</v>
      </c>
      <c r="T45" s="199">
        <v>22</v>
      </c>
      <c r="U45" s="199">
        <v>22</v>
      </c>
      <c r="V45" s="199"/>
      <c r="W45" s="199"/>
      <c r="X45" s="199"/>
      <c r="Y45" s="199"/>
      <c r="Z45" s="199"/>
      <c r="AA45" s="199"/>
      <c r="AB45" s="218"/>
    </row>
    <row r="46" spans="1:28" x14ac:dyDescent="0.2">
      <c r="A46" s="189">
        <f>'Control Sheet'!A99</f>
        <v>28</v>
      </c>
      <c r="B46" s="189" t="str">
        <f>'Control Sheet'!B99</f>
        <v>MHC</v>
      </c>
      <c r="C46" s="189" t="str">
        <f>'Control Sheet'!E99</f>
        <v>Mahachai</v>
      </c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214">
        <v>1</v>
      </c>
      <c r="Q46" s="194">
        <v>7</v>
      </c>
      <c r="R46" s="194">
        <v>10</v>
      </c>
      <c r="S46" s="194">
        <v>14</v>
      </c>
      <c r="T46" s="194">
        <v>13</v>
      </c>
      <c r="U46" s="194">
        <v>10</v>
      </c>
      <c r="V46" s="194"/>
      <c r="W46" s="194"/>
      <c r="X46" s="194"/>
      <c r="Y46" s="194"/>
      <c r="Z46" s="194"/>
      <c r="AA46" s="194"/>
      <c r="AB46" s="218"/>
    </row>
    <row r="47" spans="1:28" x14ac:dyDescent="0.2"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21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218"/>
    </row>
    <row r="48" spans="1:28" x14ac:dyDescent="0.2"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21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218"/>
    </row>
    <row r="49" spans="1:28" x14ac:dyDescent="0.2"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21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218"/>
    </row>
    <row r="50" spans="1:28" x14ac:dyDescent="0.2"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21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218"/>
    </row>
    <row r="51" spans="1:28" x14ac:dyDescent="0.2"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21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218"/>
    </row>
    <row r="52" spans="1:28" s="202" customFormat="1" x14ac:dyDescent="0.2">
      <c r="A52" s="202">
        <f>COUNT(A19:A51)</f>
        <v>28</v>
      </c>
      <c r="D52" s="203">
        <f>SUM(D19:D51)</f>
        <v>476</v>
      </c>
      <c r="E52" s="203">
        <f t="shared" ref="E52:Z52" si="19">SUM(E19:E51)</f>
        <v>420</v>
      </c>
      <c r="F52" s="203">
        <f t="shared" si="19"/>
        <v>458</v>
      </c>
      <c r="G52" s="203">
        <f t="shared" si="19"/>
        <v>414</v>
      </c>
      <c r="H52" s="203">
        <f t="shared" si="19"/>
        <v>601</v>
      </c>
      <c r="I52" s="203">
        <f t="shared" si="19"/>
        <v>547</v>
      </c>
      <c r="J52" s="203">
        <f t="shared" si="19"/>
        <v>671</v>
      </c>
      <c r="K52" s="203">
        <f t="shared" si="19"/>
        <v>671</v>
      </c>
      <c r="L52" s="203">
        <f t="shared" si="19"/>
        <v>712</v>
      </c>
      <c r="M52" s="203">
        <f t="shared" si="19"/>
        <v>757</v>
      </c>
      <c r="N52" s="203">
        <f t="shared" si="19"/>
        <v>727</v>
      </c>
      <c r="O52" s="203">
        <f>SUM(O19:O51)</f>
        <v>817</v>
      </c>
      <c r="P52" s="217">
        <f>SUM(P19:P51)</f>
        <v>575</v>
      </c>
      <c r="Q52" s="203">
        <f>SUM(Q19:Q51)</f>
        <v>701</v>
      </c>
      <c r="R52" s="203">
        <f>SUM(R19:R51)</f>
        <v>936</v>
      </c>
      <c r="S52" s="203">
        <f t="shared" si="19"/>
        <v>851</v>
      </c>
      <c r="T52" s="203">
        <f t="shared" si="19"/>
        <v>862</v>
      </c>
      <c r="U52" s="203">
        <f t="shared" si="19"/>
        <v>807</v>
      </c>
      <c r="V52" s="203">
        <f t="shared" si="19"/>
        <v>0</v>
      </c>
      <c r="W52" s="203">
        <f t="shared" si="19"/>
        <v>0</v>
      </c>
      <c r="X52" s="203">
        <f t="shared" si="19"/>
        <v>0</v>
      </c>
      <c r="Y52" s="203">
        <f t="shared" si="19"/>
        <v>0</v>
      </c>
      <c r="Z52" s="203">
        <f t="shared" si="19"/>
        <v>0</v>
      </c>
      <c r="AA52" s="203">
        <f>SUM(AA19:AA51)</f>
        <v>0</v>
      </c>
      <c r="AB52" s="223"/>
    </row>
    <row r="53" spans="1:28" x14ac:dyDescent="0.2">
      <c r="P53" s="218"/>
      <c r="AB53" s="218"/>
    </row>
    <row r="54" spans="1:28" s="193" customFormat="1" x14ac:dyDescent="0.2">
      <c r="B54" s="193" t="s">
        <v>171</v>
      </c>
      <c r="D54" s="193" t="str">
        <f>D18</f>
        <v>2015-01</v>
      </c>
      <c r="E54" s="193" t="str">
        <f t="shared" ref="E54:AA54" si="20">E18</f>
        <v>2015-02</v>
      </c>
      <c r="F54" s="193" t="str">
        <f t="shared" si="20"/>
        <v>2015-03</v>
      </c>
      <c r="G54" s="193" t="str">
        <f t="shared" si="20"/>
        <v>2015-04</v>
      </c>
      <c r="H54" s="193" t="str">
        <f t="shared" si="20"/>
        <v>2015-05</v>
      </c>
      <c r="I54" s="193" t="str">
        <f t="shared" si="20"/>
        <v>2015-06</v>
      </c>
      <c r="J54" s="193" t="str">
        <f t="shared" si="20"/>
        <v>2015-07</v>
      </c>
      <c r="K54" s="193" t="str">
        <f t="shared" si="20"/>
        <v>2015-08</v>
      </c>
      <c r="L54" s="193" t="str">
        <f t="shared" si="20"/>
        <v>2015-09</v>
      </c>
      <c r="M54" s="193" t="str">
        <f t="shared" si="20"/>
        <v>2015-10</v>
      </c>
      <c r="N54" s="193" t="str">
        <f t="shared" si="20"/>
        <v>2015-11</v>
      </c>
      <c r="O54" s="193" t="str">
        <f t="shared" si="20"/>
        <v>2015-12</v>
      </c>
      <c r="P54" s="219" t="str">
        <f t="shared" si="20"/>
        <v>2016-01</v>
      </c>
      <c r="Q54" s="193" t="str">
        <f t="shared" si="20"/>
        <v>2016-02</v>
      </c>
      <c r="R54" s="193" t="str">
        <f t="shared" si="20"/>
        <v>2016-03</v>
      </c>
      <c r="S54" s="193" t="str">
        <f t="shared" si="20"/>
        <v>2016-04</v>
      </c>
      <c r="T54" s="193" t="str">
        <f t="shared" si="20"/>
        <v>2016-05</v>
      </c>
      <c r="U54" s="193" t="str">
        <f t="shared" si="20"/>
        <v>2016-06</v>
      </c>
      <c r="V54" s="193" t="str">
        <f t="shared" si="20"/>
        <v>2016-07</v>
      </c>
      <c r="W54" s="193" t="str">
        <f t="shared" si="20"/>
        <v>2016-08</v>
      </c>
      <c r="X54" s="193" t="str">
        <f t="shared" si="20"/>
        <v>2016-09</v>
      </c>
      <c r="Y54" s="193" t="str">
        <f t="shared" si="20"/>
        <v>2016-10</v>
      </c>
      <c r="Z54" s="193" t="str">
        <f t="shared" si="20"/>
        <v>2016-11</v>
      </c>
      <c r="AA54" s="193" t="str">
        <f t="shared" si="20"/>
        <v>2016-12</v>
      </c>
      <c r="AB54" s="219"/>
    </row>
    <row r="55" spans="1:28" x14ac:dyDescent="0.2">
      <c r="A55" s="189">
        <f>A52+1</f>
        <v>29</v>
      </c>
      <c r="B55" s="189" t="str">
        <f>'Control Sheet'!B107</f>
        <v>CCS</v>
      </c>
      <c r="C55" s="189" t="str">
        <f>'Control Sheet'!E107</f>
        <v>Chachoengsao</v>
      </c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21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218"/>
    </row>
    <row r="56" spans="1:28" x14ac:dyDescent="0.2">
      <c r="A56" s="189">
        <f>A55+1</f>
        <v>30</v>
      </c>
      <c r="B56" s="189" t="str">
        <f>'Control Sheet'!B108</f>
        <v>AMT</v>
      </c>
      <c r="C56" s="189" t="str">
        <f>'Control Sheet'!E108</f>
        <v>Amata Nakorn</v>
      </c>
      <c r="D56" s="194">
        <v>19</v>
      </c>
      <c r="E56" s="194">
        <v>25</v>
      </c>
      <c r="F56" s="194">
        <v>26</v>
      </c>
      <c r="G56" s="194">
        <v>15</v>
      </c>
      <c r="H56" s="194">
        <v>38</v>
      </c>
      <c r="I56" s="194">
        <v>34</v>
      </c>
      <c r="J56" s="194">
        <v>51</v>
      </c>
      <c r="K56" s="194">
        <v>44</v>
      </c>
      <c r="L56" s="194">
        <v>59</v>
      </c>
      <c r="M56" s="194">
        <v>56</v>
      </c>
      <c r="N56" s="194">
        <v>51</v>
      </c>
      <c r="O56" s="194">
        <v>49</v>
      </c>
      <c r="P56" s="214">
        <v>35</v>
      </c>
      <c r="Q56" s="194">
        <v>38</v>
      </c>
      <c r="R56" s="194">
        <v>72</v>
      </c>
      <c r="S56" s="194">
        <v>46</v>
      </c>
      <c r="T56" s="194">
        <v>31</v>
      </c>
      <c r="U56" s="194">
        <v>36</v>
      </c>
      <c r="V56" s="194"/>
      <c r="W56" s="194"/>
      <c r="X56" s="194"/>
      <c r="Y56" s="194"/>
      <c r="Z56" s="194"/>
      <c r="AA56" s="194"/>
      <c r="AB56" s="218"/>
    </row>
    <row r="57" spans="1:28" x14ac:dyDescent="0.2">
      <c r="A57" s="189">
        <f>A56+1</f>
        <v>31</v>
      </c>
      <c r="B57" s="189" t="str">
        <f>'Control Sheet'!B109</f>
        <v>CHB</v>
      </c>
      <c r="C57" s="189" t="str">
        <f>'Control Sheet'!E109</f>
        <v>Muang Chonburi</v>
      </c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214"/>
      <c r="Q57" s="194"/>
      <c r="R57" s="194"/>
      <c r="S57" s="194"/>
      <c r="T57" s="194">
        <v>13</v>
      </c>
      <c r="U57" s="194">
        <v>26</v>
      </c>
      <c r="V57" s="194"/>
      <c r="W57" s="194"/>
      <c r="X57" s="194"/>
      <c r="Y57" s="194"/>
      <c r="Z57" s="194"/>
      <c r="AA57" s="194"/>
      <c r="AB57" s="218"/>
    </row>
    <row r="58" spans="1:28" x14ac:dyDescent="0.2">
      <c r="A58" s="189">
        <f>A57+1</f>
        <v>32</v>
      </c>
      <c r="B58" s="189" t="str">
        <f>'Control Sheet'!B110</f>
        <v>SRC</v>
      </c>
      <c r="C58" s="189" t="str">
        <f>'Control Sheet'!E110</f>
        <v>Sriracha</v>
      </c>
      <c r="D58" s="194"/>
      <c r="E58" s="194"/>
      <c r="F58" s="194"/>
      <c r="G58" s="194"/>
      <c r="H58" s="194"/>
      <c r="I58" s="194">
        <v>22</v>
      </c>
      <c r="J58" s="194">
        <v>38</v>
      </c>
      <c r="K58" s="194">
        <v>55</v>
      </c>
      <c r="L58" s="194">
        <v>61</v>
      </c>
      <c r="M58" s="194">
        <v>50</v>
      </c>
      <c r="N58" s="194">
        <v>48</v>
      </c>
      <c r="O58" s="194">
        <v>61</v>
      </c>
      <c r="P58" s="214">
        <v>43</v>
      </c>
      <c r="Q58" s="194">
        <v>34</v>
      </c>
      <c r="R58" s="194">
        <v>63</v>
      </c>
      <c r="S58" s="194">
        <v>52</v>
      </c>
      <c r="T58" s="194">
        <v>49</v>
      </c>
      <c r="U58" s="194">
        <v>54</v>
      </c>
      <c r="V58" s="194"/>
      <c r="W58" s="194"/>
      <c r="X58" s="194"/>
      <c r="Y58" s="194"/>
      <c r="Z58" s="194"/>
      <c r="AA58" s="194"/>
      <c r="AB58" s="218"/>
    </row>
    <row r="59" spans="1:28" x14ac:dyDescent="0.2">
      <c r="A59" s="189">
        <f t="shared" ref="A59:A75" si="21">A58+1</f>
        <v>33</v>
      </c>
      <c r="B59" s="189" t="str">
        <f>'Control Sheet'!B111</f>
        <v>BWN</v>
      </c>
      <c r="C59" s="189" t="str">
        <f>'Control Sheet'!E111</f>
        <v>Bowin</v>
      </c>
      <c r="D59" s="194">
        <v>60</v>
      </c>
      <c r="E59" s="194">
        <v>39</v>
      </c>
      <c r="F59" s="194">
        <v>72</v>
      </c>
      <c r="G59" s="194">
        <v>58</v>
      </c>
      <c r="H59" s="194">
        <v>93</v>
      </c>
      <c r="I59" s="194">
        <v>85</v>
      </c>
      <c r="J59" s="194">
        <v>83</v>
      </c>
      <c r="K59" s="194">
        <v>102</v>
      </c>
      <c r="L59" s="194">
        <v>73</v>
      </c>
      <c r="M59" s="194">
        <v>87</v>
      </c>
      <c r="N59" s="194">
        <v>95</v>
      </c>
      <c r="O59" s="194">
        <v>95</v>
      </c>
      <c r="P59" s="214">
        <v>78</v>
      </c>
      <c r="Q59" s="194">
        <v>81</v>
      </c>
      <c r="R59" s="194">
        <v>111</v>
      </c>
      <c r="S59" s="194">
        <v>92</v>
      </c>
      <c r="T59" s="194">
        <v>112</v>
      </c>
      <c r="U59" s="194">
        <v>100</v>
      </c>
      <c r="V59" s="194"/>
      <c r="W59" s="194"/>
      <c r="X59" s="194"/>
      <c r="Y59" s="194"/>
      <c r="Z59" s="194"/>
      <c r="AA59" s="194"/>
      <c r="AB59" s="218"/>
    </row>
    <row r="60" spans="1:28" s="196" customFormat="1" x14ac:dyDescent="0.2">
      <c r="A60" s="196">
        <f t="shared" ref="A60:A65" si="22">A59+1</f>
        <v>34</v>
      </c>
      <c r="B60" s="196" t="str">
        <f>'Control Sheet'!B112</f>
        <v>PTY</v>
      </c>
      <c r="C60" s="196" t="str">
        <f>'Control Sheet'!E112</f>
        <v>Pattaya</v>
      </c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215"/>
      <c r="Q60" s="197"/>
      <c r="R60" s="197"/>
      <c r="S60" s="197"/>
      <c r="T60" s="197"/>
      <c r="U60" s="197"/>
      <c r="V60" s="197"/>
      <c r="W60" s="197"/>
      <c r="X60" s="197"/>
      <c r="Y60" s="197"/>
      <c r="Z60" s="197"/>
      <c r="AA60" s="197"/>
      <c r="AB60" s="221"/>
    </row>
    <row r="61" spans="1:28" s="198" customFormat="1" x14ac:dyDescent="0.2">
      <c r="A61" s="198">
        <f t="shared" si="22"/>
        <v>35</v>
      </c>
      <c r="B61" s="198" t="str">
        <f>'Control Sheet'!B113</f>
        <v>RYO</v>
      </c>
      <c r="C61" s="198" t="str">
        <f>'Control Sheet'!E113</f>
        <v>Rayong</v>
      </c>
      <c r="D61" s="199">
        <v>35</v>
      </c>
      <c r="E61" s="199">
        <v>19</v>
      </c>
      <c r="F61" s="199">
        <v>46</v>
      </c>
      <c r="G61" s="199">
        <v>41</v>
      </c>
      <c r="H61" s="199">
        <v>52</v>
      </c>
      <c r="I61" s="199">
        <v>54</v>
      </c>
      <c r="J61" s="199">
        <v>79</v>
      </c>
      <c r="K61" s="199">
        <v>67</v>
      </c>
      <c r="L61" s="199">
        <v>56</v>
      </c>
      <c r="M61" s="199">
        <v>65</v>
      </c>
      <c r="N61" s="199">
        <v>68</v>
      </c>
      <c r="O61" s="199">
        <v>79</v>
      </c>
      <c r="P61" s="214">
        <v>64</v>
      </c>
      <c r="Q61" s="199">
        <v>52</v>
      </c>
      <c r="R61" s="199">
        <v>90</v>
      </c>
      <c r="S61" s="199">
        <v>65</v>
      </c>
      <c r="T61" s="199">
        <v>69</v>
      </c>
      <c r="U61" s="199">
        <v>58</v>
      </c>
      <c r="V61" s="199"/>
      <c r="W61" s="199"/>
      <c r="X61" s="199"/>
      <c r="Y61" s="199"/>
      <c r="Z61" s="199"/>
      <c r="AA61" s="199"/>
      <c r="AB61" s="218"/>
    </row>
    <row r="62" spans="1:28" s="198" customFormat="1" x14ac:dyDescent="0.2">
      <c r="A62" s="198">
        <f t="shared" si="22"/>
        <v>36</v>
      </c>
      <c r="B62" s="198" t="str">
        <f>'Control Sheet'!B114</f>
        <v>MTP</v>
      </c>
      <c r="C62" s="198" t="str">
        <f>'Control Sheet'!E114</f>
        <v>Maptaphut</v>
      </c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214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218"/>
    </row>
    <row r="63" spans="1:28" s="198" customFormat="1" x14ac:dyDescent="0.2">
      <c r="A63" s="198">
        <f t="shared" si="22"/>
        <v>37</v>
      </c>
      <c r="B63" s="198" t="str">
        <f>'Control Sheet'!B115</f>
        <v>PLD</v>
      </c>
      <c r="C63" s="198" t="str">
        <f>'Control Sheet'!E115</f>
        <v>Pluakdaeng</v>
      </c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  <c r="P63" s="214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218"/>
    </row>
    <row r="64" spans="1:28" s="200" customFormat="1" x14ac:dyDescent="0.2">
      <c r="A64" s="200">
        <f t="shared" si="22"/>
        <v>38</v>
      </c>
      <c r="B64" s="200" t="str">
        <f>'Control Sheet'!B116</f>
        <v>BKH</v>
      </c>
      <c r="C64" s="200" t="str">
        <f>'Control Sheet'!E116</f>
        <v>Bankhai</v>
      </c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16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22"/>
    </row>
    <row r="65" spans="1:28" s="198" customFormat="1" x14ac:dyDescent="0.2">
      <c r="A65" s="198">
        <f t="shared" si="22"/>
        <v>39</v>
      </c>
      <c r="B65" s="198" t="str">
        <f>'Control Sheet'!B117</f>
        <v>CTB</v>
      </c>
      <c r="C65" s="198" t="str">
        <f>'Control Sheet'!E117</f>
        <v>Chanthaburi</v>
      </c>
      <c r="D65" s="199">
        <v>10</v>
      </c>
      <c r="E65" s="199">
        <v>11</v>
      </c>
      <c r="F65" s="199">
        <v>6</v>
      </c>
      <c r="G65" s="199">
        <v>6</v>
      </c>
      <c r="H65" s="199">
        <v>16</v>
      </c>
      <c r="I65" s="199">
        <v>18</v>
      </c>
      <c r="J65" s="199">
        <v>19</v>
      </c>
      <c r="K65" s="199">
        <v>27</v>
      </c>
      <c r="L65" s="199">
        <v>20</v>
      </c>
      <c r="M65" s="199">
        <v>19</v>
      </c>
      <c r="N65" s="199">
        <v>39</v>
      </c>
      <c r="O65" s="199">
        <v>32</v>
      </c>
      <c r="P65" s="214">
        <v>16</v>
      </c>
      <c r="Q65" s="199">
        <v>25</v>
      </c>
      <c r="R65" s="199">
        <v>24</v>
      </c>
      <c r="S65" s="199">
        <v>19</v>
      </c>
      <c r="T65" s="199">
        <v>28</v>
      </c>
      <c r="U65" s="199">
        <v>28</v>
      </c>
      <c r="V65" s="199"/>
      <c r="W65" s="199"/>
      <c r="X65" s="199"/>
      <c r="Y65" s="199"/>
      <c r="Z65" s="199"/>
      <c r="AA65" s="199"/>
      <c r="AB65" s="218"/>
    </row>
    <row r="66" spans="1:28" s="198" customFormat="1" x14ac:dyDescent="0.2">
      <c r="A66" s="198">
        <f t="shared" si="21"/>
        <v>40</v>
      </c>
      <c r="B66" s="198" t="str">
        <f>'Control Sheet'!B118</f>
        <v>KRT</v>
      </c>
      <c r="C66" s="198" t="str">
        <f>'Control Sheet'!E118</f>
        <v>Korat GL</v>
      </c>
      <c r="D66" s="199">
        <v>17</v>
      </c>
      <c r="E66" s="199">
        <v>20</v>
      </c>
      <c r="F66" s="199">
        <v>28</v>
      </c>
      <c r="G66" s="199">
        <v>24</v>
      </c>
      <c r="H66" s="199">
        <v>36</v>
      </c>
      <c r="I66" s="199">
        <v>30</v>
      </c>
      <c r="J66" s="199">
        <v>28</v>
      </c>
      <c r="K66" s="199">
        <v>41</v>
      </c>
      <c r="L66" s="199">
        <v>56</v>
      </c>
      <c r="M66" s="199">
        <v>34</v>
      </c>
      <c r="N66" s="199">
        <v>39</v>
      </c>
      <c r="O66" s="199">
        <v>41</v>
      </c>
      <c r="P66" s="214">
        <v>45</v>
      </c>
      <c r="Q66" s="199">
        <v>41</v>
      </c>
      <c r="R66" s="199">
        <v>62</v>
      </c>
      <c r="S66" s="199">
        <v>36</v>
      </c>
      <c r="T66" s="199">
        <v>61</v>
      </c>
      <c r="U66" s="199">
        <v>64</v>
      </c>
      <c r="V66" s="199"/>
      <c r="W66" s="199"/>
      <c r="X66" s="199"/>
      <c r="Y66" s="199"/>
      <c r="Z66" s="199"/>
      <c r="AA66" s="199"/>
      <c r="AB66" s="218"/>
    </row>
    <row r="67" spans="1:28" s="198" customFormat="1" x14ac:dyDescent="0.2">
      <c r="A67" s="198">
        <f>A66+1</f>
        <v>41</v>
      </c>
      <c r="B67" s="198" t="str">
        <f>'Control Sheet'!B119</f>
        <v>JOH</v>
      </c>
      <c r="C67" s="198" t="str">
        <f>'Control Sheet'!E119</f>
        <v>Joho</v>
      </c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214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218"/>
    </row>
    <row r="68" spans="1:28" s="198" customFormat="1" x14ac:dyDescent="0.2">
      <c r="A68" s="198">
        <f>A67+1</f>
        <v>42</v>
      </c>
      <c r="B68" s="198" t="str">
        <f>'Control Sheet'!B120</f>
        <v>YMO</v>
      </c>
      <c r="C68" s="198" t="str">
        <f>'Control Sheet'!E120</f>
        <v>Yamo Korat</v>
      </c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214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218"/>
    </row>
    <row r="69" spans="1:28" s="198" customFormat="1" x14ac:dyDescent="0.2">
      <c r="A69" s="198">
        <f t="shared" si="21"/>
        <v>43</v>
      </c>
      <c r="B69" s="198" t="str">
        <f>'Control Sheet'!B121</f>
        <v>S1M</v>
      </c>
      <c r="C69" s="198" t="str">
        <f>'Control Sheet'!E121</f>
        <v>SaveOne Market Korat</v>
      </c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214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218"/>
    </row>
    <row r="70" spans="1:28" s="196" customFormat="1" x14ac:dyDescent="0.2">
      <c r="A70" s="196">
        <f>A69+1</f>
        <v>44</v>
      </c>
      <c r="B70" s="196" t="str">
        <f>'Control Sheet'!B122</f>
        <v>PTC</v>
      </c>
      <c r="C70" s="196" t="str">
        <f>'Control Sheet'!E122</f>
        <v>Pak Thong Chai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215"/>
      <c r="Q70" s="197"/>
      <c r="R70" s="197"/>
      <c r="S70" s="197"/>
      <c r="T70" s="197"/>
      <c r="U70" s="197"/>
      <c r="V70" s="197"/>
      <c r="W70" s="197"/>
      <c r="X70" s="197"/>
      <c r="Y70" s="197"/>
      <c r="Z70" s="197"/>
      <c r="AA70" s="197"/>
      <c r="AB70" s="221"/>
    </row>
    <row r="71" spans="1:28" s="198" customFormat="1" x14ac:dyDescent="0.2">
      <c r="A71" s="198">
        <f>A70+1</f>
        <v>45</v>
      </c>
      <c r="B71" s="198" t="str">
        <f>'Control Sheet'!B123</f>
        <v>BRR</v>
      </c>
      <c r="C71" s="198" t="str">
        <f>'Control Sheet'!E123</f>
        <v>Buri Ram</v>
      </c>
      <c r="D71" s="199">
        <v>1</v>
      </c>
      <c r="E71" s="199"/>
      <c r="F71" s="199"/>
      <c r="G71" s="199"/>
      <c r="H71" s="199">
        <v>2</v>
      </c>
      <c r="I71" s="199">
        <v>1</v>
      </c>
      <c r="J71" s="199">
        <v>0</v>
      </c>
      <c r="K71" s="199">
        <v>1</v>
      </c>
      <c r="L71" s="199">
        <v>1</v>
      </c>
      <c r="M71" s="199">
        <v>3</v>
      </c>
      <c r="N71" s="199">
        <v>1</v>
      </c>
      <c r="O71" s="199">
        <v>2</v>
      </c>
      <c r="P71" s="214"/>
      <c r="Q71" s="199">
        <v>4</v>
      </c>
      <c r="R71" s="199">
        <v>2</v>
      </c>
      <c r="S71" s="199"/>
      <c r="T71" s="199">
        <v>1</v>
      </c>
      <c r="U71" s="199">
        <v>1</v>
      </c>
      <c r="V71" s="199"/>
      <c r="W71" s="199"/>
      <c r="X71" s="199"/>
      <c r="Y71" s="199"/>
      <c r="Z71" s="199"/>
      <c r="AA71" s="199"/>
      <c r="AB71" s="218"/>
    </row>
    <row r="72" spans="1:28" s="198" customFormat="1" x14ac:dyDescent="0.2">
      <c r="A72" s="198">
        <f t="shared" si="21"/>
        <v>46</v>
      </c>
      <c r="B72" s="198" t="str">
        <f>'Control Sheet'!B124</f>
        <v>RBR</v>
      </c>
      <c r="C72" s="198" t="str">
        <f>'Control Sheet'!E124</f>
        <v>Ratchaburi</v>
      </c>
      <c r="D72" s="199"/>
      <c r="E72" s="199">
        <v>3</v>
      </c>
      <c r="F72" s="199">
        <v>4</v>
      </c>
      <c r="G72" s="199">
        <v>1</v>
      </c>
      <c r="H72" s="199">
        <v>6</v>
      </c>
      <c r="I72" s="199">
        <v>11</v>
      </c>
      <c r="J72" s="199">
        <v>6</v>
      </c>
      <c r="K72" s="199">
        <v>2</v>
      </c>
      <c r="L72" s="199">
        <v>11</v>
      </c>
      <c r="M72" s="199">
        <v>6</v>
      </c>
      <c r="N72" s="199">
        <v>9</v>
      </c>
      <c r="O72" s="199">
        <v>10</v>
      </c>
      <c r="P72" s="214">
        <v>7</v>
      </c>
      <c r="Q72" s="199">
        <v>19</v>
      </c>
      <c r="R72" s="199">
        <v>15</v>
      </c>
      <c r="S72" s="199">
        <v>21</v>
      </c>
      <c r="T72" s="199">
        <v>10</v>
      </c>
      <c r="U72" s="199">
        <v>10</v>
      </c>
      <c r="V72" s="199"/>
      <c r="W72" s="199"/>
      <c r="X72" s="199"/>
      <c r="Y72" s="199"/>
      <c r="Z72" s="199"/>
      <c r="AA72" s="199"/>
      <c r="AB72" s="218"/>
    </row>
    <row r="73" spans="1:28" s="198" customFormat="1" x14ac:dyDescent="0.2">
      <c r="A73" s="198">
        <f t="shared" si="21"/>
        <v>47</v>
      </c>
      <c r="B73" s="198" t="str">
        <f>'Control Sheet'!B125</f>
        <v>WNO</v>
      </c>
      <c r="C73" s="198" t="str">
        <f>'Control Sheet'!E125</f>
        <v>Wangnoi</v>
      </c>
      <c r="D73" s="199">
        <v>45</v>
      </c>
      <c r="E73" s="199">
        <v>29</v>
      </c>
      <c r="F73" s="199">
        <v>47</v>
      </c>
      <c r="G73" s="199">
        <v>38</v>
      </c>
      <c r="H73" s="199">
        <v>36</v>
      </c>
      <c r="I73" s="199">
        <v>39</v>
      </c>
      <c r="J73" s="199">
        <v>45</v>
      </c>
      <c r="K73" s="199">
        <v>54</v>
      </c>
      <c r="L73" s="199">
        <v>51</v>
      </c>
      <c r="M73" s="199">
        <v>54</v>
      </c>
      <c r="N73" s="199">
        <v>49</v>
      </c>
      <c r="O73" s="199">
        <v>37</v>
      </c>
      <c r="P73" s="214">
        <v>28</v>
      </c>
      <c r="Q73" s="199">
        <v>30</v>
      </c>
      <c r="R73" s="199">
        <v>42</v>
      </c>
      <c r="S73" s="199">
        <v>34</v>
      </c>
      <c r="T73" s="199">
        <v>50</v>
      </c>
      <c r="U73" s="199">
        <v>43</v>
      </c>
      <c r="V73" s="199"/>
      <c r="W73" s="199"/>
      <c r="X73" s="199"/>
      <c r="Y73" s="199"/>
      <c r="Z73" s="199"/>
      <c r="AA73" s="199"/>
      <c r="AB73" s="218"/>
    </row>
    <row r="74" spans="1:28" s="200" customFormat="1" x14ac:dyDescent="0.2">
      <c r="A74" s="200">
        <f t="shared" si="21"/>
        <v>48</v>
      </c>
      <c r="B74" s="200" t="str">
        <f>'Control Sheet'!B126</f>
        <v>AYU</v>
      </c>
      <c r="C74" s="200" t="str">
        <f>'Control Sheet'!E126</f>
        <v>Ayutthaya</v>
      </c>
      <c r="D74" s="201">
        <v>13</v>
      </c>
      <c r="E74" s="201">
        <v>10</v>
      </c>
      <c r="F74" s="201">
        <v>22</v>
      </c>
      <c r="G74" s="201">
        <v>22</v>
      </c>
      <c r="H74" s="201">
        <v>33</v>
      </c>
      <c r="I74" s="201">
        <v>23</v>
      </c>
      <c r="J74" s="201">
        <v>42</v>
      </c>
      <c r="K74" s="201">
        <v>42</v>
      </c>
      <c r="L74" s="201">
        <v>34</v>
      </c>
      <c r="M74" s="201">
        <v>28</v>
      </c>
      <c r="N74" s="201">
        <v>35</v>
      </c>
      <c r="O74" s="201">
        <v>37</v>
      </c>
      <c r="P74" s="216">
        <v>27</v>
      </c>
      <c r="Q74" s="201">
        <v>37</v>
      </c>
      <c r="R74" s="201">
        <v>44</v>
      </c>
      <c r="S74" s="201">
        <v>33</v>
      </c>
      <c r="T74" s="201">
        <v>50</v>
      </c>
      <c r="U74" s="201">
        <v>31</v>
      </c>
      <c r="V74" s="201"/>
      <c r="W74" s="201"/>
      <c r="X74" s="201"/>
      <c r="Y74" s="201"/>
      <c r="Z74" s="201"/>
      <c r="AA74" s="201"/>
      <c r="AB74" s="222"/>
    </row>
    <row r="75" spans="1:28" x14ac:dyDescent="0.2">
      <c r="A75" s="189">
        <f t="shared" si="21"/>
        <v>49</v>
      </c>
      <c r="B75" s="189" t="str">
        <f>'Control Sheet'!B127</f>
        <v>SPB</v>
      </c>
      <c r="C75" s="189" t="str">
        <f>'Control Sheet'!E127</f>
        <v>Suphanburi</v>
      </c>
      <c r="D75" s="194"/>
      <c r="E75" s="194"/>
      <c r="F75" s="194">
        <v>1</v>
      </c>
      <c r="G75" s="194"/>
      <c r="H75" s="194"/>
      <c r="I75" s="194"/>
      <c r="J75" s="194">
        <v>1</v>
      </c>
      <c r="K75" s="194">
        <v>3</v>
      </c>
      <c r="L75" s="194">
        <v>2</v>
      </c>
      <c r="M75" s="194"/>
      <c r="N75" s="194"/>
      <c r="O75" s="194"/>
      <c r="P75" s="214"/>
      <c r="Q75" s="194">
        <v>4</v>
      </c>
      <c r="R75" s="194">
        <v>11</v>
      </c>
      <c r="S75" s="194">
        <v>4</v>
      </c>
      <c r="T75" s="194">
        <v>6</v>
      </c>
      <c r="U75" s="194">
        <v>7</v>
      </c>
      <c r="V75" s="194"/>
      <c r="W75" s="194"/>
      <c r="X75" s="194"/>
      <c r="Y75" s="194"/>
      <c r="Z75" s="194"/>
      <c r="AA75" s="194"/>
      <c r="AB75" s="218"/>
    </row>
    <row r="76" spans="1:28" x14ac:dyDescent="0.2"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21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8"/>
    </row>
    <row r="77" spans="1:28" x14ac:dyDescent="0.2"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21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8"/>
    </row>
    <row r="78" spans="1:28" s="202" customFormat="1" x14ac:dyDescent="0.2">
      <c r="A78" s="202">
        <f>COUNT(A54:A77)</f>
        <v>21</v>
      </c>
      <c r="D78" s="203">
        <f>SUM(D55:D77)</f>
        <v>200</v>
      </c>
      <c r="E78" s="203">
        <f t="shared" ref="E78:P78" si="23">SUM(E55:E77)</f>
        <v>156</v>
      </c>
      <c r="F78" s="203">
        <f t="shared" si="23"/>
        <v>252</v>
      </c>
      <c r="G78" s="203">
        <f t="shared" si="23"/>
        <v>205</v>
      </c>
      <c r="H78" s="203">
        <f t="shared" si="23"/>
        <v>312</v>
      </c>
      <c r="I78" s="203">
        <f t="shared" si="23"/>
        <v>317</v>
      </c>
      <c r="J78" s="203">
        <f t="shared" si="23"/>
        <v>392</v>
      </c>
      <c r="K78" s="203">
        <f t="shared" si="23"/>
        <v>438</v>
      </c>
      <c r="L78" s="203">
        <f t="shared" si="23"/>
        <v>424</v>
      </c>
      <c r="M78" s="203">
        <f t="shared" si="23"/>
        <v>402</v>
      </c>
      <c r="N78" s="203">
        <f>SUM(N55:N77)</f>
        <v>434</v>
      </c>
      <c r="O78" s="203">
        <f t="shared" si="23"/>
        <v>443</v>
      </c>
      <c r="P78" s="217">
        <f t="shared" si="23"/>
        <v>343</v>
      </c>
      <c r="Q78" s="203">
        <f>SUM(Q55:Q77)</f>
        <v>365</v>
      </c>
      <c r="R78" s="203">
        <f t="shared" ref="R78:Z78" si="24">SUM(R55:R77)</f>
        <v>536</v>
      </c>
      <c r="S78" s="203">
        <f t="shared" si="24"/>
        <v>402</v>
      </c>
      <c r="T78" s="203">
        <f t="shared" si="24"/>
        <v>480</v>
      </c>
      <c r="U78" s="203">
        <f t="shared" si="24"/>
        <v>458</v>
      </c>
      <c r="V78" s="203">
        <f t="shared" si="24"/>
        <v>0</v>
      </c>
      <c r="W78" s="203">
        <f t="shared" si="24"/>
        <v>0</v>
      </c>
      <c r="X78" s="203">
        <f t="shared" si="24"/>
        <v>0</v>
      </c>
      <c r="Y78" s="203">
        <f t="shared" si="24"/>
        <v>0</v>
      </c>
      <c r="Z78" s="203">
        <f t="shared" si="24"/>
        <v>0</v>
      </c>
      <c r="AA78" s="203">
        <f>SUM(AA55:AA77)</f>
        <v>0</v>
      </c>
      <c r="AB78" s="223"/>
    </row>
    <row r="79" spans="1:28" x14ac:dyDescent="0.2"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21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8"/>
    </row>
    <row r="80" spans="1:28" s="190" customFormat="1" x14ac:dyDescent="0.2">
      <c r="A80" s="190">
        <f>A52+A78</f>
        <v>49</v>
      </c>
      <c r="D80" s="195">
        <f t="shared" ref="D80:AA80" si="25">D52+D78</f>
        <v>676</v>
      </c>
      <c r="E80" s="195">
        <f t="shared" si="25"/>
        <v>576</v>
      </c>
      <c r="F80" s="195">
        <f t="shared" si="25"/>
        <v>710</v>
      </c>
      <c r="G80" s="195">
        <f t="shared" si="25"/>
        <v>619</v>
      </c>
      <c r="H80" s="195">
        <f t="shared" si="25"/>
        <v>913</v>
      </c>
      <c r="I80" s="195">
        <f t="shared" si="25"/>
        <v>864</v>
      </c>
      <c r="J80" s="195">
        <f t="shared" si="25"/>
        <v>1063</v>
      </c>
      <c r="K80" s="195">
        <f t="shared" si="25"/>
        <v>1109</v>
      </c>
      <c r="L80" s="195">
        <f t="shared" si="25"/>
        <v>1136</v>
      </c>
      <c r="M80" s="195">
        <f t="shared" si="25"/>
        <v>1159</v>
      </c>
      <c r="N80" s="195">
        <f t="shared" si="25"/>
        <v>1161</v>
      </c>
      <c r="O80" s="195">
        <f t="shared" si="25"/>
        <v>1260</v>
      </c>
      <c r="P80" s="220">
        <f t="shared" si="25"/>
        <v>918</v>
      </c>
      <c r="Q80" s="195">
        <f t="shared" si="25"/>
        <v>1066</v>
      </c>
      <c r="R80" s="195">
        <f>R52+R78</f>
        <v>1472</v>
      </c>
      <c r="S80" s="195">
        <f t="shared" si="25"/>
        <v>1253</v>
      </c>
      <c r="T80" s="195">
        <f t="shared" si="25"/>
        <v>1342</v>
      </c>
      <c r="U80" s="195">
        <f t="shared" si="25"/>
        <v>1265</v>
      </c>
      <c r="V80" s="195">
        <f t="shared" si="25"/>
        <v>0</v>
      </c>
      <c r="W80" s="195">
        <f t="shared" si="25"/>
        <v>0</v>
      </c>
      <c r="X80" s="195">
        <f t="shared" si="25"/>
        <v>0</v>
      </c>
      <c r="Y80" s="195">
        <f t="shared" si="25"/>
        <v>0</v>
      </c>
      <c r="Z80" s="195">
        <f t="shared" si="25"/>
        <v>0</v>
      </c>
      <c r="AA80" s="195">
        <f t="shared" si="25"/>
        <v>0</v>
      </c>
      <c r="AB80" s="224"/>
    </row>
    <row r="81" spans="1:28" s="227" customFormat="1" x14ac:dyDescent="0.2">
      <c r="C81" s="228" t="s">
        <v>203</v>
      </c>
      <c r="D81" s="225"/>
      <c r="E81" s="226">
        <f>(E80-D80)/D80</f>
        <v>-0.14792899408284024</v>
      </c>
      <c r="F81" s="226">
        <f t="shared" ref="F81:N81" si="26">(F80-E80)/E80</f>
        <v>0.2326388888888889</v>
      </c>
      <c r="G81" s="226">
        <f t="shared" si="26"/>
        <v>-0.12816901408450704</v>
      </c>
      <c r="H81" s="226">
        <f t="shared" si="26"/>
        <v>0.47495961227786754</v>
      </c>
      <c r="I81" s="226">
        <f t="shared" si="26"/>
        <v>-5.3669222343921137E-2</v>
      </c>
      <c r="J81" s="226">
        <f t="shared" si="26"/>
        <v>0.23032407407407407</v>
      </c>
      <c r="K81" s="226">
        <f t="shared" si="26"/>
        <v>4.3273753527751646E-2</v>
      </c>
      <c r="L81" s="226">
        <f t="shared" si="26"/>
        <v>2.4346257889990983E-2</v>
      </c>
      <c r="M81" s="226">
        <f t="shared" si="26"/>
        <v>2.0246478873239437E-2</v>
      </c>
      <c r="N81" s="226">
        <f t="shared" si="26"/>
        <v>1.7256255392579811E-3</v>
      </c>
      <c r="O81" s="225">
        <f t="shared" ref="O81:U81" si="27">(O80-N80)/N80</f>
        <v>8.5271317829457363E-2</v>
      </c>
      <c r="P81" s="229">
        <f t="shared" si="27"/>
        <v>-0.27142857142857141</v>
      </c>
      <c r="Q81" s="225">
        <f t="shared" si="27"/>
        <v>0.16122004357298475</v>
      </c>
      <c r="R81" s="225">
        <f t="shared" si="27"/>
        <v>0.38086303939962479</v>
      </c>
      <c r="S81" s="225">
        <f t="shared" si="27"/>
        <v>-0.14877717391304349</v>
      </c>
      <c r="T81" s="225">
        <f t="shared" si="27"/>
        <v>7.1029529130087796E-2</v>
      </c>
      <c r="U81" s="225">
        <f t="shared" si="27"/>
        <v>-5.737704918032787E-2</v>
      </c>
      <c r="V81" s="225"/>
      <c r="W81" s="225"/>
      <c r="X81" s="225"/>
      <c r="Y81" s="225"/>
      <c r="Z81" s="225"/>
      <c r="AA81" s="225"/>
      <c r="AB81" s="230"/>
    </row>
    <row r="82" spans="1:28" x14ac:dyDescent="0.2">
      <c r="P82" s="218"/>
      <c r="AB82" s="218"/>
    </row>
    <row r="83" spans="1:28" x14ac:dyDescent="0.2">
      <c r="D83" s="205"/>
      <c r="P83" s="218"/>
      <c r="AB83" s="218"/>
    </row>
    <row r="84" spans="1:28" ht="18" x14ac:dyDescent="0.2">
      <c r="A84" s="204" t="s">
        <v>159</v>
      </c>
      <c r="P84" s="218"/>
      <c r="AB84" s="218"/>
    </row>
    <row r="85" spans="1:28" s="191" customFormat="1" x14ac:dyDescent="0.2">
      <c r="B85" s="192" t="s">
        <v>102</v>
      </c>
      <c r="D85" s="191" t="s">
        <v>172</v>
      </c>
      <c r="E85" s="191" t="s">
        <v>173</v>
      </c>
      <c r="F85" s="191" t="s">
        <v>174</v>
      </c>
      <c r="G85" s="191" t="s">
        <v>175</v>
      </c>
      <c r="H85" s="191" t="s">
        <v>176</v>
      </c>
      <c r="I85" s="191" t="s">
        <v>177</v>
      </c>
      <c r="J85" s="191" t="s">
        <v>178</v>
      </c>
      <c r="K85" s="191" t="s">
        <v>179</v>
      </c>
      <c r="L85" s="191" t="s">
        <v>180</v>
      </c>
      <c r="M85" s="191" t="s">
        <v>181</v>
      </c>
      <c r="N85" s="191" t="s">
        <v>182</v>
      </c>
      <c r="O85" s="191" t="s">
        <v>183</v>
      </c>
      <c r="P85" s="213" t="s">
        <v>184</v>
      </c>
      <c r="Q85" s="191" t="s">
        <v>185</v>
      </c>
      <c r="R85" s="191" t="s">
        <v>186</v>
      </c>
      <c r="S85" s="191" t="s">
        <v>187</v>
      </c>
      <c r="T85" s="191" t="s">
        <v>188</v>
      </c>
      <c r="U85" s="191" t="s">
        <v>189</v>
      </c>
      <c r="V85" s="191" t="s">
        <v>190</v>
      </c>
      <c r="W85" s="191" t="s">
        <v>191</v>
      </c>
      <c r="X85" s="191" t="s">
        <v>192</v>
      </c>
      <c r="Y85" s="191" t="s">
        <v>193</v>
      </c>
      <c r="Z85" s="191" t="s">
        <v>194</v>
      </c>
      <c r="AA85" s="191" t="s">
        <v>195</v>
      </c>
      <c r="AB85" s="213"/>
    </row>
    <row r="86" spans="1:28" x14ac:dyDescent="0.2">
      <c r="A86" s="189">
        <f t="shared" ref="A86:C93" si="28">A19</f>
        <v>1</v>
      </c>
      <c r="B86" s="189" t="str">
        <f t="shared" si="28"/>
        <v>HQT</v>
      </c>
      <c r="C86" s="189" t="str">
        <f t="shared" si="28"/>
        <v>Head Quarter</v>
      </c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>
        <v>1</v>
      </c>
      <c r="P86" s="214"/>
      <c r="Q86" s="194">
        <v>1</v>
      </c>
      <c r="R86" s="194">
        <v>2</v>
      </c>
      <c r="S86" s="194">
        <v>1</v>
      </c>
      <c r="T86" s="194">
        <v>1</v>
      </c>
      <c r="U86" s="194">
        <v>4</v>
      </c>
      <c r="V86" s="194"/>
      <c r="W86" s="194"/>
      <c r="X86" s="194"/>
      <c r="Y86" s="194"/>
      <c r="Z86" s="194"/>
      <c r="AA86" s="194"/>
      <c r="AB86" s="218"/>
    </row>
    <row r="87" spans="1:28" x14ac:dyDescent="0.2">
      <c r="A87" s="189">
        <f t="shared" si="28"/>
        <v>2</v>
      </c>
      <c r="B87" s="189" t="str">
        <f t="shared" si="28"/>
        <v>CSW</v>
      </c>
      <c r="C87" s="189" t="str">
        <f t="shared" si="28"/>
        <v>Charansanitwong</v>
      </c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194"/>
      <c r="P87" s="214"/>
      <c r="Q87" s="194"/>
      <c r="R87" s="194"/>
      <c r="S87" s="194"/>
      <c r="T87" s="194"/>
      <c r="U87" s="194">
        <v>1</v>
      </c>
      <c r="V87" s="194"/>
      <c r="W87" s="194"/>
      <c r="X87" s="194"/>
      <c r="Y87" s="194"/>
      <c r="Z87" s="194"/>
      <c r="AA87" s="194"/>
      <c r="AB87" s="218"/>
    </row>
    <row r="88" spans="1:28" x14ac:dyDescent="0.2">
      <c r="A88" s="189">
        <f t="shared" si="28"/>
        <v>3</v>
      </c>
      <c r="B88" s="189" t="str">
        <f t="shared" si="28"/>
        <v>PAK</v>
      </c>
      <c r="C88" s="189" t="str">
        <f t="shared" si="28"/>
        <v>Pak Kret</v>
      </c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214"/>
      <c r="Q88" s="194"/>
      <c r="R88" s="194"/>
      <c r="S88" s="194"/>
      <c r="T88" s="194"/>
      <c r="U88" s="194">
        <v>1</v>
      </c>
      <c r="V88" s="194"/>
      <c r="W88" s="194"/>
      <c r="X88" s="194"/>
      <c r="Y88" s="194"/>
      <c r="Z88" s="194"/>
      <c r="AA88" s="194"/>
      <c r="AB88" s="218"/>
    </row>
    <row r="89" spans="1:28" x14ac:dyDescent="0.2">
      <c r="A89" s="189">
        <f t="shared" si="28"/>
        <v>4</v>
      </c>
      <c r="B89" s="189" t="str">
        <f t="shared" si="28"/>
        <v>STP</v>
      </c>
      <c r="C89" s="189" t="str">
        <f t="shared" si="28"/>
        <v>Sathu Pradit</v>
      </c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>
        <v>1</v>
      </c>
      <c r="P89" s="21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94"/>
      <c r="AB89" s="218"/>
    </row>
    <row r="90" spans="1:28" x14ac:dyDescent="0.2">
      <c r="A90" s="189">
        <f t="shared" si="28"/>
        <v>5</v>
      </c>
      <c r="B90" s="189" t="str">
        <f t="shared" si="28"/>
        <v>INT</v>
      </c>
      <c r="C90" s="189" t="str">
        <f t="shared" si="28"/>
        <v>Inthamara</v>
      </c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214"/>
      <c r="Q90" s="194"/>
      <c r="R90" s="194"/>
      <c r="S90" s="194">
        <v>1</v>
      </c>
      <c r="T90" s="194"/>
      <c r="U90" s="194"/>
      <c r="V90" s="194"/>
      <c r="W90" s="194"/>
      <c r="X90" s="194"/>
      <c r="Y90" s="194"/>
      <c r="Z90" s="194"/>
      <c r="AA90" s="194"/>
      <c r="AB90" s="218"/>
    </row>
    <row r="91" spans="1:28" s="196" customFormat="1" x14ac:dyDescent="0.2">
      <c r="A91" s="196">
        <f t="shared" si="28"/>
        <v>6</v>
      </c>
      <c r="B91" s="196" t="str">
        <f t="shared" si="28"/>
        <v>CH4</v>
      </c>
      <c r="C91" s="196" t="str">
        <f t="shared" si="28"/>
        <v>Chokchai 4</v>
      </c>
      <c r="D91" s="197"/>
      <c r="E91" s="197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215"/>
      <c r="Q91" s="197">
        <v>1</v>
      </c>
      <c r="R91" s="197">
        <v>1</v>
      </c>
      <c r="S91" s="197"/>
      <c r="T91" s="197">
        <v>1</v>
      </c>
      <c r="U91" s="197"/>
      <c r="V91" s="197"/>
      <c r="W91" s="197"/>
      <c r="X91" s="197"/>
      <c r="Y91" s="197"/>
      <c r="Z91" s="197"/>
      <c r="AA91" s="197"/>
      <c r="AB91" s="221"/>
    </row>
    <row r="92" spans="1:28" s="198" customFormat="1" x14ac:dyDescent="0.2">
      <c r="A92" s="198">
        <f t="shared" si="28"/>
        <v>7</v>
      </c>
      <c r="B92" s="198" t="str">
        <f t="shared" si="28"/>
        <v>DMU</v>
      </c>
      <c r="C92" s="198" t="str">
        <f t="shared" si="28"/>
        <v>Don Muang</v>
      </c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199"/>
      <c r="O92" s="199"/>
      <c r="P92" s="214"/>
      <c r="Q92" s="199"/>
      <c r="R92" s="199"/>
      <c r="S92" s="199">
        <v>2</v>
      </c>
      <c r="T92" s="199">
        <v>1</v>
      </c>
      <c r="U92" s="199">
        <v>1</v>
      </c>
      <c r="V92" s="199"/>
      <c r="W92" s="199"/>
      <c r="X92" s="199"/>
      <c r="Y92" s="199"/>
      <c r="Z92" s="199"/>
      <c r="AA92" s="199"/>
      <c r="AB92" s="218"/>
    </row>
    <row r="93" spans="1:28" s="198" customFormat="1" x14ac:dyDescent="0.2">
      <c r="A93" s="198">
        <f t="shared" si="28"/>
        <v>8</v>
      </c>
      <c r="B93" s="198" t="str">
        <f t="shared" si="28"/>
        <v>BKP</v>
      </c>
      <c r="C93" s="198" t="str">
        <f t="shared" si="28"/>
        <v>Bangkapi</v>
      </c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214"/>
      <c r="Q93" s="199">
        <v>1</v>
      </c>
      <c r="R93" s="199">
        <v>2</v>
      </c>
      <c r="S93" s="199"/>
      <c r="T93" s="199"/>
      <c r="U93" s="199"/>
      <c r="V93" s="199"/>
      <c r="W93" s="199"/>
      <c r="X93" s="199"/>
      <c r="Y93" s="199"/>
      <c r="Z93" s="199"/>
      <c r="AA93" s="199"/>
      <c r="AB93" s="218"/>
    </row>
    <row r="94" spans="1:28" s="198" customFormat="1" x14ac:dyDescent="0.2">
      <c r="A94" s="198">
        <f t="shared" ref="A94:C94" si="29">A27</f>
        <v>9</v>
      </c>
      <c r="B94" s="198" t="str">
        <f t="shared" si="29"/>
        <v>BRG</v>
      </c>
      <c r="C94" s="198" t="str">
        <f t="shared" si="29"/>
        <v>Bearing</v>
      </c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214"/>
      <c r="Q94" s="199"/>
      <c r="R94" s="199"/>
      <c r="S94" s="199"/>
      <c r="T94" s="199">
        <v>1</v>
      </c>
      <c r="U94" s="199">
        <v>1</v>
      </c>
      <c r="V94" s="199"/>
      <c r="W94" s="199"/>
      <c r="X94" s="199"/>
      <c r="Y94" s="199"/>
      <c r="Z94" s="199"/>
      <c r="AA94" s="199"/>
      <c r="AB94" s="218"/>
    </row>
    <row r="95" spans="1:28" s="200" customFormat="1" x14ac:dyDescent="0.2">
      <c r="A95" s="200">
        <f t="shared" ref="A95:C95" si="30">A28</f>
        <v>10</v>
      </c>
      <c r="B95" s="200" t="str">
        <f t="shared" si="30"/>
        <v>PCP</v>
      </c>
      <c r="C95" s="200" t="str">
        <f t="shared" si="30"/>
        <v>Poochaosamingprai</v>
      </c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16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22"/>
    </row>
    <row r="96" spans="1:28" s="198" customFormat="1" x14ac:dyDescent="0.2">
      <c r="A96" s="198">
        <f t="shared" ref="A96:C96" si="31">A29</f>
        <v>11</v>
      </c>
      <c r="B96" s="198" t="str">
        <f t="shared" si="31"/>
        <v>PPD</v>
      </c>
      <c r="C96" s="198" t="str">
        <f t="shared" si="31"/>
        <v>Phrapradaeng</v>
      </c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214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218"/>
    </row>
    <row r="97" spans="1:28" s="198" customFormat="1" x14ac:dyDescent="0.2">
      <c r="A97" s="198">
        <f t="shared" ref="A97:C97" si="32">A30</f>
        <v>12</v>
      </c>
      <c r="B97" s="198" t="str">
        <f t="shared" si="32"/>
        <v>BPO</v>
      </c>
      <c r="C97" s="198" t="str">
        <f t="shared" si="32"/>
        <v>Bangpoo</v>
      </c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214">
        <v>2</v>
      </c>
      <c r="Q97" s="199">
        <v>1</v>
      </c>
      <c r="R97" s="199">
        <v>3</v>
      </c>
      <c r="S97" s="199">
        <v>2</v>
      </c>
      <c r="T97" s="199"/>
      <c r="U97" s="199"/>
      <c r="V97" s="199"/>
      <c r="W97" s="199"/>
      <c r="X97" s="199"/>
      <c r="Y97" s="199"/>
      <c r="Z97" s="199"/>
      <c r="AA97" s="199"/>
      <c r="AB97" s="218"/>
    </row>
    <row r="98" spans="1:28" s="198" customFormat="1" x14ac:dyDescent="0.2">
      <c r="A98" s="198">
        <f t="shared" ref="A98:C113" si="33">A31</f>
        <v>13</v>
      </c>
      <c r="B98" s="198" t="str">
        <f t="shared" si="33"/>
        <v>BPE</v>
      </c>
      <c r="C98" s="198" t="str">
        <f t="shared" si="33"/>
        <v>Bangplee</v>
      </c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214"/>
      <c r="Q98" s="199"/>
      <c r="R98" s="199"/>
      <c r="S98" s="199"/>
      <c r="T98" s="199"/>
      <c r="U98" s="199">
        <v>1</v>
      </c>
      <c r="V98" s="199"/>
      <c r="W98" s="199"/>
      <c r="X98" s="199"/>
      <c r="Y98" s="199"/>
      <c r="Z98" s="199"/>
      <c r="AA98" s="199"/>
      <c r="AB98" s="218"/>
    </row>
    <row r="99" spans="1:28" s="198" customFormat="1" x14ac:dyDescent="0.2">
      <c r="A99" s="198">
        <f t="shared" si="33"/>
        <v>14</v>
      </c>
      <c r="B99" s="198" t="str">
        <f t="shared" si="33"/>
        <v>BPN</v>
      </c>
      <c r="C99" s="198" t="str">
        <f t="shared" si="33"/>
        <v>Bangpoon</v>
      </c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214"/>
      <c r="Q99" s="199"/>
      <c r="R99" s="199">
        <v>1</v>
      </c>
      <c r="S99" s="199">
        <v>1</v>
      </c>
      <c r="T99" s="199"/>
      <c r="U99" s="199"/>
      <c r="V99" s="199"/>
      <c r="W99" s="199"/>
      <c r="X99" s="199"/>
      <c r="Y99" s="199"/>
      <c r="Z99" s="199"/>
      <c r="AA99" s="199"/>
      <c r="AB99" s="218"/>
    </row>
    <row r="100" spans="1:28" s="200" customFormat="1" x14ac:dyDescent="0.2">
      <c r="A100" s="200">
        <f t="shared" si="33"/>
        <v>15</v>
      </c>
      <c r="B100" s="200" t="str">
        <f t="shared" si="33"/>
        <v>ROM</v>
      </c>
      <c r="C100" s="200" t="str">
        <f t="shared" si="33"/>
        <v>Rom Klao</v>
      </c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16"/>
      <c r="Q100" s="201"/>
      <c r="R100" s="201">
        <v>1</v>
      </c>
      <c r="S100" s="201"/>
      <c r="T100" s="201">
        <v>1</v>
      </c>
      <c r="U100" s="201">
        <v>1</v>
      </c>
      <c r="V100" s="201"/>
      <c r="W100" s="201"/>
      <c r="X100" s="201"/>
      <c r="Y100" s="201"/>
      <c r="Z100" s="201"/>
      <c r="AA100" s="201"/>
      <c r="AB100" s="222"/>
    </row>
    <row r="101" spans="1:28" s="198" customFormat="1" x14ac:dyDescent="0.2">
      <c r="A101" s="198">
        <f t="shared" si="33"/>
        <v>16</v>
      </c>
      <c r="B101" s="198" t="str">
        <f t="shared" si="33"/>
        <v>PRW</v>
      </c>
      <c r="C101" s="198" t="str">
        <f t="shared" si="33"/>
        <v>Prawet</v>
      </c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214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218"/>
    </row>
    <row r="102" spans="1:28" s="198" customFormat="1" x14ac:dyDescent="0.2">
      <c r="A102" s="198">
        <f t="shared" si="33"/>
        <v>17</v>
      </c>
      <c r="B102" s="198" t="str">
        <f t="shared" si="33"/>
        <v>KKW</v>
      </c>
      <c r="C102" s="198" t="str">
        <f t="shared" si="33"/>
        <v>King Kaew</v>
      </c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214"/>
      <c r="Q102" s="199"/>
      <c r="R102" s="199"/>
      <c r="S102" s="199"/>
      <c r="T102" s="199"/>
      <c r="U102" s="199">
        <v>2</v>
      </c>
      <c r="V102" s="199"/>
      <c r="W102" s="199"/>
      <c r="X102" s="199"/>
      <c r="Y102" s="199"/>
      <c r="Z102" s="199"/>
      <c r="AA102" s="199"/>
      <c r="AB102" s="218"/>
    </row>
    <row r="103" spans="1:28" s="198" customFormat="1" x14ac:dyDescent="0.2">
      <c r="A103" s="198">
        <f t="shared" si="33"/>
        <v>18</v>
      </c>
      <c r="B103" s="198" t="str">
        <f t="shared" si="33"/>
        <v>SPM</v>
      </c>
      <c r="C103" s="198" t="str">
        <f t="shared" si="33"/>
        <v>Sapanmai</v>
      </c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214"/>
      <c r="Q103" s="199">
        <v>1</v>
      </c>
      <c r="R103" s="199"/>
      <c r="S103" s="199">
        <v>2</v>
      </c>
      <c r="T103" s="199">
        <v>1</v>
      </c>
      <c r="U103" s="199"/>
      <c r="V103" s="199"/>
      <c r="W103" s="199"/>
      <c r="X103" s="199"/>
      <c r="Y103" s="199"/>
      <c r="Z103" s="199"/>
      <c r="AA103" s="199"/>
      <c r="AB103" s="218"/>
    </row>
    <row r="104" spans="1:28" s="198" customFormat="1" x14ac:dyDescent="0.2">
      <c r="A104" s="198">
        <f t="shared" si="33"/>
        <v>19</v>
      </c>
      <c r="B104" s="198" t="str">
        <f t="shared" si="33"/>
        <v>LAK</v>
      </c>
      <c r="C104" s="198" t="str">
        <f t="shared" si="33"/>
        <v>Laksi (MaxValu)</v>
      </c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214"/>
      <c r="Q104" s="199">
        <v>1</v>
      </c>
      <c r="R104" s="199"/>
      <c r="S104" s="199"/>
      <c r="T104" s="199"/>
      <c r="U104" s="199">
        <v>3</v>
      </c>
      <c r="V104" s="199"/>
      <c r="W104" s="199"/>
      <c r="X104" s="199"/>
      <c r="Y104" s="199"/>
      <c r="Z104" s="199"/>
      <c r="AA104" s="199"/>
      <c r="AB104" s="218"/>
    </row>
    <row r="105" spans="1:28" s="238" customFormat="1" x14ac:dyDescent="0.2">
      <c r="A105" s="238">
        <f t="shared" si="33"/>
        <v>20</v>
      </c>
      <c r="B105" s="238" t="str">
        <f t="shared" si="33"/>
        <v>SAI</v>
      </c>
      <c r="C105" s="238" t="str">
        <f t="shared" si="33"/>
        <v>Saimai</v>
      </c>
      <c r="D105" s="239"/>
      <c r="E105" s="239"/>
      <c r="F105" s="239"/>
      <c r="G105" s="239"/>
      <c r="H105" s="239"/>
      <c r="I105" s="239"/>
      <c r="J105" s="239"/>
      <c r="K105" s="239"/>
      <c r="L105" s="239"/>
      <c r="M105" s="239"/>
      <c r="N105" s="239"/>
      <c r="O105" s="239"/>
      <c r="P105" s="240"/>
      <c r="Q105" s="239"/>
      <c r="R105" s="239"/>
      <c r="S105" s="239">
        <v>1</v>
      </c>
      <c r="T105" s="239"/>
      <c r="U105" s="239"/>
      <c r="V105" s="239"/>
      <c r="W105" s="239"/>
      <c r="X105" s="239"/>
      <c r="Y105" s="239"/>
      <c r="Z105" s="239"/>
      <c r="AA105" s="239"/>
      <c r="AB105" s="241"/>
    </row>
    <row r="106" spans="1:28" s="198" customFormat="1" x14ac:dyDescent="0.2">
      <c r="A106" s="198">
        <f t="shared" si="33"/>
        <v>21</v>
      </c>
      <c r="B106" s="198" t="str">
        <f t="shared" si="33"/>
        <v>KBN</v>
      </c>
      <c r="C106" s="198" t="str">
        <f t="shared" si="33"/>
        <v>Khubon</v>
      </c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214">
        <v>1</v>
      </c>
      <c r="Q106" s="199">
        <v>1</v>
      </c>
      <c r="R106" s="199"/>
      <c r="S106" s="199">
        <v>1</v>
      </c>
      <c r="T106" s="199"/>
      <c r="U106" s="199"/>
      <c r="V106" s="199"/>
      <c r="W106" s="199"/>
      <c r="X106" s="199"/>
      <c r="Y106" s="199"/>
      <c r="Z106" s="199"/>
      <c r="AA106" s="199"/>
      <c r="AB106" s="218"/>
    </row>
    <row r="107" spans="1:28" s="198" customFormat="1" x14ac:dyDescent="0.2">
      <c r="A107" s="198">
        <f t="shared" si="33"/>
        <v>22</v>
      </c>
      <c r="B107" s="198" t="str">
        <f t="shared" si="33"/>
        <v>NKM</v>
      </c>
      <c r="C107" s="198" t="str">
        <f t="shared" si="33"/>
        <v>Nongkhaem</v>
      </c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214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99"/>
      <c r="AB107" s="218"/>
    </row>
    <row r="108" spans="1:28" s="198" customFormat="1" x14ac:dyDescent="0.2">
      <c r="A108" s="198">
        <f t="shared" si="33"/>
        <v>23</v>
      </c>
      <c r="B108" s="198" t="str">
        <f t="shared" si="33"/>
        <v>PMT</v>
      </c>
      <c r="C108" s="198" t="str">
        <f t="shared" si="33"/>
        <v>Phutthamonthon Sai 6</v>
      </c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214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218"/>
    </row>
    <row r="109" spans="1:28" s="198" customFormat="1" x14ac:dyDescent="0.2">
      <c r="A109" s="198">
        <f t="shared" si="33"/>
        <v>24</v>
      </c>
      <c r="B109" s="198" t="str">
        <f t="shared" si="33"/>
        <v>BBN</v>
      </c>
      <c r="C109" s="198" t="str">
        <f t="shared" si="33"/>
        <v>Bangbon (MaxValu)</v>
      </c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214"/>
      <c r="Q109" s="199"/>
      <c r="R109" s="199"/>
      <c r="S109" s="199"/>
      <c r="T109" s="199"/>
      <c r="U109" s="199">
        <v>1</v>
      </c>
      <c r="V109" s="199"/>
      <c r="W109" s="199"/>
      <c r="X109" s="199"/>
      <c r="Y109" s="199"/>
      <c r="Z109" s="199"/>
      <c r="AA109" s="199"/>
      <c r="AB109" s="218"/>
    </row>
    <row r="110" spans="1:28" s="198" customFormat="1" x14ac:dyDescent="0.2">
      <c r="A110" s="198">
        <f t="shared" si="33"/>
        <v>25</v>
      </c>
      <c r="B110" s="198" t="str">
        <f t="shared" si="33"/>
        <v>BUA</v>
      </c>
      <c r="C110" s="198" t="str">
        <f t="shared" si="33"/>
        <v>Bangbuathong</v>
      </c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199"/>
      <c r="O110" s="199">
        <v>2</v>
      </c>
      <c r="P110" s="214">
        <v>2</v>
      </c>
      <c r="Q110" s="199"/>
      <c r="R110" s="199"/>
      <c r="S110" s="199"/>
      <c r="T110" s="199"/>
      <c r="U110" s="199">
        <v>1</v>
      </c>
      <c r="V110" s="199"/>
      <c r="W110" s="199"/>
      <c r="X110" s="199"/>
      <c r="Y110" s="199"/>
      <c r="Z110" s="199"/>
      <c r="AA110" s="199"/>
      <c r="AB110" s="218"/>
    </row>
    <row r="111" spans="1:28" s="196" customFormat="1" x14ac:dyDescent="0.2">
      <c r="A111" s="196">
        <f t="shared" si="33"/>
        <v>26</v>
      </c>
      <c r="B111" s="196" t="str">
        <f t="shared" si="33"/>
        <v>NVA</v>
      </c>
      <c r="C111" s="196" t="str">
        <f t="shared" si="33"/>
        <v>Navanakorn</v>
      </c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215"/>
      <c r="Q111" s="197"/>
      <c r="R111" s="197">
        <v>1</v>
      </c>
      <c r="S111" s="197"/>
      <c r="T111" s="197"/>
      <c r="U111" s="197"/>
      <c r="V111" s="197"/>
      <c r="W111" s="197"/>
      <c r="X111" s="197"/>
      <c r="Y111" s="197"/>
      <c r="Z111" s="197"/>
      <c r="AA111" s="197"/>
      <c r="AB111" s="221"/>
    </row>
    <row r="112" spans="1:28" x14ac:dyDescent="0.2">
      <c r="A112" s="189">
        <f t="shared" si="33"/>
        <v>27</v>
      </c>
      <c r="B112" s="189" t="str">
        <f t="shared" si="33"/>
        <v>KL4</v>
      </c>
      <c r="C112" s="189" t="str">
        <f t="shared" si="33"/>
        <v>Klong 4</v>
      </c>
      <c r="D112" s="194"/>
      <c r="E112" s="194"/>
      <c r="F112" s="194"/>
      <c r="G112" s="194"/>
      <c r="H112" s="194"/>
      <c r="I112" s="194"/>
      <c r="J112" s="194"/>
      <c r="K112" s="194"/>
      <c r="L112" s="194"/>
      <c r="M112" s="194"/>
      <c r="N112" s="194"/>
      <c r="O112" s="194"/>
      <c r="P112" s="214">
        <v>2</v>
      </c>
      <c r="Q112" s="194"/>
      <c r="R112" s="194">
        <v>1</v>
      </c>
      <c r="S112" s="194"/>
      <c r="T112" s="194">
        <v>1</v>
      </c>
      <c r="U112" s="194">
        <v>1</v>
      </c>
      <c r="V112" s="194"/>
      <c r="W112" s="194"/>
      <c r="X112" s="194"/>
      <c r="Y112" s="194"/>
      <c r="Z112" s="194"/>
      <c r="AA112" s="194"/>
      <c r="AB112" s="218"/>
    </row>
    <row r="113" spans="1:28" x14ac:dyDescent="0.2">
      <c r="A113" s="189">
        <f t="shared" si="33"/>
        <v>28</v>
      </c>
      <c r="B113" s="189" t="str">
        <f t="shared" si="33"/>
        <v>MHC</v>
      </c>
      <c r="C113" s="189" t="str">
        <f t="shared" si="33"/>
        <v>Mahachai</v>
      </c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214"/>
      <c r="Q113" s="194"/>
      <c r="R113" s="194"/>
      <c r="S113" s="194"/>
      <c r="T113" s="194">
        <v>1</v>
      </c>
      <c r="U113" s="194">
        <v>2</v>
      </c>
      <c r="V113" s="194"/>
      <c r="W113" s="194"/>
      <c r="X113" s="194"/>
      <c r="Y113" s="194"/>
      <c r="Z113" s="194"/>
      <c r="AA113" s="194"/>
      <c r="AB113" s="218"/>
    </row>
    <row r="114" spans="1:28" x14ac:dyDescent="0.2"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21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18"/>
    </row>
    <row r="115" spans="1:28" x14ac:dyDescent="0.2"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21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18"/>
    </row>
    <row r="116" spans="1:28" x14ac:dyDescent="0.2"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21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18"/>
    </row>
    <row r="117" spans="1:28" x14ac:dyDescent="0.2"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21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18"/>
    </row>
    <row r="118" spans="1:28" x14ac:dyDescent="0.2"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21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18"/>
    </row>
    <row r="119" spans="1:28" s="202" customFormat="1" x14ac:dyDescent="0.2">
      <c r="A119" s="202">
        <f>COUNT(A86:A118)</f>
        <v>28</v>
      </c>
      <c r="D119" s="203">
        <f>SUM(D86:D118)</f>
        <v>0</v>
      </c>
      <c r="E119" s="203">
        <f t="shared" ref="E119:Z119" si="34">SUM(E86:E118)</f>
        <v>0</v>
      </c>
      <c r="F119" s="203">
        <f t="shared" si="34"/>
        <v>0</v>
      </c>
      <c r="G119" s="203">
        <f t="shared" si="34"/>
        <v>0</v>
      </c>
      <c r="H119" s="203">
        <f t="shared" si="34"/>
        <v>0</v>
      </c>
      <c r="I119" s="203">
        <f t="shared" si="34"/>
        <v>0</v>
      </c>
      <c r="J119" s="203">
        <f t="shared" si="34"/>
        <v>0</v>
      </c>
      <c r="K119" s="203">
        <f t="shared" si="34"/>
        <v>0</v>
      </c>
      <c r="L119" s="203">
        <f t="shared" si="34"/>
        <v>0</v>
      </c>
      <c r="M119" s="203">
        <f t="shared" si="34"/>
        <v>0</v>
      </c>
      <c r="N119" s="203">
        <f t="shared" si="34"/>
        <v>0</v>
      </c>
      <c r="O119" s="203">
        <f t="shared" si="34"/>
        <v>4</v>
      </c>
      <c r="P119" s="217">
        <f t="shared" si="34"/>
        <v>7</v>
      </c>
      <c r="Q119" s="203">
        <f t="shared" si="34"/>
        <v>7</v>
      </c>
      <c r="R119" s="203">
        <f t="shared" si="34"/>
        <v>12</v>
      </c>
      <c r="S119" s="203">
        <f t="shared" si="34"/>
        <v>11</v>
      </c>
      <c r="T119" s="203">
        <f t="shared" si="34"/>
        <v>8</v>
      </c>
      <c r="U119" s="203">
        <f t="shared" si="34"/>
        <v>20</v>
      </c>
      <c r="V119" s="203">
        <f>SUM(V86:V118)</f>
        <v>0</v>
      </c>
      <c r="W119" s="203">
        <f t="shared" si="34"/>
        <v>0</v>
      </c>
      <c r="X119" s="203">
        <f t="shared" si="34"/>
        <v>0</v>
      </c>
      <c r="Y119" s="203">
        <f t="shared" si="34"/>
        <v>0</v>
      </c>
      <c r="Z119" s="203">
        <f t="shared" si="34"/>
        <v>0</v>
      </c>
      <c r="AA119" s="203">
        <f>SUM(AA86:AA118)</f>
        <v>0</v>
      </c>
      <c r="AB119" s="223"/>
    </row>
    <row r="120" spans="1:28" x14ac:dyDescent="0.2">
      <c r="P120" s="218"/>
      <c r="AB120" s="218"/>
    </row>
    <row r="121" spans="1:28" s="193" customFormat="1" x14ac:dyDescent="0.2">
      <c r="B121" s="193" t="s">
        <v>171</v>
      </c>
      <c r="D121" s="193" t="str">
        <f>D85</f>
        <v>2015-01</v>
      </c>
      <c r="E121" s="193" t="str">
        <f t="shared" ref="E121:AA121" si="35">E85</f>
        <v>2015-02</v>
      </c>
      <c r="F121" s="193" t="str">
        <f t="shared" si="35"/>
        <v>2015-03</v>
      </c>
      <c r="G121" s="193" t="str">
        <f t="shared" si="35"/>
        <v>2015-04</v>
      </c>
      <c r="H121" s="193" t="str">
        <f t="shared" si="35"/>
        <v>2015-05</v>
      </c>
      <c r="I121" s="193" t="str">
        <f t="shared" si="35"/>
        <v>2015-06</v>
      </c>
      <c r="J121" s="193" t="str">
        <f t="shared" si="35"/>
        <v>2015-07</v>
      </c>
      <c r="K121" s="193" t="str">
        <f t="shared" si="35"/>
        <v>2015-08</v>
      </c>
      <c r="L121" s="193" t="str">
        <f t="shared" si="35"/>
        <v>2015-09</v>
      </c>
      <c r="M121" s="193" t="str">
        <f t="shared" si="35"/>
        <v>2015-10</v>
      </c>
      <c r="N121" s="193" t="str">
        <f t="shared" si="35"/>
        <v>2015-11</v>
      </c>
      <c r="O121" s="193" t="str">
        <f t="shared" si="35"/>
        <v>2015-12</v>
      </c>
      <c r="P121" s="219" t="str">
        <f t="shared" si="35"/>
        <v>2016-01</v>
      </c>
      <c r="Q121" s="193" t="str">
        <f t="shared" si="35"/>
        <v>2016-02</v>
      </c>
      <c r="R121" s="193" t="str">
        <f t="shared" si="35"/>
        <v>2016-03</v>
      </c>
      <c r="S121" s="193" t="str">
        <f t="shared" si="35"/>
        <v>2016-04</v>
      </c>
      <c r="T121" s="193" t="str">
        <f t="shared" si="35"/>
        <v>2016-05</v>
      </c>
      <c r="U121" s="193" t="str">
        <f t="shared" si="35"/>
        <v>2016-06</v>
      </c>
      <c r="V121" s="193" t="str">
        <f t="shared" si="35"/>
        <v>2016-07</v>
      </c>
      <c r="W121" s="193" t="str">
        <f t="shared" si="35"/>
        <v>2016-08</v>
      </c>
      <c r="X121" s="193" t="str">
        <f t="shared" si="35"/>
        <v>2016-09</v>
      </c>
      <c r="Y121" s="193" t="str">
        <f t="shared" si="35"/>
        <v>2016-10</v>
      </c>
      <c r="Z121" s="193" t="str">
        <f t="shared" si="35"/>
        <v>2016-11</v>
      </c>
      <c r="AA121" s="193" t="str">
        <f t="shared" si="35"/>
        <v>2016-12</v>
      </c>
      <c r="AB121" s="219"/>
    </row>
    <row r="122" spans="1:28" x14ac:dyDescent="0.2">
      <c r="A122" s="189">
        <f t="shared" ref="A122:C123" si="36">A55</f>
        <v>29</v>
      </c>
      <c r="B122" s="189" t="str">
        <f t="shared" si="36"/>
        <v>CCS</v>
      </c>
      <c r="C122" s="189" t="str">
        <f t="shared" si="36"/>
        <v>Chachoengsao</v>
      </c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21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18"/>
    </row>
    <row r="123" spans="1:28" x14ac:dyDescent="0.2">
      <c r="A123" s="189">
        <f t="shared" si="36"/>
        <v>30</v>
      </c>
      <c r="B123" s="189" t="str">
        <f t="shared" si="36"/>
        <v>AMT</v>
      </c>
      <c r="C123" s="189" t="str">
        <f t="shared" si="36"/>
        <v>Amata Nakorn</v>
      </c>
      <c r="D123" s="194"/>
      <c r="E123" s="194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214"/>
      <c r="Q123" s="194"/>
      <c r="R123" s="194">
        <v>1</v>
      </c>
      <c r="S123" s="194"/>
      <c r="T123" s="194"/>
      <c r="U123" s="194"/>
      <c r="V123" s="194"/>
      <c r="W123" s="194"/>
      <c r="X123" s="194"/>
      <c r="Y123" s="194"/>
      <c r="Z123" s="194"/>
      <c r="AA123" s="194"/>
      <c r="AB123" s="218"/>
    </row>
    <row r="124" spans="1:28" x14ac:dyDescent="0.2">
      <c r="A124" s="189">
        <f t="shared" ref="A124:A134" si="37">A57</f>
        <v>31</v>
      </c>
      <c r="B124" s="189" t="str">
        <f t="shared" ref="B124:C124" si="38">B57</f>
        <v>CHB</v>
      </c>
      <c r="C124" s="189" t="str">
        <f t="shared" si="38"/>
        <v>Muang Chonburi</v>
      </c>
      <c r="D124" s="194"/>
      <c r="E124" s="194"/>
      <c r="F124" s="194"/>
      <c r="G124" s="194"/>
      <c r="H124" s="194"/>
      <c r="I124" s="194"/>
      <c r="J124" s="194"/>
      <c r="K124" s="194"/>
      <c r="L124" s="194"/>
      <c r="M124" s="194"/>
      <c r="N124" s="194"/>
      <c r="O124" s="194"/>
      <c r="P124" s="214"/>
      <c r="Q124" s="194"/>
      <c r="R124" s="194"/>
      <c r="S124" s="194"/>
      <c r="T124" s="194"/>
      <c r="U124" s="194"/>
      <c r="V124" s="194"/>
      <c r="W124" s="194"/>
      <c r="X124" s="194"/>
      <c r="Y124" s="194"/>
      <c r="Z124" s="194"/>
      <c r="AA124" s="194"/>
      <c r="AB124" s="218"/>
    </row>
    <row r="125" spans="1:28" x14ac:dyDescent="0.2">
      <c r="A125" s="189">
        <f t="shared" si="37"/>
        <v>32</v>
      </c>
      <c r="B125" s="189" t="str">
        <f t="shared" ref="B125:C125" si="39">B58</f>
        <v>SRC</v>
      </c>
      <c r="C125" s="189" t="str">
        <f t="shared" si="39"/>
        <v>Sriracha</v>
      </c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194"/>
      <c r="P125" s="214"/>
      <c r="Q125" s="194"/>
      <c r="R125" s="194"/>
      <c r="S125" s="194"/>
      <c r="T125" s="194">
        <v>1</v>
      </c>
      <c r="U125" s="194"/>
      <c r="V125" s="194"/>
      <c r="W125" s="194"/>
      <c r="X125" s="194"/>
      <c r="Y125" s="194"/>
      <c r="Z125" s="194"/>
      <c r="AA125" s="194"/>
      <c r="AB125" s="218"/>
    </row>
    <row r="126" spans="1:28" x14ac:dyDescent="0.2">
      <c r="A126" s="189">
        <f t="shared" si="37"/>
        <v>33</v>
      </c>
      <c r="B126" s="189" t="str">
        <f t="shared" ref="B126:C129" si="40">B59</f>
        <v>BWN</v>
      </c>
      <c r="C126" s="189" t="str">
        <f t="shared" si="40"/>
        <v>Bowin</v>
      </c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194"/>
      <c r="P126" s="214"/>
      <c r="Q126" s="194"/>
      <c r="R126" s="194"/>
      <c r="S126" s="194"/>
      <c r="T126" s="194"/>
      <c r="U126" s="194"/>
      <c r="V126" s="194"/>
      <c r="W126" s="194"/>
      <c r="X126" s="194"/>
      <c r="Y126" s="194"/>
      <c r="Z126" s="194"/>
      <c r="AA126" s="194"/>
      <c r="AB126" s="218"/>
    </row>
    <row r="127" spans="1:28" s="196" customFormat="1" x14ac:dyDescent="0.2">
      <c r="A127" s="196">
        <f t="shared" si="37"/>
        <v>34</v>
      </c>
      <c r="B127" s="196" t="str">
        <f t="shared" si="40"/>
        <v>PTY</v>
      </c>
      <c r="C127" s="196" t="str">
        <f t="shared" si="40"/>
        <v>Pattaya</v>
      </c>
      <c r="D127" s="197"/>
      <c r="E127" s="197"/>
      <c r="F127" s="197"/>
      <c r="G127" s="197"/>
      <c r="H127" s="197"/>
      <c r="I127" s="197"/>
      <c r="J127" s="197"/>
      <c r="K127" s="197"/>
      <c r="L127" s="197"/>
      <c r="M127" s="197"/>
      <c r="N127" s="197"/>
      <c r="O127" s="197"/>
      <c r="P127" s="215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  <c r="AA127" s="197"/>
      <c r="AB127" s="221"/>
    </row>
    <row r="128" spans="1:28" s="198" customFormat="1" x14ac:dyDescent="0.2">
      <c r="A128" s="198">
        <f t="shared" si="37"/>
        <v>35</v>
      </c>
      <c r="B128" s="198" t="str">
        <f t="shared" si="40"/>
        <v>RYO</v>
      </c>
      <c r="C128" s="198" t="str">
        <f t="shared" si="40"/>
        <v>Rayong</v>
      </c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  <c r="O128" s="199"/>
      <c r="P128" s="214"/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  <c r="AA128" s="199"/>
      <c r="AB128" s="218"/>
    </row>
    <row r="129" spans="1:28" s="198" customFormat="1" x14ac:dyDescent="0.2">
      <c r="A129" s="198">
        <f t="shared" si="37"/>
        <v>36</v>
      </c>
      <c r="B129" s="198" t="str">
        <f t="shared" si="40"/>
        <v>MTP</v>
      </c>
      <c r="C129" s="198" t="str">
        <f t="shared" si="40"/>
        <v>Maptaphut</v>
      </c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214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218"/>
    </row>
    <row r="130" spans="1:28" s="198" customFormat="1" x14ac:dyDescent="0.2">
      <c r="A130" s="198">
        <f t="shared" si="37"/>
        <v>37</v>
      </c>
      <c r="B130" s="198" t="str">
        <f t="shared" ref="B130:C130" si="41">B63</f>
        <v>PLD</v>
      </c>
      <c r="C130" s="198" t="str">
        <f t="shared" si="41"/>
        <v>Pluakdaeng</v>
      </c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214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218"/>
    </row>
    <row r="131" spans="1:28" s="200" customFormat="1" x14ac:dyDescent="0.2">
      <c r="A131" s="200">
        <f t="shared" si="37"/>
        <v>38</v>
      </c>
      <c r="B131" s="200" t="str">
        <f t="shared" ref="B131:C131" si="42">B64</f>
        <v>BKH</v>
      </c>
      <c r="C131" s="200" t="str">
        <f t="shared" si="42"/>
        <v>Bankhai</v>
      </c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16"/>
      <c r="Q131" s="201"/>
      <c r="R131" s="201"/>
      <c r="S131" s="201"/>
      <c r="T131" s="201"/>
      <c r="U131" s="201"/>
      <c r="V131" s="201"/>
      <c r="W131" s="201"/>
      <c r="X131" s="201"/>
      <c r="Y131" s="201"/>
      <c r="Z131" s="201"/>
      <c r="AA131" s="201"/>
      <c r="AB131" s="222"/>
    </row>
    <row r="132" spans="1:28" s="198" customFormat="1" x14ac:dyDescent="0.2">
      <c r="A132" s="198">
        <f t="shared" si="37"/>
        <v>39</v>
      </c>
      <c r="B132" s="198" t="str">
        <f t="shared" ref="B132:C132" si="43">B65</f>
        <v>CTB</v>
      </c>
      <c r="C132" s="198" t="str">
        <f t="shared" si="43"/>
        <v>Chanthaburi</v>
      </c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214"/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  <c r="AA132" s="199"/>
      <c r="AB132" s="218"/>
    </row>
    <row r="133" spans="1:28" s="198" customFormat="1" x14ac:dyDescent="0.2">
      <c r="A133" s="198">
        <f t="shared" si="37"/>
        <v>40</v>
      </c>
      <c r="B133" s="198" t="str">
        <f>B66</f>
        <v>KRT</v>
      </c>
      <c r="C133" s="198" t="str">
        <f>C66</f>
        <v>Korat GL</v>
      </c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214"/>
      <c r="Q133" s="199"/>
      <c r="R133" s="199"/>
      <c r="S133" s="199"/>
      <c r="T133" s="199"/>
      <c r="U133" s="199"/>
      <c r="V133" s="199"/>
      <c r="W133" s="199"/>
      <c r="X133" s="199"/>
      <c r="Y133" s="199"/>
      <c r="Z133" s="199"/>
      <c r="AA133" s="199"/>
      <c r="AB133" s="218"/>
    </row>
    <row r="134" spans="1:28" s="198" customFormat="1" x14ac:dyDescent="0.2">
      <c r="A134" s="198">
        <f t="shared" si="37"/>
        <v>41</v>
      </c>
      <c r="B134" s="198" t="str">
        <f>B67</f>
        <v>JOH</v>
      </c>
      <c r="C134" s="198" t="str">
        <f>C67</f>
        <v>Joho</v>
      </c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214"/>
      <c r="Q134" s="199"/>
      <c r="R134" s="199"/>
      <c r="S134" s="199"/>
      <c r="T134" s="199"/>
      <c r="U134" s="199"/>
      <c r="V134" s="199"/>
      <c r="W134" s="199"/>
      <c r="X134" s="199"/>
      <c r="Y134" s="199"/>
      <c r="Z134" s="199"/>
      <c r="AA134" s="199"/>
      <c r="AB134" s="218"/>
    </row>
    <row r="135" spans="1:28" s="198" customFormat="1" x14ac:dyDescent="0.2">
      <c r="A135" s="198">
        <f t="shared" ref="A135:C135" si="44">A68</f>
        <v>42</v>
      </c>
      <c r="B135" s="198" t="str">
        <f t="shared" si="44"/>
        <v>YMO</v>
      </c>
      <c r="C135" s="198" t="str">
        <f t="shared" si="44"/>
        <v>Yamo Korat</v>
      </c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214"/>
      <c r="Q135" s="199"/>
      <c r="R135" s="199"/>
      <c r="S135" s="199"/>
      <c r="T135" s="199"/>
      <c r="U135" s="199"/>
      <c r="V135" s="199"/>
      <c r="W135" s="199"/>
      <c r="X135" s="199"/>
      <c r="Y135" s="199"/>
      <c r="Z135" s="199"/>
      <c r="AA135" s="199"/>
      <c r="AB135" s="218"/>
    </row>
    <row r="136" spans="1:28" s="198" customFormat="1" x14ac:dyDescent="0.2">
      <c r="A136" s="198">
        <f t="shared" ref="A136:C136" si="45">A69</f>
        <v>43</v>
      </c>
      <c r="B136" s="198" t="str">
        <f t="shared" si="45"/>
        <v>S1M</v>
      </c>
      <c r="C136" s="198" t="str">
        <f t="shared" si="45"/>
        <v>SaveOne Market Korat</v>
      </c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214"/>
      <c r="Q136" s="199"/>
      <c r="R136" s="199"/>
      <c r="S136" s="199"/>
      <c r="T136" s="199"/>
      <c r="U136" s="199"/>
      <c r="V136" s="199"/>
      <c r="W136" s="199"/>
      <c r="X136" s="199"/>
      <c r="Y136" s="199"/>
      <c r="Z136" s="199"/>
      <c r="AA136" s="199"/>
      <c r="AB136" s="218"/>
    </row>
    <row r="137" spans="1:28" s="196" customFormat="1" x14ac:dyDescent="0.2">
      <c r="A137" s="196">
        <f t="shared" ref="A137:A142" si="46">A70</f>
        <v>44</v>
      </c>
      <c r="B137" s="196" t="str">
        <f t="shared" ref="B137:C137" si="47">B70</f>
        <v>PTC</v>
      </c>
      <c r="C137" s="196" t="str">
        <f t="shared" si="47"/>
        <v>Pak Thong Chai</v>
      </c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215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  <c r="AA137" s="197"/>
      <c r="AB137" s="221"/>
    </row>
    <row r="138" spans="1:28" s="198" customFormat="1" x14ac:dyDescent="0.2">
      <c r="A138" s="198">
        <f t="shared" si="46"/>
        <v>45</v>
      </c>
      <c r="B138" s="198" t="str">
        <f t="shared" ref="B138:C138" si="48">B71</f>
        <v>BRR</v>
      </c>
      <c r="C138" s="198" t="str">
        <f t="shared" si="48"/>
        <v>Buri Ram</v>
      </c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214"/>
      <c r="Q138" s="199"/>
      <c r="R138" s="199"/>
      <c r="S138" s="199"/>
      <c r="T138" s="199"/>
      <c r="U138" s="199"/>
      <c r="V138" s="199"/>
      <c r="W138" s="199"/>
      <c r="X138" s="199"/>
      <c r="Y138" s="199"/>
      <c r="Z138" s="199"/>
      <c r="AA138" s="199"/>
      <c r="AB138" s="218"/>
    </row>
    <row r="139" spans="1:28" s="198" customFormat="1" x14ac:dyDescent="0.2">
      <c r="A139" s="198">
        <f t="shared" si="46"/>
        <v>46</v>
      </c>
      <c r="B139" s="198" t="str">
        <f t="shared" ref="B139:C139" si="49">B72</f>
        <v>RBR</v>
      </c>
      <c r="C139" s="198" t="str">
        <f t="shared" si="49"/>
        <v>Ratchaburi</v>
      </c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214"/>
      <c r="Q139" s="199"/>
      <c r="R139" s="199"/>
      <c r="S139" s="199">
        <v>1</v>
      </c>
      <c r="T139" s="199">
        <v>1</v>
      </c>
      <c r="U139" s="199"/>
      <c r="V139" s="199"/>
      <c r="W139" s="199"/>
      <c r="X139" s="199"/>
      <c r="Y139" s="199"/>
      <c r="Z139" s="199"/>
      <c r="AA139" s="199"/>
      <c r="AB139" s="218"/>
    </row>
    <row r="140" spans="1:28" s="198" customFormat="1" x14ac:dyDescent="0.2">
      <c r="A140" s="198">
        <f t="shared" si="46"/>
        <v>47</v>
      </c>
      <c r="B140" s="198" t="str">
        <f t="shared" ref="B140:C140" si="50">B73</f>
        <v>WNO</v>
      </c>
      <c r="C140" s="198" t="str">
        <f t="shared" si="50"/>
        <v>Wangnoi</v>
      </c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214"/>
      <c r="Q140" s="199"/>
      <c r="R140" s="199"/>
      <c r="S140" s="199"/>
      <c r="T140" s="199"/>
      <c r="U140" s="199"/>
      <c r="V140" s="199"/>
      <c r="W140" s="199"/>
      <c r="X140" s="199"/>
      <c r="Y140" s="199"/>
      <c r="Z140" s="199"/>
      <c r="AA140" s="199"/>
      <c r="AB140" s="218"/>
    </row>
    <row r="141" spans="1:28" s="200" customFormat="1" x14ac:dyDescent="0.2">
      <c r="A141" s="200">
        <f t="shared" si="46"/>
        <v>48</v>
      </c>
      <c r="B141" s="200" t="str">
        <f t="shared" ref="B141:C141" si="51">B74</f>
        <v>AYU</v>
      </c>
      <c r="C141" s="200" t="str">
        <f t="shared" si="51"/>
        <v>Ayutthaya</v>
      </c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16"/>
      <c r="Q141" s="201">
        <v>1</v>
      </c>
      <c r="R141" s="201"/>
      <c r="S141" s="201"/>
      <c r="T141" s="201"/>
      <c r="U141" s="201"/>
      <c r="V141" s="201"/>
      <c r="W141" s="201"/>
      <c r="X141" s="201"/>
      <c r="Y141" s="201"/>
      <c r="Z141" s="201"/>
      <c r="AA141" s="201"/>
      <c r="AB141" s="222"/>
    </row>
    <row r="142" spans="1:28" x14ac:dyDescent="0.2">
      <c r="A142" s="198">
        <f t="shared" si="46"/>
        <v>49</v>
      </c>
      <c r="B142" s="189" t="str">
        <f t="shared" ref="B142:C142" si="52">B75</f>
        <v>SPB</v>
      </c>
      <c r="C142" s="189" t="str">
        <f t="shared" si="52"/>
        <v>Suphanburi</v>
      </c>
      <c r="D142" s="194"/>
      <c r="E142" s="194"/>
      <c r="F142" s="194"/>
      <c r="G142" s="194"/>
      <c r="H142" s="194"/>
      <c r="I142" s="194"/>
      <c r="J142" s="194"/>
      <c r="K142" s="194"/>
      <c r="L142" s="194"/>
      <c r="M142" s="194"/>
      <c r="N142" s="194"/>
      <c r="O142" s="194"/>
      <c r="P142" s="21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4"/>
      <c r="AA142" s="194"/>
      <c r="AB142" s="218"/>
    </row>
    <row r="143" spans="1:28" x14ac:dyDescent="0.2"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  <c r="P143" s="21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  <c r="AA143" s="194"/>
      <c r="AB143" s="218"/>
    </row>
    <row r="144" spans="1:28" x14ac:dyDescent="0.2"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21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  <c r="AA144" s="194"/>
      <c r="AB144" s="218"/>
    </row>
    <row r="145" spans="1:28" s="202" customFormat="1" x14ac:dyDescent="0.2">
      <c r="A145" s="202">
        <f>COUNT(A121:A144)</f>
        <v>21</v>
      </c>
      <c r="D145" s="203">
        <f>SUM(D122:D144)</f>
        <v>0</v>
      </c>
      <c r="E145" s="203">
        <f t="shared" ref="E145:Z145" si="53">SUM(E122:E144)</f>
        <v>0</v>
      </c>
      <c r="F145" s="203">
        <f t="shared" si="53"/>
        <v>0</v>
      </c>
      <c r="G145" s="203">
        <f t="shared" si="53"/>
        <v>0</v>
      </c>
      <c r="H145" s="203">
        <f t="shared" si="53"/>
        <v>0</v>
      </c>
      <c r="I145" s="203">
        <f t="shared" si="53"/>
        <v>0</v>
      </c>
      <c r="J145" s="203">
        <f t="shared" si="53"/>
        <v>0</v>
      </c>
      <c r="K145" s="203">
        <f t="shared" si="53"/>
        <v>0</v>
      </c>
      <c r="L145" s="203">
        <f t="shared" si="53"/>
        <v>0</v>
      </c>
      <c r="M145" s="203">
        <f t="shared" si="53"/>
        <v>0</v>
      </c>
      <c r="N145" s="203">
        <f t="shared" si="53"/>
        <v>0</v>
      </c>
      <c r="O145" s="203">
        <f t="shared" si="53"/>
        <v>0</v>
      </c>
      <c r="P145" s="217">
        <f t="shared" si="53"/>
        <v>0</v>
      </c>
      <c r="Q145" s="203">
        <f t="shared" si="53"/>
        <v>1</v>
      </c>
      <c r="R145" s="203">
        <f t="shared" si="53"/>
        <v>1</v>
      </c>
      <c r="S145" s="203">
        <f t="shared" si="53"/>
        <v>1</v>
      </c>
      <c r="T145" s="203">
        <f t="shared" si="53"/>
        <v>2</v>
      </c>
      <c r="U145" s="203">
        <f t="shared" si="53"/>
        <v>0</v>
      </c>
      <c r="V145" s="203">
        <f t="shared" si="53"/>
        <v>0</v>
      </c>
      <c r="W145" s="203">
        <f t="shared" si="53"/>
        <v>0</v>
      </c>
      <c r="X145" s="203">
        <f t="shared" si="53"/>
        <v>0</v>
      </c>
      <c r="Y145" s="203">
        <f t="shared" si="53"/>
        <v>0</v>
      </c>
      <c r="Z145" s="203">
        <f t="shared" si="53"/>
        <v>0</v>
      </c>
      <c r="AA145" s="203">
        <f>SUM(AA122:AA144)</f>
        <v>0</v>
      </c>
      <c r="AB145" s="223"/>
    </row>
    <row r="146" spans="1:28" x14ac:dyDescent="0.2">
      <c r="D146" s="194"/>
      <c r="E146" s="194"/>
      <c r="F146" s="194"/>
      <c r="G146" s="194"/>
      <c r="H146" s="194"/>
      <c r="I146" s="194"/>
      <c r="J146" s="194"/>
      <c r="K146" s="194"/>
      <c r="L146" s="194"/>
      <c r="M146" s="194"/>
      <c r="N146" s="194"/>
      <c r="O146" s="194"/>
      <c r="P146" s="21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4"/>
      <c r="AA146" s="194"/>
      <c r="AB146" s="218"/>
    </row>
    <row r="147" spans="1:28" s="190" customFormat="1" x14ac:dyDescent="0.2">
      <c r="A147" s="190">
        <f>A119+A145</f>
        <v>49</v>
      </c>
      <c r="D147" s="195">
        <f t="shared" ref="D147:Z147" si="54">D119+D145</f>
        <v>0</v>
      </c>
      <c r="E147" s="195">
        <f t="shared" si="54"/>
        <v>0</v>
      </c>
      <c r="F147" s="195">
        <f t="shared" si="54"/>
        <v>0</v>
      </c>
      <c r="G147" s="195">
        <f t="shared" si="54"/>
        <v>0</v>
      </c>
      <c r="H147" s="195">
        <f t="shared" si="54"/>
        <v>0</v>
      </c>
      <c r="I147" s="195">
        <f t="shared" si="54"/>
        <v>0</v>
      </c>
      <c r="J147" s="195">
        <f t="shared" si="54"/>
        <v>0</v>
      </c>
      <c r="K147" s="195">
        <f t="shared" si="54"/>
        <v>0</v>
      </c>
      <c r="L147" s="195">
        <f t="shared" si="54"/>
        <v>0</v>
      </c>
      <c r="M147" s="195">
        <f t="shared" si="54"/>
        <v>0</v>
      </c>
      <c r="N147" s="195">
        <f t="shared" si="54"/>
        <v>0</v>
      </c>
      <c r="O147" s="195">
        <f t="shared" si="54"/>
        <v>4</v>
      </c>
      <c r="P147" s="220">
        <f t="shared" si="54"/>
        <v>7</v>
      </c>
      <c r="Q147" s="195">
        <f t="shared" si="54"/>
        <v>8</v>
      </c>
      <c r="R147" s="195">
        <f t="shared" si="54"/>
        <v>13</v>
      </c>
      <c r="S147" s="195">
        <f t="shared" si="54"/>
        <v>12</v>
      </c>
      <c r="T147" s="195">
        <f t="shared" si="54"/>
        <v>10</v>
      </c>
      <c r="U147" s="195">
        <f t="shared" si="54"/>
        <v>20</v>
      </c>
      <c r="V147" s="195">
        <f t="shared" si="54"/>
        <v>0</v>
      </c>
      <c r="W147" s="195">
        <f t="shared" si="54"/>
        <v>0</v>
      </c>
      <c r="X147" s="195">
        <f t="shared" si="54"/>
        <v>0</v>
      </c>
      <c r="Y147" s="195">
        <f t="shared" si="54"/>
        <v>0</v>
      </c>
      <c r="Z147" s="195">
        <f t="shared" si="54"/>
        <v>0</v>
      </c>
      <c r="AA147" s="195">
        <f>AA119+AA145</f>
        <v>0</v>
      </c>
      <c r="AB147" s="224"/>
    </row>
    <row r="148" spans="1:28" s="226" customFormat="1" x14ac:dyDescent="0.2">
      <c r="P148" s="226">
        <f t="shared" ref="P148" si="55">(P147-O147)/O147</f>
        <v>0.75</v>
      </c>
      <c r="Q148" s="226">
        <f>(Q147-P147)/P147</f>
        <v>0.14285714285714285</v>
      </c>
      <c r="R148" s="226">
        <f>(R147-Q147)/Q147</f>
        <v>0.625</v>
      </c>
      <c r="S148" s="226">
        <f>(S147-R147)/R147</f>
        <v>-7.6923076923076927E-2</v>
      </c>
      <c r="T148" s="226">
        <f>(T147-S147)/S147</f>
        <v>-0.16666666666666666</v>
      </c>
      <c r="U148" s="226">
        <f>(U147-T147)/T147</f>
        <v>1</v>
      </c>
    </row>
  </sheetData>
  <phoneticPr fontId="25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A10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Sheet'!E77</f>
        <v>Chokchai 4</v>
      </c>
      <c r="F2" s="14" t="str">
        <f>'Control Sheet'!B77</f>
        <v>CH4</v>
      </c>
      <c r="H2" s="234" t="s">
        <v>213</v>
      </c>
      <c r="I2" s="235">
        <v>42339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1</v>
      </c>
      <c r="E5" s="113">
        <v>0</v>
      </c>
      <c r="F5" s="29">
        <v>0</v>
      </c>
      <c r="G5" s="29">
        <v>0</v>
      </c>
      <c r="H5" s="243">
        <v>0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0</v>
      </c>
      <c r="E6" s="247">
        <v>0</v>
      </c>
      <c r="F6" s="97">
        <v>0</v>
      </c>
      <c r="G6" s="97">
        <v>0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2</v>
      </c>
      <c r="E8" s="113">
        <v>1</v>
      </c>
      <c r="F8" s="29">
        <v>1</v>
      </c>
      <c r="G8" s="273">
        <v>1</v>
      </c>
      <c r="H8" s="81">
        <v>0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2</v>
      </c>
      <c r="E9" s="115">
        <v>0</v>
      </c>
      <c r="F9" s="30">
        <v>0</v>
      </c>
      <c r="G9" s="30">
        <v>0</v>
      </c>
      <c r="H9" s="81">
        <v>0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1</v>
      </c>
      <c r="E10" s="115">
        <v>0</v>
      </c>
      <c r="F10" s="30">
        <v>0</v>
      </c>
      <c r="G10" s="30">
        <v>0</v>
      </c>
      <c r="H10" s="81">
        <v>1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2</v>
      </c>
      <c r="E11" s="115">
        <v>0</v>
      </c>
      <c r="F11" s="30">
        <v>0</v>
      </c>
      <c r="G11" s="30">
        <v>1</v>
      </c>
      <c r="H11" s="81">
        <v>0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2</v>
      </c>
      <c r="E12" s="115">
        <v>0</v>
      </c>
      <c r="F12" s="30">
        <v>0</v>
      </c>
      <c r="G12" s="30">
        <v>1</v>
      </c>
      <c r="H12" s="81">
        <v>1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3</v>
      </c>
      <c r="E13" s="116">
        <v>0</v>
      </c>
      <c r="F13" s="99">
        <v>0</v>
      </c>
      <c r="G13" s="99">
        <v>2</v>
      </c>
      <c r="H13" s="100">
        <v>1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2</v>
      </c>
      <c r="E15" s="115">
        <v>0</v>
      </c>
      <c r="F15" s="30">
        <v>0</v>
      </c>
      <c r="G15" s="30">
        <v>1</v>
      </c>
      <c r="H15" s="81">
        <v>1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3</v>
      </c>
      <c r="E16" s="115">
        <v>0</v>
      </c>
      <c r="F16" s="30">
        <v>0</v>
      </c>
      <c r="G16" s="30">
        <v>1</v>
      </c>
      <c r="H16" s="81">
        <v>1</v>
      </c>
      <c r="I16" s="30">
        <v>1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1</v>
      </c>
      <c r="E17" s="115">
        <v>0</v>
      </c>
      <c r="F17" s="30">
        <v>0</v>
      </c>
      <c r="G17" s="30">
        <v>0</v>
      </c>
      <c r="H17" s="81">
        <v>1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2</v>
      </c>
      <c r="E18" s="115">
        <v>0</v>
      </c>
      <c r="F18" s="30">
        <v>0</v>
      </c>
      <c r="G18" s="30">
        <v>0</v>
      </c>
      <c r="H18" s="81">
        <v>0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1</v>
      </c>
      <c r="E19" s="115">
        <v>0</v>
      </c>
      <c r="F19" s="30">
        <v>0</v>
      </c>
      <c r="G19" s="30">
        <v>0</v>
      </c>
      <c r="H19" s="81">
        <v>0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1</v>
      </c>
      <c r="E20" s="116">
        <v>0</v>
      </c>
      <c r="F20" s="99">
        <v>0</v>
      </c>
      <c r="G20" s="99">
        <v>1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3</v>
      </c>
      <c r="E22" s="115">
        <v>0</v>
      </c>
      <c r="F22" s="30">
        <v>0</v>
      </c>
      <c r="G22" s="30">
        <v>1</v>
      </c>
      <c r="H22" s="81">
        <v>1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2</v>
      </c>
      <c r="E24" s="115">
        <v>0</v>
      </c>
      <c r="F24" s="30">
        <v>0</v>
      </c>
      <c r="G24" s="30">
        <v>0</v>
      </c>
      <c r="H24" s="81">
        <v>1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3</v>
      </c>
      <c r="E25" s="115">
        <v>0</v>
      </c>
      <c r="F25" s="30">
        <v>0</v>
      </c>
      <c r="G25" s="30">
        <v>1</v>
      </c>
      <c r="H25" s="81">
        <v>0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1</v>
      </c>
      <c r="E26" s="115">
        <v>0</v>
      </c>
      <c r="F26" s="30">
        <v>0</v>
      </c>
      <c r="G26" s="30">
        <v>0</v>
      </c>
      <c r="H26" s="81">
        <v>1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0</v>
      </c>
      <c r="E27" s="116">
        <v>0</v>
      </c>
      <c r="F27" s="99">
        <v>0</v>
      </c>
      <c r="G27" s="99">
        <v>0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1</v>
      </c>
      <c r="E29" s="115">
        <v>0</v>
      </c>
      <c r="F29" s="30">
        <v>0</v>
      </c>
      <c r="G29" s="30">
        <v>0</v>
      </c>
      <c r="H29" s="81">
        <v>0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0</v>
      </c>
      <c r="E30" s="115">
        <v>0</v>
      </c>
      <c r="F30" s="30">
        <v>0</v>
      </c>
      <c r="G30" s="30">
        <v>0</v>
      </c>
      <c r="H30" s="81">
        <v>0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2</v>
      </c>
      <c r="E31" s="115">
        <v>0</v>
      </c>
      <c r="F31" s="30">
        <v>0</v>
      </c>
      <c r="G31" s="30">
        <v>1</v>
      </c>
      <c r="H31" s="81">
        <v>0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1</v>
      </c>
      <c r="E32" s="115">
        <v>0</v>
      </c>
      <c r="F32" s="30">
        <v>0</v>
      </c>
      <c r="G32" s="30">
        <v>1</v>
      </c>
      <c r="H32" s="81">
        <v>1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0</v>
      </c>
      <c r="E33" s="115">
        <v>0</v>
      </c>
      <c r="F33" s="30">
        <v>0</v>
      </c>
      <c r="G33" s="30">
        <v>0</v>
      </c>
      <c r="H33" s="81">
        <v>0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0</v>
      </c>
      <c r="E34" s="116">
        <v>0</v>
      </c>
      <c r="F34" s="99">
        <v>0</v>
      </c>
      <c r="G34" s="99">
        <v>0</v>
      </c>
      <c r="H34" s="100">
        <v>1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36</v>
      </c>
      <c r="E36" s="117">
        <f t="shared" si="1"/>
        <v>1</v>
      </c>
      <c r="F36" s="6">
        <f t="shared" si="1"/>
        <v>1</v>
      </c>
      <c r="G36" s="6">
        <f t="shared" si="1"/>
        <v>12</v>
      </c>
      <c r="H36" s="82">
        <f t="shared" si="1"/>
        <v>11</v>
      </c>
      <c r="I36" s="6">
        <f t="shared" si="1"/>
        <v>1</v>
      </c>
      <c r="J36" s="6">
        <f>SUM(J5:J35)</f>
        <v>0</v>
      </c>
      <c r="K36" s="168"/>
      <c r="L36" s="6">
        <f>SUM(L5:L35)</f>
        <v>0</v>
      </c>
      <c r="M36" s="6">
        <f t="shared" ref="M36:N36" si="2">SUM(M5:M35)</f>
        <v>0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0.91666666666666663</v>
      </c>
      <c r="I37" s="232">
        <f t="shared" ref="I37:J37" si="3">IF($G$36=0,"",I36/$G$36)</f>
        <v>8.3333333333333329E-2</v>
      </c>
      <c r="J37" s="232">
        <f t="shared" si="3"/>
        <v>0</v>
      </c>
      <c r="K37" s="233"/>
      <c r="L37" s="232"/>
      <c r="M37" s="232" t="str">
        <f>IF($L$36=0,"",M36/$L$36)</f>
        <v/>
      </c>
      <c r="N37" s="232" t="str">
        <f t="shared" ref="N37:O37" si="4">IF($L$36=0,"",N36/$L$36)</f>
        <v/>
      </c>
      <c r="O37" s="232" t="str">
        <f t="shared" si="4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A7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Sheet'!E78</f>
        <v>Don Muang</v>
      </c>
      <c r="F2" s="14" t="str">
        <f>'Control Sheet'!B78</f>
        <v>DMU</v>
      </c>
      <c r="H2" s="234" t="s">
        <v>213</v>
      </c>
      <c r="I2" s="235">
        <v>41852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2</v>
      </c>
      <c r="E5" s="113">
        <v>0</v>
      </c>
      <c r="F5" s="29">
        <v>0</v>
      </c>
      <c r="G5" s="29">
        <v>1</v>
      </c>
      <c r="H5" s="243">
        <v>1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0</v>
      </c>
      <c r="E6" s="247">
        <v>0</v>
      </c>
      <c r="F6" s="97">
        <v>0</v>
      </c>
      <c r="G6" s="97">
        <v>0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2</v>
      </c>
      <c r="E8" s="113">
        <v>0</v>
      </c>
      <c r="F8" s="29">
        <v>0</v>
      </c>
      <c r="G8" s="29">
        <v>1</v>
      </c>
      <c r="H8" s="81">
        <v>0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0</v>
      </c>
      <c r="E9" s="115">
        <v>0</v>
      </c>
      <c r="F9" s="30">
        <v>0</v>
      </c>
      <c r="G9" s="30">
        <v>0</v>
      </c>
      <c r="H9" s="81">
        <v>1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1</v>
      </c>
      <c r="E10" s="115">
        <v>0</v>
      </c>
      <c r="F10" s="30">
        <v>0</v>
      </c>
      <c r="G10" s="30">
        <v>1</v>
      </c>
      <c r="H10" s="81">
        <v>1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4</v>
      </c>
      <c r="E11" s="115">
        <v>2</v>
      </c>
      <c r="F11" s="30">
        <v>2</v>
      </c>
      <c r="G11" s="30">
        <v>0</v>
      </c>
      <c r="H11" s="81">
        <v>0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3</v>
      </c>
      <c r="E12" s="115">
        <v>1</v>
      </c>
      <c r="F12" s="30">
        <v>1</v>
      </c>
      <c r="G12" s="30">
        <v>0</v>
      </c>
      <c r="H12" s="81">
        <v>0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5</v>
      </c>
      <c r="E13" s="116">
        <v>0</v>
      </c>
      <c r="F13" s="99">
        <v>0</v>
      </c>
      <c r="G13" s="99">
        <v>2</v>
      </c>
      <c r="H13" s="100">
        <v>1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3</v>
      </c>
      <c r="E15" s="115">
        <v>0</v>
      </c>
      <c r="F15" s="30">
        <v>0</v>
      </c>
      <c r="G15" s="30">
        <v>1</v>
      </c>
      <c r="H15" s="81">
        <v>0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1</v>
      </c>
      <c r="E16" s="115">
        <v>0</v>
      </c>
      <c r="F16" s="30">
        <v>0</v>
      </c>
      <c r="G16" s="30">
        <v>0</v>
      </c>
      <c r="H16" s="81">
        <v>2</v>
      </c>
      <c r="I16" s="30">
        <v>0</v>
      </c>
      <c r="J16" s="30">
        <v>0</v>
      </c>
      <c r="L16" s="112">
        <v>1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0</v>
      </c>
      <c r="E17" s="115">
        <v>0</v>
      </c>
      <c r="F17" s="30">
        <v>0</v>
      </c>
      <c r="G17" s="30">
        <v>0</v>
      </c>
      <c r="H17" s="81">
        <v>0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2</v>
      </c>
      <c r="E18" s="115">
        <v>0</v>
      </c>
      <c r="F18" s="30">
        <v>0</v>
      </c>
      <c r="G18" s="30">
        <v>1</v>
      </c>
      <c r="H18" s="81">
        <v>1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0</v>
      </c>
      <c r="E19" s="115">
        <v>0</v>
      </c>
      <c r="F19" s="30">
        <v>0</v>
      </c>
      <c r="G19" s="30">
        <v>0</v>
      </c>
      <c r="H19" s="81">
        <v>0</v>
      </c>
      <c r="I19" s="30">
        <v>0</v>
      </c>
      <c r="J19" s="30">
        <v>0</v>
      </c>
      <c r="L19" s="112">
        <v>0</v>
      </c>
      <c r="M19" s="177">
        <v>1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3</v>
      </c>
      <c r="E20" s="116">
        <v>0</v>
      </c>
      <c r="F20" s="99">
        <v>0</v>
      </c>
      <c r="G20" s="99">
        <v>0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2</v>
      </c>
      <c r="E22" s="115">
        <v>0</v>
      </c>
      <c r="F22" s="30">
        <v>0</v>
      </c>
      <c r="G22" s="30">
        <v>1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2</v>
      </c>
      <c r="E24" s="115">
        <v>2</v>
      </c>
      <c r="F24" s="30">
        <v>2</v>
      </c>
      <c r="G24" s="30">
        <v>0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0</v>
      </c>
      <c r="E25" s="115">
        <v>0</v>
      </c>
      <c r="F25" s="30">
        <v>0</v>
      </c>
      <c r="G25" s="30">
        <v>0</v>
      </c>
      <c r="H25" s="81">
        <v>1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2</v>
      </c>
      <c r="E26" s="115">
        <v>0</v>
      </c>
      <c r="F26" s="30">
        <v>0</v>
      </c>
      <c r="G26" s="30">
        <v>1</v>
      </c>
      <c r="H26" s="81">
        <v>1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2</v>
      </c>
      <c r="E27" s="116">
        <v>0</v>
      </c>
      <c r="F27" s="99">
        <v>0</v>
      </c>
      <c r="G27" s="99">
        <v>1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231"/>
      <c r="E28" s="114"/>
      <c r="F28" s="104"/>
      <c r="G28" s="231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2</v>
      </c>
      <c r="E29" s="115">
        <v>0</v>
      </c>
      <c r="F29" s="30">
        <v>0</v>
      </c>
      <c r="G29" s="30">
        <v>1</v>
      </c>
      <c r="H29" s="81">
        <v>1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3</v>
      </c>
      <c r="E30" s="115">
        <v>0</v>
      </c>
      <c r="F30" s="30">
        <v>0</v>
      </c>
      <c r="G30" s="30">
        <v>1</v>
      </c>
      <c r="H30" s="81">
        <v>2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5</v>
      </c>
      <c r="E31" s="115">
        <v>2</v>
      </c>
      <c r="F31" s="30">
        <v>2</v>
      </c>
      <c r="G31" s="30">
        <v>0</v>
      </c>
      <c r="H31" s="81">
        <v>0</v>
      </c>
      <c r="I31" s="30">
        <v>0</v>
      </c>
      <c r="J31" s="30">
        <v>0</v>
      </c>
      <c r="L31" s="112">
        <v>1</v>
      </c>
      <c r="M31" s="177">
        <v>1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0</v>
      </c>
      <c r="E32" s="115">
        <v>0</v>
      </c>
      <c r="F32" s="30">
        <v>0</v>
      </c>
      <c r="G32" s="30">
        <v>0</v>
      </c>
      <c r="H32" s="81">
        <v>0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0</v>
      </c>
      <c r="E33" s="115">
        <v>0</v>
      </c>
      <c r="F33" s="30">
        <v>0</v>
      </c>
      <c r="G33" s="30">
        <v>0</v>
      </c>
      <c r="H33" s="81">
        <v>0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3</v>
      </c>
      <c r="E34" s="116">
        <v>1</v>
      </c>
      <c r="F34" s="99">
        <v>1</v>
      </c>
      <c r="G34" s="99">
        <v>2</v>
      </c>
      <c r="H34" s="100">
        <v>0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47</v>
      </c>
      <c r="E36" s="117">
        <f t="shared" si="1"/>
        <v>8</v>
      </c>
      <c r="F36" s="6">
        <f t="shared" si="1"/>
        <v>8</v>
      </c>
      <c r="G36" s="6">
        <f t="shared" si="1"/>
        <v>14</v>
      </c>
      <c r="H36" s="82">
        <f t="shared" si="1"/>
        <v>12</v>
      </c>
      <c r="I36" s="6">
        <f t="shared" si="1"/>
        <v>0</v>
      </c>
      <c r="J36" s="6">
        <f>SUM(J5:J35)</f>
        <v>0</v>
      </c>
      <c r="K36" s="168"/>
      <c r="L36" s="6">
        <f>SUM(L5:L35)</f>
        <v>2</v>
      </c>
      <c r="M36" s="6">
        <f t="shared" ref="M36:N36" si="2">SUM(M5:M35)</f>
        <v>2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0.8571428571428571</v>
      </c>
      <c r="I37" s="232">
        <f t="shared" ref="I37:J37" si="3">IF($G$36=0,"",I36/$G$36)</f>
        <v>0</v>
      </c>
      <c r="J37" s="232">
        <f t="shared" si="3"/>
        <v>0</v>
      </c>
      <c r="K37" s="233"/>
      <c r="L37" s="232"/>
      <c r="M37" s="232">
        <f>IF($L$36=0,"",M36/$L$36)</f>
        <v>1</v>
      </c>
      <c r="N37" s="232">
        <f t="shared" ref="N37:O37" si="4">IF($L$36=0,"",N36/$L$36)</f>
        <v>0</v>
      </c>
      <c r="O37" s="232">
        <f t="shared" si="4"/>
        <v>0</v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B13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2.12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Sheet'!E79</f>
        <v>Bangkapi</v>
      </c>
      <c r="F2" s="14" t="str">
        <f>'Control Sheet'!B79</f>
        <v>BKP</v>
      </c>
      <c r="H2" s="234" t="s">
        <v>213</v>
      </c>
      <c r="I2" s="235">
        <v>41852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2</v>
      </c>
      <c r="E5" s="113">
        <v>0</v>
      </c>
      <c r="F5" s="29">
        <v>0</v>
      </c>
      <c r="G5" s="29">
        <v>2</v>
      </c>
      <c r="H5" s="243">
        <v>3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3</v>
      </c>
      <c r="E6" s="247">
        <v>1</v>
      </c>
      <c r="F6" s="97">
        <v>0</v>
      </c>
      <c r="G6" s="97">
        <v>1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12</v>
      </c>
      <c r="E8" s="113">
        <v>0</v>
      </c>
      <c r="F8" s="29">
        <v>1</v>
      </c>
      <c r="G8" s="273">
        <v>8</v>
      </c>
      <c r="H8" s="81">
        <v>3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3</v>
      </c>
      <c r="E9" s="115">
        <v>1</v>
      </c>
      <c r="F9" s="30">
        <v>1</v>
      </c>
      <c r="G9" s="30">
        <v>1</v>
      </c>
      <c r="H9" s="81">
        <v>5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3</v>
      </c>
      <c r="E10" s="115">
        <v>0</v>
      </c>
      <c r="F10" s="30">
        <v>0</v>
      </c>
      <c r="G10" s="30">
        <v>2</v>
      </c>
      <c r="H10" s="81">
        <v>4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5</v>
      </c>
      <c r="E11" s="115">
        <v>0</v>
      </c>
      <c r="F11" s="30">
        <v>0</v>
      </c>
      <c r="G11" s="30">
        <v>3</v>
      </c>
      <c r="H11" s="81">
        <v>0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5</v>
      </c>
      <c r="E12" s="115">
        <v>0</v>
      </c>
      <c r="F12" s="30">
        <v>0</v>
      </c>
      <c r="G12" s="30">
        <v>4</v>
      </c>
      <c r="H12" s="81">
        <v>4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1</v>
      </c>
      <c r="E13" s="116">
        <v>0</v>
      </c>
      <c r="F13" s="99">
        <v>0</v>
      </c>
      <c r="G13" s="99">
        <v>0</v>
      </c>
      <c r="H13" s="100">
        <v>3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4</v>
      </c>
      <c r="E15" s="115">
        <v>0</v>
      </c>
      <c r="F15" s="30">
        <v>0</v>
      </c>
      <c r="G15" s="30">
        <v>3</v>
      </c>
      <c r="H15" s="81">
        <v>2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5</v>
      </c>
      <c r="E16" s="115">
        <v>1</v>
      </c>
      <c r="F16" s="30">
        <v>1</v>
      </c>
      <c r="G16" s="30">
        <v>3</v>
      </c>
      <c r="H16" s="81">
        <v>3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1</v>
      </c>
      <c r="E17" s="115">
        <v>0</v>
      </c>
      <c r="F17" s="30">
        <v>0</v>
      </c>
      <c r="G17" s="207">
        <v>0</v>
      </c>
      <c r="H17" s="81">
        <v>1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2</v>
      </c>
      <c r="E18" s="115">
        <v>0</v>
      </c>
      <c r="F18" s="30">
        <v>0</v>
      </c>
      <c r="G18" s="30">
        <v>1</v>
      </c>
      <c r="H18" s="81">
        <v>1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2</v>
      </c>
      <c r="E19" s="115">
        <v>0</v>
      </c>
      <c r="F19" s="30">
        <v>0</v>
      </c>
      <c r="G19" s="30">
        <v>1</v>
      </c>
      <c r="H19" s="81">
        <v>1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2</v>
      </c>
      <c r="E20" s="116">
        <v>0</v>
      </c>
      <c r="F20" s="99">
        <v>0</v>
      </c>
      <c r="G20" s="99">
        <v>0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1</v>
      </c>
      <c r="E22" s="115">
        <v>0</v>
      </c>
      <c r="F22" s="30">
        <v>0</v>
      </c>
      <c r="G22" s="30">
        <v>1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4</v>
      </c>
      <c r="E24" s="115">
        <v>1</v>
      </c>
      <c r="F24" s="30">
        <v>1</v>
      </c>
      <c r="G24" s="30">
        <v>2</v>
      </c>
      <c r="H24" s="81">
        <v>2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3</v>
      </c>
      <c r="E25" s="115">
        <v>2</v>
      </c>
      <c r="F25" s="30">
        <v>2</v>
      </c>
      <c r="G25" s="30">
        <v>1</v>
      </c>
      <c r="H25" s="81">
        <v>2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3</v>
      </c>
      <c r="E26" s="115">
        <v>0</v>
      </c>
      <c r="F26" s="30">
        <v>0</v>
      </c>
      <c r="G26" s="30">
        <v>3</v>
      </c>
      <c r="H26" s="81">
        <v>1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1</v>
      </c>
      <c r="E27" s="116">
        <v>0</v>
      </c>
      <c r="F27" s="99">
        <v>0</v>
      </c>
      <c r="G27" s="99">
        <v>0</v>
      </c>
      <c r="H27" s="100">
        <v>2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3</v>
      </c>
      <c r="E29" s="115">
        <v>0</v>
      </c>
      <c r="F29" s="30">
        <v>0</v>
      </c>
      <c r="G29" s="30">
        <v>2</v>
      </c>
      <c r="H29" s="81">
        <v>2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1</v>
      </c>
      <c r="E30" s="115">
        <v>0</v>
      </c>
      <c r="F30" s="30">
        <v>0</v>
      </c>
      <c r="G30" s="30">
        <v>1</v>
      </c>
      <c r="H30" s="81">
        <v>1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3</v>
      </c>
      <c r="E31" s="115">
        <v>1</v>
      </c>
      <c r="F31" s="30">
        <v>1</v>
      </c>
      <c r="G31" s="30">
        <v>0</v>
      </c>
      <c r="H31" s="81">
        <v>0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3</v>
      </c>
      <c r="E32" s="244">
        <v>0</v>
      </c>
      <c r="F32" s="206">
        <v>0</v>
      </c>
      <c r="G32" s="30">
        <v>2</v>
      </c>
      <c r="H32" s="81">
        <v>2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2</v>
      </c>
      <c r="E33" s="115">
        <v>0</v>
      </c>
      <c r="F33" s="30">
        <v>0</v>
      </c>
      <c r="G33" s="30">
        <v>1</v>
      </c>
      <c r="H33" s="81">
        <v>1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2</v>
      </c>
      <c r="E34" s="116">
        <v>0</v>
      </c>
      <c r="F34" s="99">
        <v>0</v>
      </c>
      <c r="G34" s="99">
        <v>2</v>
      </c>
      <c r="H34" s="100">
        <v>1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76</v>
      </c>
      <c r="E36" s="117">
        <f t="shared" si="1"/>
        <v>7</v>
      </c>
      <c r="F36" s="6">
        <f t="shared" si="1"/>
        <v>7</v>
      </c>
      <c r="G36" s="6">
        <f t="shared" si="1"/>
        <v>44</v>
      </c>
      <c r="H36" s="82">
        <f t="shared" si="1"/>
        <v>44</v>
      </c>
      <c r="I36" s="6">
        <f t="shared" si="1"/>
        <v>0</v>
      </c>
      <c r="J36" s="6">
        <f>SUM(J5:J35)</f>
        <v>0</v>
      </c>
      <c r="K36" s="168"/>
      <c r="L36" s="6">
        <f>SUM(L5:L35)</f>
        <v>0</v>
      </c>
      <c r="M36" s="6">
        <f t="shared" ref="M36:N36" si="2">SUM(M5:M35)</f>
        <v>0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1</v>
      </c>
      <c r="I37" s="232">
        <f t="shared" ref="I37:J37" si="3">IF($G$36=0,"",I36/$G$36)</f>
        <v>0</v>
      </c>
      <c r="J37" s="232">
        <f t="shared" si="3"/>
        <v>0</v>
      </c>
      <c r="K37" s="233"/>
      <c r="L37" s="232"/>
      <c r="M37" s="232" t="str">
        <f>IF($L$36=0,"",M36/$L$36)</f>
        <v/>
      </c>
      <c r="N37" s="232" t="str">
        <f t="shared" ref="N37:O37" si="4">IF($L$36=0,"",N36/$L$36)</f>
        <v/>
      </c>
      <c r="O37" s="232" t="str">
        <f t="shared" si="4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A13" workbookViewId="0">
      <selection activeCell="O34" sqref="O34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2.12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Sheet'!E176</f>
        <v>Bearing</v>
      </c>
      <c r="F2" s="14" t="str">
        <f>'Control Sheet'!B176</f>
        <v>BRG</v>
      </c>
      <c r="H2" s="234" t="s">
        <v>213</v>
      </c>
      <c r="I2" s="235">
        <v>42467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0</v>
      </c>
      <c r="E5" s="113">
        <v>0</v>
      </c>
      <c r="F5" s="29">
        <v>0</v>
      </c>
      <c r="G5" s="29">
        <v>0</v>
      </c>
      <c r="H5" s="243">
        <v>0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0</v>
      </c>
      <c r="E6" s="247">
        <v>0</v>
      </c>
      <c r="F6" s="97">
        <v>0</v>
      </c>
      <c r="G6" s="97">
        <v>0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4</v>
      </c>
      <c r="E8" s="113">
        <v>0</v>
      </c>
      <c r="F8" s="29">
        <v>0</v>
      </c>
      <c r="G8" s="273">
        <v>3</v>
      </c>
      <c r="H8" s="81">
        <v>0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1</v>
      </c>
      <c r="E9" s="115">
        <v>0</v>
      </c>
      <c r="F9" s="30">
        <v>0</v>
      </c>
      <c r="G9" s="30">
        <v>1</v>
      </c>
      <c r="H9" s="81">
        <v>4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1</v>
      </c>
      <c r="E10" s="115">
        <v>0</v>
      </c>
      <c r="F10" s="30">
        <v>0</v>
      </c>
      <c r="G10" s="30">
        <v>0</v>
      </c>
      <c r="H10" s="81">
        <v>0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0</v>
      </c>
      <c r="E11" s="115">
        <v>0</v>
      </c>
      <c r="F11" s="30">
        <v>0</v>
      </c>
      <c r="G11" s="30">
        <v>0</v>
      </c>
      <c r="H11" s="81">
        <v>0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1</v>
      </c>
      <c r="E12" s="115">
        <v>0</v>
      </c>
      <c r="F12" s="30">
        <v>0</v>
      </c>
      <c r="G12" s="30">
        <v>1</v>
      </c>
      <c r="H12" s="81">
        <v>1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3</v>
      </c>
      <c r="E13" s="116">
        <v>1</v>
      </c>
      <c r="F13" s="99">
        <v>0</v>
      </c>
      <c r="G13" s="99">
        <v>2</v>
      </c>
      <c r="H13" s="100">
        <v>1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25</v>
      </c>
      <c r="E15" s="115">
        <v>0</v>
      </c>
      <c r="F15" s="30">
        <v>0</v>
      </c>
      <c r="G15" s="30">
        <v>1</v>
      </c>
      <c r="H15" s="81">
        <v>1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0</v>
      </c>
      <c r="E16" s="115">
        <v>0</v>
      </c>
      <c r="F16" s="30">
        <v>0</v>
      </c>
      <c r="G16" s="30">
        <v>0</v>
      </c>
      <c r="H16" s="81">
        <v>1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1</v>
      </c>
      <c r="E17" s="115">
        <v>0</v>
      </c>
      <c r="F17" s="30">
        <v>0</v>
      </c>
      <c r="G17" s="206">
        <v>1</v>
      </c>
      <c r="H17" s="81">
        <v>0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0</v>
      </c>
      <c r="E18" s="115">
        <v>0</v>
      </c>
      <c r="F18" s="30">
        <v>0</v>
      </c>
      <c r="G18" s="30">
        <v>0</v>
      </c>
      <c r="H18" s="81">
        <v>1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5</v>
      </c>
      <c r="E19" s="115">
        <v>0</v>
      </c>
      <c r="F19" s="30">
        <v>0</v>
      </c>
      <c r="G19" s="30">
        <v>4</v>
      </c>
      <c r="H19" s="81">
        <v>3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1</v>
      </c>
      <c r="E20" s="116">
        <v>0</v>
      </c>
      <c r="F20" s="99">
        <v>0</v>
      </c>
      <c r="G20" s="99">
        <v>1</v>
      </c>
      <c r="H20" s="100">
        <v>2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0</v>
      </c>
      <c r="E22" s="115">
        <v>0</v>
      </c>
      <c r="F22" s="30">
        <v>0</v>
      </c>
      <c r="G22" s="30">
        <v>0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1</v>
      </c>
      <c r="E24" s="115">
        <v>0</v>
      </c>
      <c r="F24" s="30">
        <v>0</v>
      </c>
      <c r="G24" s="30">
        <v>0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0</v>
      </c>
      <c r="E25" s="115">
        <v>0</v>
      </c>
      <c r="F25" s="30">
        <v>0</v>
      </c>
      <c r="G25" s="30">
        <v>0</v>
      </c>
      <c r="H25" s="81">
        <v>0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3</v>
      </c>
      <c r="E26" s="115">
        <v>0</v>
      </c>
      <c r="F26" s="30">
        <v>0</v>
      </c>
      <c r="G26" s="30">
        <v>1</v>
      </c>
      <c r="H26" s="81">
        <v>1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2</v>
      </c>
      <c r="E27" s="116">
        <v>0</v>
      </c>
      <c r="F27" s="99">
        <v>0</v>
      </c>
      <c r="G27" s="99">
        <v>1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5</v>
      </c>
      <c r="E29" s="115">
        <v>1</v>
      </c>
      <c r="F29" s="30">
        <v>0</v>
      </c>
      <c r="G29" s="30">
        <v>4</v>
      </c>
      <c r="H29" s="81">
        <v>3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2</v>
      </c>
      <c r="E30" s="115">
        <v>0</v>
      </c>
      <c r="F30" s="30">
        <v>0</v>
      </c>
      <c r="G30" s="30">
        <v>2</v>
      </c>
      <c r="H30" s="81">
        <v>3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2</v>
      </c>
      <c r="E31" s="115">
        <v>0</v>
      </c>
      <c r="F31" s="30">
        <v>1</v>
      </c>
      <c r="G31" s="30">
        <v>1</v>
      </c>
      <c r="H31" s="81">
        <v>2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1</v>
      </c>
      <c r="E32" s="244">
        <v>0</v>
      </c>
      <c r="F32" s="206">
        <v>0</v>
      </c>
      <c r="G32" s="30">
        <v>1</v>
      </c>
      <c r="H32" s="81">
        <v>1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0</v>
      </c>
      <c r="E33" s="115"/>
      <c r="F33" s="30">
        <v>0</v>
      </c>
      <c r="G33" s="30">
        <v>0</v>
      </c>
      <c r="H33" s="81">
        <v>0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/>
      <c r="D34" s="99"/>
      <c r="E34" s="116"/>
      <c r="F34" s="99"/>
      <c r="G34" s="99"/>
      <c r="H34" s="100"/>
      <c r="I34" s="99"/>
      <c r="J34" s="99"/>
      <c r="K34" s="208"/>
      <c r="L34" s="165"/>
      <c r="M34" s="175"/>
      <c r="N34" s="165"/>
      <c r="O34" s="165"/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58</v>
      </c>
      <c r="E36" s="117">
        <f t="shared" si="1"/>
        <v>2</v>
      </c>
      <c r="F36" s="6">
        <f t="shared" si="1"/>
        <v>1</v>
      </c>
      <c r="G36" s="6">
        <f t="shared" si="1"/>
        <v>24</v>
      </c>
      <c r="H36" s="82">
        <f t="shared" si="1"/>
        <v>24</v>
      </c>
      <c r="I36" s="6">
        <f t="shared" si="1"/>
        <v>0</v>
      </c>
      <c r="J36" s="6">
        <f>SUM(J5:J35)</f>
        <v>0</v>
      </c>
      <c r="K36" s="168"/>
      <c r="L36" s="6">
        <f>SUM(L5:L35)</f>
        <v>0</v>
      </c>
      <c r="M36" s="6">
        <f t="shared" ref="M36:N36" si="2">SUM(M5:M35)</f>
        <v>0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1</v>
      </c>
      <c r="I37" s="232">
        <f t="shared" ref="I37:J37" si="3">IF($G$36=0,"",I36/$G$36)</f>
        <v>0</v>
      </c>
      <c r="J37" s="232">
        <f t="shared" si="3"/>
        <v>0</v>
      </c>
      <c r="K37" s="233"/>
      <c r="L37" s="232"/>
      <c r="M37" s="232" t="str">
        <f>IF($L$36=0,"",M36/$L$36)</f>
        <v/>
      </c>
      <c r="N37" s="232" t="str">
        <f t="shared" ref="N37:O37" si="4">IF($L$36=0,"",N36/$L$36)</f>
        <v/>
      </c>
      <c r="O37" s="232" t="str">
        <f t="shared" si="4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workbookViewId="0">
      <selection activeCell="E3" sqref="E3:J3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2.12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Sheet'!E81</f>
        <v>Poochaosamingprai</v>
      </c>
      <c r="F2" s="14" t="str">
        <f>'Control Sheet'!B81</f>
        <v>PCP</v>
      </c>
      <c r="H2" s="234" t="s">
        <v>213</v>
      </c>
      <c r="I2" s="236">
        <v>42583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/>
      <c r="D5" s="29"/>
      <c r="E5" s="113"/>
      <c r="F5" s="29"/>
      <c r="G5" s="29"/>
      <c r="H5" s="243"/>
      <c r="I5" s="29"/>
      <c r="J5" s="29"/>
      <c r="L5" s="111"/>
      <c r="M5" s="177"/>
      <c r="N5" s="111"/>
      <c r="O5" s="111"/>
    </row>
    <row r="6" spans="1:15" s="96" customFormat="1" x14ac:dyDescent="0.2">
      <c r="A6" s="245">
        <f>A5+1</f>
        <v>2</v>
      </c>
      <c r="B6" s="109" t="s">
        <v>116</v>
      </c>
      <c r="C6" s="97"/>
      <c r="D6" s="97"/>
      <c r="E6" s="247"/>
      <c r="F6" s="97"/>
      <c r="G6" s="97"/>
      <c r="H6" s="100"/>
      <c r="I6" s="97"/>
      <c r="J6" s="97"/>
      <c r="K6" s="24"/>
      <c r="L6" s="246"/>
      <c r="M6" s="175"/>
      <c r="N6" s="246"/>
      <c r="O6" s="246"/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/>
      <c r="D8" s="29"/>
      <c r="E8" s="113"/>
      <c r="F8" s="29"/>
      <c r="G8" s="29"/>
      <c r="H8" s="81"/>
      <c r="I8" s="29"/>
      <c r="J8" s="29"/>
      <c r="L8" s="111"/>
      <c r="M8" s="177"/>
      <c r="N8" s="111"/>
      <c r="O8" s="111"/>
    </row>
    <row r="9" spans="1:15" s="28" customFormat="1" x14ac:dyDescent="0.2">
      <c r="A9" s="22">
        <f t="shared" si="0"/>
        <v>5</v>
      </c>
      <c r="B9" s="95" t="s">
        <v>112</v>
      </c>
      <c r="C9" s="30"/>
      <c r="D9" s="30"/>
      <c r="E9" s="115"/>
      <c r="F9" s="30"/>
      <c r="G9" s="30"/>
      <c r="H9" s="81"/>
      <c r="I9" s="30"/>
      <c r="J9" s="30"/>
      <c r="L9" s="112"/>
      <c r="M9" s="177"/>
      <c r="N9" s="112"/>
      <c r="O9" s="112"/>
    </row>
    <row r="10" spans="1:15" s="28" customFormat="1" x14ac:dyDescent="0.2">
      <c r="A10" s="22">
        <f t="shared" si="0"/>
        <v>6</v>
      </c>
      <c r="B10" s="95" t="s">
        <v>113</v>
      </c>
      <c r="C10" s="30"/>
      <c r="D10" s="30"/>
      <c r="E10" s="115"/>
      <c r="F10" s="30"/>
      <c r="G10" s="30"/>
      <c r="H10" s="81"/>
      <c r="I10" s="30"/>
      <c r="J10" s="30"/>
      <c r="L10" s="112"/>
      <c r="M10" s="177"/>
      <c r="N10" s="112"/>
      <c r="O10" s="112"/>
    </row>
    <row r="11" spans="1:15" s="28" customFormat="1" x14ac:dyDescent="0.2">
      <c r="A11" s="22">
        <f t="shared" si="0"/>
        <v>7</v>
      </c>
      <c r="B11" s="95" t="s">
        <v>114</v>
      </c>
      <c r="C11" s="30"/>
      <c r="D11" s="30"/>
      <c r="E11" s="115"/>
      <c r="F11" s="30"/>
      <c r="G11" s="30"/>
      <c r="H11" s="81"/>
      <c r="I11" s="30"/>
      <c r="J11" s="30"/>
      <c r="L11" s="112"/>
      <c r="M11" s="177"/>
      <c r="N11" s="112"/>
      <c r="O11" s="112"/>
    </row>
    <row r="12" spans="1:15" s="28" customFormat="1" x14ac:dyDescent="0.2">
      <c r="A12" s="22">
        <f t="shared" si="0"/>
        <v>8</v>
      </c>
      <c r="B12" s="95" t="s">
        <v>115</v>
      </c>
      <c r="C12" s="30"/>
      <c r="D12" s="30"/>
      <c r="E12" s="115"/>
      <c r="F12" s="30"/>
      <c r="G12" s="30"/>
      <c r="H12" s="81"/>
      <c r="I12" s="30"/>
      <c r="J12" s="30"/>
      <c r="L12" s="112"/>
      <c r="M12" s="177"/>
      <c r="N12" s="112"/>
      <c r="O12" s="112"/>
    </row>
    <row r="13" spans="1:15" s="28" customFormat="1" x14ac:dyDescent="0.2">
      <c r="A13" s="98">
        <f t="shared" si="0"/>
        <v>9</v>
      </c>
      <c r="B13" s="109" t="s">
        <v>116</v>
      </c>
      <c r="C13" s="99"/>
      <c r="D13" s="99"/>
      <c r="E13" s="116"/>
      <c r="F13" s="99"/>
      <c r="G13" s="99"/>
      <c r="H13" s="100"/>
      <c r="I13" s="99"/>
      <c r="J13" s="99"/>
      <c r="K13" s="208"/>
      <c r="L13" s="165"/>
      <c r="M13" s="175"/>
      <c r="N13" s="165"/>
      <c r="O13" s="165"/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/>
      <c r="D15" s="30"/>
      <c r="E15" s="115"/>
      <c r="F15" s="30"/>
      <c r="G15" s="30"/>
      <c r="H15" s="81"/>
      <c r="I15" s="30"/>
      <c r="J15" s="30"/>
      <c r="L15" s="112"/>
      <c r="M15" s="177"/>
      <c r="N15" s="112"/>
      <c r="O15" s="112"/>
    </row>
    <row r="16" spans="1:15" s="28" customFormat="1" x14ac:dyDescent="0.2">
      <c r="A16" s="22">
        <f t="shared" si="0"/>
        <v>12</v>
      </c>
      <c r="B16" s="95" t="s">
        <v>112</v>
      </c>
      <c r="C16" s="30"/>
      <c r="D16" s="30"/>
      <c r="E16" s="115"/>
      <c r="F16" s="30"/>
      <c r="G16" s="30"/>
      <c r="H16" s="81"/>
      <c r="I16" s="30"/>
      <c r="J16" s="30"/>
      <c r="L16" s="112"/>
      <c r="M16" s="177"/>
      <c r="N16" s="112"/>
      <c r="O16" s="112"/>
    </row>
    <row r="17" spans="1:15" s="28" customFormat="1" x14ac:dyDescent="0.2">
      <c r="A17" s="22">
        <f t="shared" si="0"/>
        <v>13</v>
      </c>
      <c r="B17" s="95" t="s">
        <v>113</v>
      </c>
      <c r="C17" s="30"/>
      <c r="D17" s="30"/>
      <c r="E17" s="115"/>
      <c r="F17" s="30"/>
      <c r="G17" s="207"/>
      <c r="H17" s="81"/>
      <c r="I17" s="30"/>
      <c r="J17" s="30"/>
      <c r="L17" s="112"/>
      <c r="M17" s="177"/>
      <c r="N17" s="112"/>
      <c r="O17" s="112"/>
    </row>
    <row r="18" spans="1:15" s="28" customFormat="1" x14ac:dyDescent="0.2">
      <c r="A18" s="22">
        <f t="shared" si="0"/>
        <v>14</v>
      </c>
      <c r="B18" s="95" t="s">
        <v>114</v>
      </c>
      <c r="C18" s="30"/>
      <c r="D18" s="30"/>
      <c r="E18" s="115"/>
      <c r="F18" s="30"/>
      <c r="G18" s="30"/>
      <c r="H18" s="81"/>
      <c r="I18" s="30"/>
      <c r="J18" s="30"/>
      <c r="L18" s="112"/>
      <c r="M18" s="177"/>
      <c r="N18" s="112"/>
      <c r="O18" s="112"/>
    </row>
    <row r="19" spans="1:15" s="28" customFormat="1" x14ac:dyDescent="0.2">
      <c r="A19" s="22">
        <f t="shared" si="0"/>
        <v>15</v>
      </c>
      <c r="B19" s="95" t="s">
        <v>115</v>
      </c>
      <c r="C19" s="30"/>
      <c r="D19" s="30"/>
      <c r="E19" s="115"/>
      <c r="F19" s="30"/>
      <c r="G19" s="30"/>
      <c r="H19" s="81"/>
      <c r="I19" s="30"/>
      <c r="J19" s="30"/>
      <c r="L19" s="112"/>
      <c r="M19" s="177"/>
      <c r="N19" s="112"/>
      <c r="O19" s="112"/>
    </row>
    <row r="20" spans="1:15" s="28" customFormat="1" x14ac:dyDescent="0.2">
      <c r="A20" s="98">
        <f t="shared" si="0"/>
        <v>16</v>
      </c>
      <c r="B20" s="109" t="s">
        <v>116</v>
      </c>
      <c r="C20" s="99"/>
      <c r="D20" s="99"/>
      <c r="E20" s="116"/>
      <c r="F20" s="99"/>
      <c r="G20" s="99"/>
      <c r="H20" s="100"/>
      <c r="I20" s="99"/>
      <c r="J20" s="99"/>
      <c r="K20" s="208"/>
      <c r="L20" s="165"/>
      <c r="M20" s="175"/>
      <c r="N20" s="165"/>
      <c r="O20" s="165"/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/>
      <c r="D22" s="30"/>
      <c r="E22" s="115"/>
      <c r="F22" s="30"/>
      <c r="G22" s="30"/>
      <c r="H22" s="81"/>
      <c r="I22" s="30"/>
      <c r="J22" s="30"/>
      <c r="L22" s="112"/>
      <c r="M22" s="177"/>
      <c r="N22" s="112"/>
      <c r="O22" s="112"/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/>
      <c r="D24" s="30"/>
      <c r="E24" s="115"/>
      <c r="F24" s="30"/>
      <c r="G24" s="30"/>
      <c r="H24" s="81"/>
      <c r="I24" s="30"/>
      <c r="J24" s="30"/>
      <c r="L24" s="112"/>
      <c r="M24" s="177"/>
      <c r="N24" s="112"/>
      <c r="O24" s="112"/>
    </row>
    <row r="25" spans="1:15" s="28" customFormat="1" x14ac:dyDescent="0.2">
      <c r="A25" s="22">
        <f t="shared" si="0"/>
        <v>21</v>
      </c>
      <c r="B25" s="95" t="s">
        <v>114</v>
      </c>
      <c r="C25" s="30"/>
      <c r="D25" s="30"/>
      <c r="E25" s="115"/>
      <c r="F25" s="30"/>
      <c r="G25" s="30"/>
      <c r="H25" s="81"/>
      <c r="I25" s="30"/>
      <c r="J25" s="30"/>
      <c r="L25" s="112"/>
      <c r="M25" s="177"/>
      <c r="N25" s="112"/>
      <c r="O25" s="112"/>
    </row>
    <row r="26" spans="1:15" s="28" customFormat="1" x14ac:dyDescent="0.2">
      <c r="A26" s="22">
        <f t="shared" si="0"/>
        <v>22</v>
      </c>
      <c r="B26" s="95" t="s">
        <v>115</v>
      </c>
      <c r="C26" s="30"/>
      <c r="D26" s="30"/>
      <c r="E26" s="115"/>
      <c r="F26" s="30"/>
      <c r="G26" s="30"/>
      <c r="H26" s="81"/>
      <c r="I26" s="30"/>
      <c r="J26" s="30"/>
      <c r="L26" s="112"/>
      <c r="M26" s="177"/>
      <c r="N26" s="112"/>
      <c r="O26" s="112"/>
    </row>
    <row r="27" spans="1:15" s="28" customFormat="1" x14ac:dyDescent="0.2">
      <c r="A27" s="98">
        <f t="shared" si="0"/>
        <v>23</v>
      </c>
      <c r="B27" s="109" t="s">
        <v>116</v>
      </c>
      <c r="C27" s="99"/>
      <c r="D27" s="99"/>
      <c r="E27" s="116"/>
      <c r="F27" s="99"/>
      <c r="G27" s="99"/>
      <c r="H27" s="100"/>
      <c r="I27" s="99"/>
      <c r="J27" s="99"/>
      <c r="K27" s="208"/>
      <c r="L27" s="165"/>
      <c r="M27" s="175"/>
      <c r="N27" s="165"/>
      <c r="O27" s="165"/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/>
      <c r="D29" s="30"/>
      <c r="E29" s="115"/>
      <c r="F29" s="30"/>
      <c r="G29" s="30"/>
      <c r="H29" s="81"/>
      <c r="I29" s="30"/>
      <c r="J29" s="30"/>
      <c r="L29" s="112"/>
      <c r="M29" s="177"/>
      <c r="N29" s="112"/>
      <c r="O29" s="112"/>
    </row>
    <row r="30" spans="1:15" s="28" customFormat="1" x14ac:dyDescent="0.2">
      <c r="A30" s="22">
        <f t="shared" si="0"/>
        <v>26</v>
      </c>
      <c r="B30" s="95" t="s">
        <v>112</v>
      </c>
      <c r="C30" s="30"/>
      <c r="D30" s="30"/>
      <c r="E30" s="115"/>
      <c r="F30" s="30"/>
      <c r="G30" s="30"/>
      <c r="H30" s="81"/>
      <c r="I30" s="30"/>
      <c r="J30" s="30"/>
      <c r="L30" s="112"/>
      <c r="M30" s="177"/>
      <c r="N30" s="112"/>
      <c r="O30" s="112"/>
    </row>
    <row r="31" spans="1:15" s="28" customFormat="1" x14ac:dyDescent="0.2">
      <c r="A31" s="22">
        <f t="shared" si="0"/>
        <v>27</v>
      </c>
      <c r="B31" s="95" t="s">
        <v>113</v>
      </c>
      <c r="C31" s="30"/>
      <c r="D31" s="30"/>
      <c r="E31" s="115"/>
      <c r="F31" s="30"/>
      <c r="G31" s="30"/>
      <c r="H31" s="81"/>
      <c r="I31" s="30"/>
      <c r="J31" s="30"/>
      <c r="L31" s="112"/>
      <c r="M31" s="177"/>
      <c r="N31" s="112"/>
      <c r="O31" s="112"/>
    </row>
    <row r="32" spans="1:15" s="28" customFormat="1" x14ac:dyDescent="0.2">
      <c r="A32" s="22">
        <f t="shared" si="0"/>
        <v>28</v>
      </c>
      <c r="B32" s="95" t="s">
        <v>114</v>
      </c>
      <c r="C32" s="30"/>
      <c r="D32" s="30"/>
      <c r="E32" s="244"/>
      <c r="F32" s="206"/>
      <c r="G32" s="30"/>
      <c r="H32" s="81"/>
      <c r="I32" s="30"/>
      <c r="J32" s="30"/>
      <c r="L32" s="112"/>
      <c r="M32" s="177"/>
      <c r="N32" s="112"/>
      <c r="O32" s="112"/>
    </row>
    <row r="33" spans="1:15" s="28" customFormat="1" x14ac:dyDescent="0.2">
      <c r="A33" s="22">
        <f t="shared" si="0"/>
        <v>29</v>
      </c>
      <c r="B33" s="95" t="s">
        <v>115</v>
      </c>
      <c r="C33" s="30"/>
      <c r="D33" s="30"/>
      <c r="E33" s="115"/>
      <c r="F33" s="30"/>
      <c r="G33" s="30"/>
      <c r="H33" s="81"/>
      <c r="I33" s="30"/>
      <c r="J33" s="30"/>
      <c r="L33" s="112"/>
      <c r="M33" s="177"/>
      <c r="N33" s="112"/>
      <c r="O33" s="112"/>
    </row>
    <row r="34" spans="1:15" s="28" customFormat="1" x14ac:dyDescent="0.2">
      <c r="A34" s="98">
        <f t="shared" si="0"/>
        <v>30</v>
      </c>
      <c r="B34" s="109" t="s">
        <v>116</v>
      </c>
      <c r="C34" s="99"/>
      <c r="D34" s="99"/>
      <c r="E34" s="116"/>
      <c r="F34" s="99"/>
      <c r="G34" s="99"/>
      <c r="H34" s="100"/>
      <c r="I34" s="99"/>
      <c r="J34" s="99"/>
      <c r="K34" s="208"/>
      <c r="L34" s="165"/>
      <c r="M34" s="175"/>
      <c r="N34" s="165"/>
      <c r="O34" s="165"/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0</v>
      </c>
      <c r="E36" s="117">
        <f t="shared" si="1"/>
        <v>0</v>
      </c>
      <c r="F36" s="6">
        <f t="shared" si="1"/>
        <v>0</v>
      </c>
      <c r="G36" s="6">
        <f t="shared" si="1"/>
        <v>0</v>
      </c>
      <c r="H36" s="82">
        <f t="shared" si="1"/>
        <v>0</v>
      </c>
      <c r="I36" s="6">
        <f t="shared" si="1"/>
        <v>0</v>
      </c>
      <c r="J36" s="6">
        <f>SUM(J5:J35)</f>
        <v>0</v>
      </c>
      <c r="K36" s="168"/>
      <c r="L36" s="6">
        <f>SUM(L5:L35)</f>
        <v>0</v>
      </c>
      <c r="M36" s="6">
        <f t="shared" ref="M36:N36" si="2">SUM(M5:M35)</f>
        <v>0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 t="str">
        <f>IF($G$36=0,"",H36/$G$36)</f>
        <v/>
      </c>
      <c r="I37" s="232" t="str">
        <f t="shared" ref="I37:J37" si="3">IF($G$36=0,"",I36/$G$36)</f>
        <v/>
      </c>
      <c r="J37" s="232" t="str">
        <f t="shared" si="3"/>
        <v/>
      </c>
      <c r="K37" s="233"/>
      <c r="L37" s="232"/>
      <c r="M37" s="232" t="str">
        <f>IF($L$36=0,"",M36/$L$36)</f>
        <v/>
      </c>
      <c r="N37" s="232" t="str">
        <f t="shared" ref="N37:O37" si="4">IF($L$36=0,"",N36/$L$36)</f>
        <v/>
      </c>
      <c r="O37" s="232" t="str">
        <f t="shared" si="4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workbookViewId="0"/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2.12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Sheet'!E82</f>
        <v>Phrapradaeng</v>
      </c>
      <c r="F2" s="14" t="str">
        <f>'Control Sheet'!B82</f>
        <v>PPD</v>
      </c>
      <c r="H2" s="234" t="s">
        <v>213</v>
      </c>
      <c r="I2" s="236"/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/>
      <c r="D5" s="29"/>
      <c r="E5" s="113"/>
      <c r="F5" s="29"/>
      <c r="G5" s="29"/>
      <c r="H5" s="243"/>
      <c r="I5" s="29"/>
      <c r="J5" s="29"/>
      <c r="L5" s="111"/>
      <c r="M5" s="177"/>
      <c r="N5" s="111"/>
      <c r="O5" s="111"/>
    </row>
    <row r="6" spans="1:15" s="96" customFormat="1" x14ac:dyDescent="0.2">
      <c r="A6" s="245">
        <f>A5+1</f>
        <v>2</v>
      </c>
      <c r="B6" s="109" t="s">
        <v>116</v>
      </c>
      <c r="C6" s="97"/>
      <c r="D6" s="97"/>
      <c r="E6" s="247"/>
      <c r="F6" s="97"/>
      <c r="G6" s="97"/>
      <c r="H6" s="100"/>
      <c r="I6" s="97"/>
      <c r="J6" s="97"/>
      <c r="K6" s="24"/>
      <c r="L6" s="246"/>
      <c r="M6" s="175"/>
      <c r="N6" s="246"/>
      <c r="O6" s="246"/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/>
      <c r="D8" s="29"/>
      <c r="E8" s="113"/>
      <c r="F8" s="29"/>
      <c r="G8" s="29"/>
      <c r="H8" s="81"/>
      <c r="I8" s="29"/>
      <c r="J8" s="29"/>
      <c r="L8" s="111"/>
      <c r="M8" s="177"/>
      <c r="N8" s="111"/>
      <c r="O8" s="111"/>
    </row>
    <row r="9" spans="1:15" s="28" customFormat="1" x14ac:dyDescent="0.2">
      <c r="A9" s="22">
        <f t="shared" si="0"/>
        <v>5</v>
      </c>
      <c r="B9" s="95" t="s">
        <v>112</v>
      </c>
      <c r="C9" s="30"/>
      <c r="D9" s="30"/>
      <c r="E9" s="115"/>
      <c r="F9" s="30"/>
      <c r="G9" s="30"/>
      <c r="H9" s="81"/>
      <c r="I9" s="30"/>
      <c r="J9" s="30"/>
      <c r="L9" s="112"/>
      <c r="M9" s="177"/>
      <c r="N9" s="112"/>
      <c r="O9" s="112"/>
    </row>
    <row r="10" spans="1:15" s="28" customFormat="1" x14ac:dyDescent="0.2">
      <c r="A10" s="22">
        <f t="shared" si="0"/>
        <v>6</v>
      </c>
      <c r="B10" s="95" t="s">
        <v>113</v>
      </c>
      <c r="C10" s="30"/>
      <c r="D10" s="30"/>
      <c r="E10" s="115"/>
      <c r="F10" s="30"/>
      <c r="G10" s="30"/>
      <c r="H10" s="81"/>
      <c r="I10" s="30"/>
      <c r="J10" s="30"/>
      <c r="L10" s="112"/>
      <c r="M10" s="177"/>
      <c r="N10" s="112"/>
      <c r="O10" s="112"/>
    </row>
    <row r="11" spans="1:15" s="28" customFormat="1" x14ac:dyDescent="0.2">
      <c r="A11" s="22">
        <f t="shared" si="0"/>
        <v>7</v>
      </c>
      <c r="B11" s="95" t="s">
        <v>114</v>
      </c>
      <c r="C11" s="30"/>
      <c r="D11" s="30"/>
      <c r="E11" s="115"/>
      <c r="F11" s="30"/>
      <c r="G11" s="30"/>
      <c r="H11" s="81"/>
      <c r="I11" s="30"/>
      <c r="J11" s="30"/>
      <c r="L11" s="112"/>
      <c r="M11" s="177"/>
      <c r="N11" s="112"/>
      <c r="O11" s="112"/>
    </row>
    <row r="12" spans="1:15" s="28" customFormat="1" x14ac:dyDescent="0.2">
      <c r="A12" s="22">
        <f t="shared" si="0"/>
        <v>8</v>
      </c>
      <c r="B12" s="95" t="s">
        <v>115</v>
      </c>
      <c r="C12" s="30"/>
      <c r="D12" s="30"/>
      <c r="E12" s="115"/>
      <c r="F12" s="30"/>
      <c r="G12" s="30"/>
      <c r="H12" s="81"/>
      <c r="I12" s="30"/>
      <c r="J12" s="30"/>
      <c r="L12" s="112"/>
      <c r="M12" s="177"/>
      <c r="N12" s="112"/>
      <c r="O12" s="112"/>
    </row>
    <row r="13" spans="1:15" s="28" customFormat="1" x14ac:dyDescent="0.2">
      <c r="A13" s="98">
        <f t="shared" si="0"/>
        <v>9</v>
      </c>
      <c r="B13" s="109" t="s">
        <v>116</v>
      </c>
      <c r="C13" s="99"/>
      <c r="D13" s="99"/>
      <c r="E13" s="116"/>
      <c r="F13" s="99"/>
      <c r="G13" s="99"/>
      <c r="H13" s="100"/>
      <c r="I13" s="99"/>
      <c r="J13" s="99"/>
      <c r="K13" s="208"/>
      <c r="L13" s="165"/>
      <c r="M13" s="175"/>
      <c r="N13" s="165"/>
      <c r="O13" s="165"/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/>
      <c r="D15" s="30"/>
      <c r="E15" s="115"/>
      <c r="F15" s="30"/>
      <c r="G15" s="30"/>
      <c r="H15" s="81"/>
      <c r="I15" s="30"/>
      <c r="J15" s="30"/>
      <c r="L15" s="112"/>
      <c r="M15" s="177"/>
      <c r="N15" s="112"/>
      <c r="O15" s="112"/>
    </row>
    <row r="16" spans="1:15" s="28" customFormat="1" x14ac:dyDescent="0.2">
      <c r="A16" s="22">
        <f t="shared" si="0"/>
        <v>12</v>
      </c>
      <c r="B16" s="95" t="s">
        <v>112</v>
      </c>
      <c r="C16" s="30"/>
      <c r="D16" s="30"/>
      <c r="E16" s="115"/>
      <c r="F16" s="30"/>
      <c r="G16" s="30"/>
      <c r="H16" s="81"/>
      <c r="I16" s="30"/>
      <c r="J16" s="30"/>
      <c r="L16" s="112"/>
      <c r="M16" s="177"/>
      <c r="N16" s="112"/>
      <c r="O16" s="112"/>
    </row>
    <row r="17" spans="1:15" s="28" customFormat="1" x14ac:dyDescent="0.2">
      <c r="A17" s="22">
        <f t="shared" si="0"/>
        <v>13</v>
      </c>
      <c r="B17" s="95" t="s">
        <v>113</v>
      </c>
      <c r="C17" s="30"/>
      <c r="D17" s="30"/>
      <c r="E17" s="115"/>
      <c r="F17" s="30"/>
      <c r="G17" s="207"/>
      <c r="H17" s="81"/>
      <c r="I17" s="30"/>
      <c r="J17" s="30"/>
      <c r="L17" s="112"/>
      <c r="M17" s="177"/>
      <c r="N17" s="112"/>
      <c r="O17" s="112"/>
    </row>
    <row r="18" spans="1:15" s="28" customFormat="1" x14ac:dyDescent="0.2">
      <c r="A18" s="22">
        <f t="shared" si="0"/>
        <v>14</v>
      </c>
      <c r="B18" s="95" t="s">
        <v>114</v>
      </c>
      <c r="C18" s="30"/>
      <c r="D18" s="30"/>
      <c r="E18" s="115"/>
      <c r="F18" s="30"/>
      <c r="G18" s="30"/>
      <c r="H18" s="81"/>
      <c r="I18" s="30"/>
      <c r="J18" s="30"/>
      <c r="L18" s="112"/>
      <c r="M18" s="177"/>
      <c r="N18" s="112"/>
      <c r="O18" s="112"/>
    </row>
    <row r="19" spans="1:15" s="28" customFormat="1" x14ac:dyDescent="0.2">
      <c r="A19" s="22">
        <f t="shared" si="0"/>
        <v>15</v>
      </c>
      <c r="B19" s="95" t="s">
        <v>115</v>
      </c>
      <c r="C19" s="30"/>
      <c r="D19" s="30"/>
      <c r="E19" s="115"/>
      <c r="F19" s="30"/>
      <c r="G19" s="30"/>
      <c r="H19" s="81"/>
      <c r="I19" s="30"/>
      <c r="J19" s="30"/>
      <c r="L19" s="112"/>
      <c r="M19" s="177"/>
      <c r="N19" s="112"/>
      <c r="O19" s="112"/>
    </row>
    <row r="20" spans="1:15" s="28" customFormat="1" x14ac:dyDescent="0.2">
      <c r="A20" s="98">
        <f t="shared" si="0"/>
        <v>16</v>
      </c>
      <c r="B20" s="109" t="s">
        <v>116</v>
      </c>
      <c r="C20" s="99"/>
      <c r="D20" s="99"/>
      <c r="E20" s="116"/>
      <c r="F20" s="99"/>
      <c r="G20" s="99"/>
      <c r="H20" s="100"/>
      <c r="I20" s="99"/>
      <c r="J20" s="99"/>
      <c r="K20" s="208"/>
      <c r="L20" s="165"/>
      <c r="M20" s="175"/>
      <c r="N20" s="165"/>
      <c r="O20" s="165"/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/>
      <c r="D22" s="30"/>
      <c r="E22" s="115"/>
      <c r="F22" s="30"/>
      <c r="G22" s="30"/>
      <c r="H22" s="81"/>
      <c r="I22" s="30"/>
      <c r="J22" s="30"/>
      <c r="L22" s="112"/>
      <c r="M22" s="177"/>
      <c r="N22" s="112"/>
      <c r="O22" s="112"/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/>
      <c r="D24" s="30"/>
      <c r="E24" s="115"/>
      <c r="F24" s="30"/>
      <c r="G24" s="30"/>
      <c r="H24" s="81"/>
      <c r="I24" s="30"/>
      <c r="J24" s="30"/>
      <c r="L24" s="112"/>
      <c r="M24" s="177"/>
      <c r="N24" s="112"/>
      <c r="O24" s="112"/>
    </row>
    <row r="25" spans="1:15" s="28" customFormat="1" x14ac:dyDescent="0.2">
      <c r="A25" s="22">
        <f t="shared" si="0"/>
        <v>21</v>
      </c>
      <c r="B25" s="95" t="s">
        <v>114</v>
      </c>
      <c r="C25" s="30"/>
      <c r="D25" s="30"/>
      <c r="E25" s="115"/>
      <c r="F25" s="30"/>
      <c r="G25" s="30"/>
      <c r="H25" s="81"/>
      <c r="I25" s="30"/>
      <c r="J25" s="30"/>
      <c r="L25" s="112"/>
      <c r="M25" s="177"/>
      <c r="N25" s="112"/>
      <c r="O25" s="112"/>
    </row>
    <row r="26" spans="1:15" s="28" customFormat="1" x14ac:dyDescent="0.2">
      <c r="A26" s="22">
        <f t="shared" si="0"/>
        <v>22</v>
      </c>
      <c r="B26" s="95" t="s">
        <v>115</v>
      </c>
      <c r="C26" s="30"/>
      <c r="D26" s="30"/>
      <c r="E26" s="115"/>
      <c r="F26" s="30"/>
      <c r="G26" s="30"/>
      <c r="H26" s="81"/>
      <c r="I26" s="30"/>
      <c r="J26" s="30"/>
      <c r="L26" s="112"/>
      <c r="M26" s="177"/>
      <c r="N26" s="112"/>
      <c r="O26" s="112"/>
    </row>
    <row r="27" spans="1:15" s="28" customFormat="1" x14ac:dyDescent="0.2">
      <c r="A27" s="98">
        <f t="shared" si="0"/>
        <v>23</v>
      </c>
      <c r="B27" s="109" t="s">
        <v>116</v>
      </c>
      <c r="C27" s="99"/>
      <c r="D27" s="99"/>
      <c r="E27" s="116"/>
      <c r="F27" s="99"/>
      <c r="G27" s="99"/>
      <c r="H27" s="100"/>
      <c r="I27" s="99"/>
      <c r="J27" s="99"/>
      <c r="K27" s="208"/>
      <c r="L27" s="165"/>
      <c r="M27" s="175"/>
      <c r="N27" s="165"/>
      <c r="O27" s="165"/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/>
      <c r="D29" s="30"/>
      <c r="E29" s="115"/>
      <c r="F29" s="30"/>
      <c r="G29" s="30"/>
      <c r="H29" s="81"/>
      <c r="I29" s="30"/>
      <c r="J29" s="30"/>
      <c r="L29" s="112"/>
      <c r="M29" s="177"/>
      <c r="N29" s="112"/>
      <c r="O29" s="112"/>
    </row>
    <row r="30" spans="1:15" s="28" customFormat="1" x14ac:dyDescent="0.2">
      <c r="A30" s="22">
        <f t="shared" si="0"/>
        <v>26</v>
      </c>
      <c r="B30" s="95" t="s">
        <v>112</v>
      </c>
      <c r="C30" s="30"/>
      <c r="D30" s="30"/>
      <c r="E30" s="115"/>
      <c r="F30" s="30"/>
      <c r="G30" s="30"/>
      <c r="H30" s="81"/>
      <c r="I30" s="30"/>
      <c r="J30" s="30"/>
      <c r="L30" s="112"/>
      <c r="M30" s="177"/>
      <c r="N30" s="112"/>
      <c r="O30" s="112"/>
    </row>
    <row r="31" spans="1:15" s="28" customFormat="1" x14ac:dyDescent="0.2">
      <c r="A31" s="22">
        <f t="shared" si="0"/>
        <v>27</v>
      </c>
      <c r="B31" s="95" t="s">
        <v>113</v>
      </c>
      <c r="C31" s="30"/>
      <c r="D31" s="30"/>
      <c r="E31" s="115"/>
      <c r="F31" s="30"/>
      <c r="G31" s="30"/>
      <c r="H31" s="81"/>
      <c r="I31" s="30"/>
      <c r="J31" s="30"/>
      <c r="L31" s="112"/>
      <c r="M31" s="177"/>
      <c r="N31" s="112"/>
      <c r="O31" s="112"/>
    </row>
    <row r="32" spans="1:15" s="28" customFormat="1" x14ac:dyDescent="0.2">
      <c r="A32" s="22">
        <f t="shared" si="0"/>
        <v>28</v>
      </c>
      <c r="B32" s="95" t="s">
        <v>114</v>
      </c>
      <c r="C32" s="30"/>
      <c r="D32" s="30"/>
      <c r="E32" s="244"/>
      <c r="F32" s="206"/>
      <c r="G32" s="30"/>
      <c r="H32" s="81"/>
      <c r="I32" s="30"/>
      <c r="J32" s="30"/>
      <c r="L32" s="112"/>
      <c r="M32" s="177"/>
      <c r="N32" s="112"/>
      <c r="O32" s="112"/>
    </row>
    <row r="33" spans="1:15" s="28" customFormat="1" x14ac:dyDescent="0.2">
      <c r="A33" s="22">
        <f t="shared" si="0"/>
        <v>29</v>
      </c>
      <c r="B33" s="95" t="s">
        <v>115</v>
      </c>
      <c r="C33" s="30"/>
      <c r="D33" s="30"/>
      <c r="E33" s="115"/>
      <c r="F33" s="30"/>
      <c r="G33" s="30"/>
      <c r="H33" s="81"/>
      <c r="I33" s="30"/>
      <c r="J33" s="30"/>
      <c r="L33" s="112"/>
      <c r="M33" s="177"/>
      <c r="N33" s="112"/>
      <c r="O33" s="112"/>
    </row>
    <row r="34" spans="1:15" s="28" customFormat="1" x14ac:dyDescent="0.2">
      <c r="A34" s="98">
        <f t="shared" si="0"/>
        <v>30</v>
      </c>
      <c r="B34" s="109" t="s">
        <v>116</v>
      </c>
      <c r="C34" s="99"/>
      <c r="D34" s="99"/>
      <c r="E34" s="116"/>
      <c r="F34" s="99"/>
      <c r="G34" s="99"/>
      <c r="H34" s="100"/>
      <c r="I34" s="99"/>
      <c r="J34" s="99"/>
      <c r="K34" s="208"/>
      <c r="L34" s="165"/>
      <c r="M34" s="175"/>
      <c r="N34" s="165"/>
      <c r="O34" s="165"/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0</v>
      </c>
      <c r="E36" s="117">
        <f t="shared" si="1"/>
        <v>0</v>
      </c>
      <c r="F36" s="6">
        <f t="shared" si="1"/>
        <v>0</v>
      </c>
      <c r="G36" s="6">
        <f t="shared" si="1"/>
        <v>0</v>
      </c>
      <c r="H36" s="82">
        <f t="shared" si="1"/>
        <v>0</v>
      </c>
      <c r="I36" s="6">
        <f t="shared" si="1"/>
        <v>0</v>
      </c>
      <c r="J36" s="6">
        <f>SUM(J5:J35)</f>
        <v>0</v>
      </c>
      <c r="K36" s="168"/>
      <c r="L36" s="6">
        <f>SUM(L5:L35)</f>
        <v>0</v>
      </c>
      <c r="M36" s="6">
        <f t="shared" ref="M36:N36" si="2">SUM(M5:M35)</f>
        <v>0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 t="str">
        <f>IF($G$36=0,"",H36/$G$36)</f>
        <v/>
      </c>
      <c r="I37" s="232" t="str">
        <f t="shared" ref="I37:J37" si="3">IF($G$36=0,"",I36/$G$36)</f>
        <v/>
      </c>
      <c r="J37" s="232" t="str">
        <f t="shared" si="3"/>
        <v/>
      </c>
      <c r="K37" s="233"/>
      <c r="L37" s="232"/>
      <c r="M37" s="232" t="str">
        <f>IF($L$36=0,"",M36/$L$36)</f>
        <v/>
      </c>
      <c r="N37" s="232" t="str">
        <f t="shared" ref="N37:O37" si="4">IF($L$36=0,"",N36/$L$36)</f>
        <v/>
      </c>
      <c r="O37" s="232" t="str">
        <f t="shared" si="4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P44"/>
  <sheetViews>
    <sheetView topLeftCell="B16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Sheet'!E83</f>
        <v>Bangpoo</v>
      </c>
      <c r="F2" s="14" t="str">
        <f>'Control Sheet'!B83</f>
        <v>BPO</v>
      </c>
      <c r="H2" s="234" t="s">
        <v>213</v>
      </c>
      <c r="I2" s="235">
        <v>41852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7</v>
      </c>
      <c r="E5" s="113">
        <v>0</v>
      </c>
      <c r="F5" s="29">
        <v>0</v>
      </c>
      <c r="G5" s="29">
        <v>1</v>
      </c>
      <c r="H5" s="243">
        <v>5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6</v>
      </c>
      <c r="E6" s="247">
        <v>0</v>
      </c>
      <c r="F6" s="97">
        <v>0</v>
      </c>
      <c r="G6" s="97">
        <v>3</v>
      </c>
      <c r="H6" s="100">
        <v>3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15</v>
      </c>
      <c r="E8" s="113">
        <v>1</v>
      </c>
      <c r="F8" s="29">
        <v>1</v>
      </c>
      <c r="G8" s="273">
        <v>7</v>
      </c>
      <c r="H8" s="81">
        <v>2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8</v>
      </c>
      <c r="E9" s="115">
        <v>0</v>
      </c>
      <c r="F9" s="30">
        <v>0</v>
      </c>
      <c r="G9" s="30">
        <v>3</v>
      </c>
      <c r="H9" s="81">
        <v>8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7</v>
      </c>
      <c r="E10" s="115">
        <v>1</v>
      </c>
      <c r="F10" s="30">
        <v>1</v>
      </c>
      <c r="G10" s="30">
        <v>1</v>
      </c>
      <c r="H10" s="81">
        <v>2</v>
      </c>
      <c r="I10" s="30">
        <v>0</v>
      </c>
      <c r="J10" s="30">
        <v>0</v>
      </c>
      <c r="L10" s="112">
        <v>1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9</v>
      </c>
      <c r="E11" s="115">
        <v>0</v>
      </c>
      <c r="F11" s="30">
        <v>0</v>
      </c>
      <c r="G11" s="30">
        <v>4</v>
      </c>
      <c r="H11" s="81">
        <v>3</v>
      </c>
      <c r="I11" s="30">
        <v>0</v>
      </c>
      <c r="J11" s="30">
        <v>0</v>
      </c>
      <c r="L11" s="112">
        <v>0</v>
      </c>
      <c r="M11" s="177">
        <v>1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8</v>
      </c>
      <c r="E12" s="115">
        <v>0</v>
      </c>
      <c r="F12" s="30">
        <v>0</v>
      </c>
      <c r="G12" s="30">
        <v>1</v>
      </c>
      <c r="H12" s="81">
        <v>1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7</v>
      </c>
      <c r="E13" s="116">
        <v>0</v>
      </c>
      <c r="F13" s="99">
        <v>0</v>
      </c>
      <c r="G13" s="99">
        <v>3</v>
      </c>
      <c r="H13" s="100">
        <v>1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10</v>
      </c>
      <c r="E15" s="115">
        <v>2</v>
      </c>
      <c r="F15" s="30">
        <v>2</v>
      </c>
      <c r="G15" s="30">
        <v>3</v>
      </c>
      <c r="H15" s="81">
        <v>2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12</v>
      </c>
      <c r="E16" s="115">
        <v>1</v>
      </c>
      <c r="F16" s="30">
        <v>1</v>
      </c>
      <c r="G16" s="206">
        <v>4</v>
      </c>
      <c r="H16" s="81">
        <v>5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6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5</v>
      </c>
      <c r="E17" s="115">
        <v>0</v>
      </c>
      <c r="F17" s="30">
        <v>0</v>
      </c>
      <c r="G17" s="206">
        <v>0</v>
      </c>
      <c r="H17" s="81">
        <v>3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  <c r="P17" s="28" t="s">
        <v>169</v>
      </c>
    </row>
    <row r="18" spans="1:16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6</v>
      </c>
      <c r="E18" s="115">
        <v>0</v>
      </c>
      <c r="F18" s="30">
        <v>0</v>
      </c>
      <c r="G18" s="30">
        <v>1</v>
      </c>
      <c r="H18" s="81">
        <v>0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6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12</v>
      </c>
      <c r="E19" s="115">
        <v>0</v>
      </c>
      <c r="F19" s="30">
        <v>0</v>
      </c>
      <c r="G19" s="30">
        <v>6</v>
      </c>
      <c r="H19" s="81">
        <v>3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6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2</v>
      </c>
      <c r="E20" s="116">
        <v>0</v>
      </c>
      <c r="F20" s="99">
        <v>0</v>
      </c>
      <c r="G20" s="99">
        <v>0</v>
      </c>
      <c r="H20" s="100">
        <v>3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6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6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12</v>
      </c>
      <c r="E22" s="115">
        <v>1</v>
      </c>
      <c r="F22" s="30">
        <v>1</v>
      </c>
      <c r="G22" s="30">
        <v>4</v>
      </c>
      <c r="H22" s="81">
        <v>4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6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6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7</v>
      </c>
      <c r="E24" s="115">
        <v>0</v>
      </c>
      <c r="F24" s="30">
        <v>0</v>
      </c>
      <c r="G24" s="30">
        <v>2</v>
      </c>
      <c r="H24" s="81">
        <v>0</v>
      </c>
      <c r="I24" s="30">
        <v>0</v>
      </c>
      <c r="J24" s="30">
        <v>0</v>
      </c>
      <c r="L24" s="112">
        <v>1</v>
      </c>
      <c r="M24" s="177">
        <v>0</v>
      </c>
      <c r="N24" s="112">
        <v>0</v>
      </c>
      <c r="O24" s="112">
        <v>0</v>
      </c>
    </row>
    <row r="25" spans="1:16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7</v>
      </c>
      <c r="E25" s="115">
        <v>1</v>
      </c>
      <c r="F25" s="30">
        <v>1</v>
      </c>
      <c r="G25" s="30">
        <v>2</v>
      </c>
      <c r="H25" s="81">
        <v>5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6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8</v>
      </c>
      <c r="E26" s="115">
        <v>0</v>
      </c>
      <c r="F26" s="30">
        <v>0</v>
      </c>
      <c r="G26" s="30">
        <v>2</v>
      </c>
      <c r="H26" s="81">
        <v>0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6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5</v>
      </c>
      <c r="E27" s="116">
        <v>0</v>
      </c>
      <c r="F27" s="99">
        <v>0</v>
      </c>
      <c r="G27" s="99">
        <v>1</v>
      </c>
      <c r="H27" s="100">
        <v>2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6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6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14</v>
      </c>
      <c r="E29" s="115">
        <v>0</v>
      </c>
      <c r="F29" s="30">
        <v>0</v>
      </c>
      <c r="G29" s="30">
        <v>7</v>
      </c>
      <c r="H29" s="81">
        <v>7</v>
      </c>
      <c r="I29" s="30">
        <v>0</v>
      </c>
      <c r="J29" s="30">
        <v>0</v>
      </c>
      <c r="L29" s="112">
        <v>0</v>
      </c>
      <c r="M29" s="177">
        <v>1</v>
      </c>
      <c r="N29" s="112">
        <v>0</v>
      </c>
      <c r="O29" s="112">
        <v>0</v>
      </c>
    </row>
    <row r="30" spans="1:16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10</v>
      </c>
      <c r="E30" s="115">
        <v>1</v>
      </c>
      <c r="F30" s="30">
        <v>1</v>
      </c>
      <c r="G30" s="30">
        <v>3</v>
      </c>
      <c r="H30" s="81">
        <v>4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6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15</v>
      </c>
      <c r="E31" s="115">
        <v>0</v>
      </c>
      <c r="F31" s="30">
        <v>0</v>
      </c>
      <c r="G31" s="30">
        <v>5</v>
      </c>
      <c r="H31" s="81">
        <v>4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6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9</v>
      </c>
      <c r="E32" s="115">
        <v>0</v>
      </c>
      <c r="F32" s="30">
        <v>0</v>
      </c>
      <c r="G32" s="30">
        <v>3</v>
      </c>
      <c r="H32" s="81">
        <v>2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15</v>
      </c>
      <c r="E33" s="115">
        <v>2</v>
      </c>
      <c r="F33" s="30">
        <v>2</v>
      </c>
      <c r="G33" s="30">
        <v>4</v>
      </c>
      <c r="H33" s="81">
        <v>3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6</v>
      </c>
      <c r="E34" s="116">
        <v>0</v>
      </c>
      <c r="F34" s="99">
        <v>0</v>
      </c>
      <c r="G34" s="99">
        <v>3</v>
      </c>
      <c r="H34" s="100">
        <v>3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222</v>
      </c>
      <c r="E36" s="117">
        <f t="shared" si="1"/>
        <v>10</v>
      </c>
      <c r="F36" s="6">
        <f t="shared" si="1"/>
        <v>10</v>
      </c>
      <c r="G36" s="6">
        <f t="shared" si="1"/>
        <v>73</v>
      </c>
      <c r="H36" s="82">
        <f t="shared" si="1"/>
        <v>75</v>
      </c>
      <c r="I36" s="6">
        <f t="shared" si="1"/>
        <v>0</v>
      </c>
      <c r="J36" s="6">
        <f>SUM(J5:J35)</f>
        <v>0</v>
      </c>
      <c r="K36" s="168"/>
      <c r="L36" s="6">
        <f>SUM(L5:L35)</f>
        <v>2</v>
      </c>
      <c r="M36" s="6">
        <f t="shared" ref="M36:N36" si="2">SUM(M5:M35)</f>
        <v>2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1.0273972602739727</v>
      </c>
      <c r="I37" s="232">
        <f t="shared" ref="I37:J37" si="3">IF($G$36=0,"",I36/$G$36)</f>
        <v>0</v>
      </c>
      <c r="J37" s="232">
        <f t="shared" si="3"/>
        <v>0</v>
      </c>
      <c r="K37" s="233"/>
      <c r="L37" s="232"/>
      <c r="M37" s="232">
        <f>IF($L$36=0,"",M36/$L$36)</f>
        <v>1</v>
      </c>
      <c r="N37" s="232">
        <f t="shared" ref="N37:O37" si="4">IF($L$36=0,"",N36/$L$36)</f>
        <v>0</v>
      </c>
      <c r="O37" s="232">
        <f t="shared" si="4"/>
        <v>0</v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B16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Sheet'!E84</f>
        <v>Bangplee</v>
      </c>
      <c r="F2" s="14" t="str">
        <f>'Control Sheet'!B84</f>
        <v>BPE</v>
      </c>
      <c r="H2" s="234" t="s">
        <v>213</v>
      </c>
      <c r="I2" s="235">
        <v>41852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1</v>
      </c>
      <c r="E5" s="113">
        <v>1</v>
      </c>
      <c r="F5" s="29">
        <v>1</v>
      </c>
      <c r="G5" s="29">
        <v>0</v>
      </c>
      <c r="H5" s="243">
        <v>1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8</v>
      </c>
      <c r="E6" s="247">
        <v>3</v>
      </c>
      <c r="F6" s="97">
        <v>3</v>
      </c>
      <c r="G6" s="97">
        <v>2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7</v>
      </c>
      <c r="E8" s="113">
        <v>3</v>
      </c>
      <c r="F8" s="29">
        <v>3</v>
      </c>
      <c r="G8" s="29">
        <v>4</v>
      </c>
      <c r="H8" s="81">
        <v>2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3</v>
      </c>
      <c r="E9" s="115">
        <v>1</v>
      </c>
      <c r="F9" s="30">
        <v>1</v>
      </c>
      <c r="G9" s="30">
        <v>2</v>
      </c>
      <c r="H9" s="81">
        <v>6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4</v>
      </c>
      <c r="E10" s="115">
        <v>2</v>
      </c>
      <c r="F10" s="30">
        <v>2</v>
      </c>
      <c r="G10" s="30">
        <v>2</v>
      </c>
      <c r="H10" s="81">
        <v>2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3</v>
      </c>
      <c r="E11" s="115">
        <v>1</v>
      </c>
      <c r="F11" s="30">
        <v>1</v>
      </c>
      <c r="G11" s="30">
        <v>2</v>
      </c>
      <c r="H11" s="81">
        <v>1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3</v>
      </c>
      <c r="E12" s="115">
        <v>1</v>
      </c>
      <c r="F12" s="30">
        <v>1</v>
      </c>
      <c r="G12" s="30">
        <v>2</v>
      </c>
      <c r="H12" s="81">
        <v>3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9</v>
      </c>
      <c r="E13" s="116">
        <v>3</v>
      </c>
      <c r="F13" s="99">
        <v>3</v>
      </c>
      <c r="G13" s="99">
        <v>2</v>
      </c>
      <c r="H13" s="100">
        <v>0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11</v>
      </c>
      <c r="E15" s="115">
        <v>2</v>
      </c>
      <c r="F15" s="30">
        <v>2</v>
      </c>
      <c r="G15" s="30">
        <v>9</v>
      </c>
      <c r="H15" s="257">
        <v>4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7</v>
      </c>
      <c r="E16" s="115">
        <v>1</v>
      </c>
      <c r="F16" s="30">
        <v>1</v>
      </c>
      <c r="G16" s="30">
        <v>6</v>
      </c>
      <c r="H16" s="81">
        <v>9</v>
      </c>
      <c r="I16" s="30">
        <v>0</v>
      </c>
      <c r="J16" s="30">
        <v>1</v>
      </c>
      <c r="L16" s="112">
        <v>0</v>
      </c>
      <c r="M16" s="177">
        <v>0</v>
      </c>
      <c r="N16" s="112">
        <v>0</v>
      </c>
      <c r="O16" s="112" t="s">
        <v>258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5</v>
      </c>
      <c r="E17" s="115">
        <v>0</v>
      </c>
      <c r="F17" s="30">
        <v>0</v>
      </c>
      <c r="G17" s="30">
        <v>4</v>
      </c>
      <c r="H17" s="81">
        <v>6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3</v>
      </c>
      <c r="E18" s="115">
        <v>0</v>
      </c>
      <c r="F18" s="30">
        <v>0</v>
      </c>
      <c r="G18" s="30">
        <v>2</v>
      </c>
      <c r="H18" s="81">
        <v>3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2</v>
      </c>
      <c r="E19" s="115">
        <v>1</v>
      </c>
      <c r="F19" s="30">
        <v>1</v>
      </c>
      <c r="G19" s="30">
        <v>1</v>
      </c>
      <c r="H19" s="81">
        <v>1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15</v>
      </c>
      <c r="E20" s="116">
        <v>3</v>
      </c>
      <c r="F20" s="99">
        <v>3</v>
      </c>
      <c r="G20" s="99">
        <v>3</v>
      </c>
      <c r="H20" s="100">
        <v>1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10</v>
      </c>
      <c r="E22" s="115">
        <v>2</v>
      </c>
      <c r="F22" s="30">
        <v>2</v>
      </c>
      <c r="G22" s="30">
        <v>5</v>
      </c>
      <c r="H22" s="81">
        <v>4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5</v>
      </c>
      <c r="E24" s="115">
        <v>0</v>
      </c>
      <c r="F24" s="30">
        <v>0</v>
      </c>
      <c r="G24" s="30">
        <v>5</v>
      </c>
      <c r="H24" s="81">
        <v>3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9</v>
      </c>
      <c r="E25" s="115">
        <v>1</v>
      </c>
      <c r="F25" s="30">
        <v>1</v>
      </c>
      <c r="G25" s="30">
        <v>4</v>
      </c>
      <c r="H25" s="81">
        <v>8</v>
      </c>
      <c r="I25" s="30">
        <v>0</v>
      </c>
      <c r="J25" s="30">
        <v>0</v>
      </c>
      <c r="L25" s="112">
        <v>1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3</v>
      </c>
      <c r="E26" s="115">
        <v>0</v>
      </c>
      <c r="F26" s="30">
        <v>0</v>
      </c>
      <c r="G26" s="30">
        <v>3</v>
      </c>
      <c r="H26" s="81">
        <v>3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0</v>
      </c>
      <c r="E27" s="116">
        <v>0</v>
      </c>
      <c r="F27" s="99">
        <v>0</v>
      </c>
      <c r="G27" s="99">
        <v>0</v>
      </c>
      <c r="H27" s="100">
        <v>1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2</v>
      </c>
      <c r="E29" s="115">
        <v>1</v>
      </c>
      <c r="F29" s="30">
        <v>1</v>
      </c>
      <c r="G29" s="30">
        <v>1</v>
      </c>
      <c r="H29" s="81">
        <v>0</v>
      </c>
      <c r="I29" s="30">
        <v>0</v>
      </c>
      <c r="J29" s="30">
        <v>0</v>
      </c>
      <c r="L29" s="112">
        <v>0</v>
      </c>
      <c r="M29" s="177">
        <v>1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3</v>
      </c>
      <c r="E30" s="115">
        <v>1</v>
      </c>
      <c r="F30" s="30">
        <v>1</v>
      </c>
      <c r="G30" s="30">
        <v>2</v>
      </c>
      <c r="H30" s="81">
        <v>1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4</v>
      </c>
      <c r="E31" s="115">
        <v>2</v>
      </c>
      <c r="F31" s="30">
        <v>2</v>
      </c>
      <c r="G31" s="30">
        <v>2</v>
      </c>
      <c r="H31" s="81">
        <v>3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10</v>
      </c>
      <c r="E32" s="115">
        <v>5</v>
      </c>
      <c r="F32" s="30">
        <v>5</v>
      </c>
      <c r="G32" s="30">
        <v>5</v>
      </c>
      <c r="H32" s="81">
        <v>4</v>
      </c>
      <c r="I32" s="30">
        <v>1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5</v>
      </c>
      <c r="E33" s="115">
        <v>1</v>
      </c>
      <c r="F33" s="30">
        <v>1</v>
      </c>
      <c r="G33" s="30">
        <v>4</v>
      </c>
      <c r="H33" s="81">
        <v>3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4</v>
      </c>
      <c r="E34" s="116">
        <v>1</v>
      </c>
      <c r="F34" s="99">
        <v>1</v>
      </c>
      <c r="G34" s="99">
        <v>3</v>
      </c>
      <c r="H34" s="100">
        <v>1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136</v>
      </c>
      <c r="E36" s="117">
        <f t="shared" si="1"/>
        <v>36</v>
      </c>
      <c r="F36" s="6">
        <f t="shared" si="1"/>
        <v>36</v>
      </c>
      <c r="G36" s="6">
        <f t="shared" si="1"/>
        <v>75</v>
      </c>
      <c r="H36" s="82">
        <f t="shared" si="1"/>
        <v>70</v>
      </c>
      <c r="I36" s="6">
        <f t="shared" si="1"/>
        <v>1</v>
      </c>
      <c r="J36" s="6">
        <f>SUM(J5:J35)</f>
        <v>1</v>
      </c>
      <c r="K36" s="168"/>
      <c r="L36" s="6">
        <f>SUM(L5:L35)</f>
        <v>1</v>
      </c>
      <c r="M36" s="6">
        <f t="shared" ref="M36:N36" si="2">SUM(M5:M35)</f>
        <v>1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0.93333333333333335</v>
      </c>
      <c r="I37" s="232">
        <f t="shared" ref="I37:J37" si="3">IF($G$36=0,"",I36/$G$36)</f>
        <v>1.3333333333333334E-2</v>
      </c>
      <c r="J37" s="232">
        <f t="shared" si="3"/>
        <v>1.3333333333333334E-2</v>
      </c>
      <c r="K37" s="233"/>
      <c r="L37" s="232"/>
      <c r="M37" s="232">
        <f>IF($L$36=0,"",M36/$L$36)</f>
        <v>1</v>
      </c>
      <c r="N37" s="232">
        <f t="shared" ref="N37:O37" si="4">IF($L$36=0,"",N36/$L$36)</f>
        <v>0</v>
      </c>
      <c r="O37" s="232">
        <f t="shared" si="4"/>
        <v>0</v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A13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Sheet'!E85</f>
        <v>Bangpoon</v>
      </c>
      <c r="F2" s="14" t="str">
        <f>'Control Sheet'!B85</f>
        <v>BPN</v>
      </c>
      <c r="H2" s="234" t="s">
        <v>213</v>
      </c>
      <c r="I2" s="237">
        <v>41976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0</v>
      </c>
      <c r="E5" s="113">
        <v>0</v>
      </c>
      <c r="F5" s="29">
        <v>0</v>
      </c>
      <c r="G5" s="29">
        <v>0</v>
      </c>
      <c r="H5" s="243">
        <v>0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2</v>
      </c>
      <c r="E6" s="247">
        <v>1</v>
      </c>
      <c r="F6" s="97">
        <v>0</v>
      </c>
      <c r="G6" s="97">
        <v>1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10</v>
      </c>
      <c r="E8" s="113">
        <v>0</v>
      </c>
      <c r="F8" s="29">
        <v>0</v>
      </c>
      <c r="G8" s="273">
        <v>5</v>
      </c>
      <c r="H8" s="81">
        <v>3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2</v>
      </c>
      <c r="E9" s="115">
        <v>0</v>
      </c>
      <c r="F9" s="30">
        <v>0</v>
      </c>
      <c r="G9" s="30">
        <v>1</v>
      </c>
      <c r="H9" s="81">
        <v>2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3</v>
      </c>
      <c r="E10" s="115">
        <v>0</v>
      </c>
      <c r="F10" s="30">
        <v>0</v>
      </c>
      <c r="G10" s="30">
        <v>1</v>
      </c>
      <c r="H10" s="81">
        <v>3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2</v>
      </c>
      <c r="E11" s="115">
        <v>0</v>
      </c>
      <c r="F11" s="30">
        <v>0</v>
      </c>
      <c r="G11" s="30">
        <v>1</v>
      </c>
      <c r="H11" s="81">
        <v>2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0</v>
      </c>
      <c r="E12" s="115">
        <v>0</v>
      </c>
      <c r="F12" s="30">
        <v>0</v>
      </c>
      <c r="G12" s="30">
        <v>0</v>
      </c>
      <c r="H12" s="81">
        <v>0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6</v>
      </c>
      <c r="E13" s="116">
        <v>0</v>
      </c>
      <c r="F13" s="99">
        <v>0</v>
      </c>
      <c r="G13" s="99">
        <v>2</v>
      </c>
      <c r="H13" s="100">
        <v>0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3</v>
      </c>
      <c r="E15" s="115">
        <v>0</v>
      </c>
      <c r="F15" s="30">
        <v>0</v>
      </c>
      <c r="G15" s="30">
        <v>1</v>
      </c>
      <c r="H15" s="81">
        <v>2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1</v>
      </c>
      <c r="E16" s="115">
        <v>0</v>
      </c>
      <c r="F16" s="30">
        <v>0</v>
      </c>
      <c r="G16" s="30">
        <v>1</v>
      </c>
      <c r="H16" s="81">
        <v>1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5</v>
      </c>
      <c r="E17" s="115">
        <v>0</v>
      </c>
      <c r="F17" s="30">
        <v>0</v>
      </c>
      <c r="G17" s="30">
        <v>2</v>
      </c>
      <c r="H17" s="81">
        <v>0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6</v>
      </c>
      <c r="E18" s="115">
        <v>0</v>
      </c>
      <c r="F18" s="30">
        <v>0</v>
      </c>
      <c r="G18" s="30">
        <v>4</v>
      </c>
      <c r="H18" s="81">
        <v>6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2</v>
      </c>
      <c r="E19" s="115">
        <v>0</v>
      </c>
      <c r="F19" s="30">
        <v>0</v>
      </c>
      <c r="G19" s="30">
        <v>2</v>
      </c>
      <c r="H19" s="81">
        <v>2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0</v>
      </c>
      <c r="E20" s="116">
        <v>0</v>
      </c>
      <c r="F20" s="99">
        <v>0</v>
      </c>
      <c r="G20" s="99">
        <v>0</v>
      </c>
      <c r="H20" s="100">
        <v>1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4</v>
      </c>
      <c r="E22" s="115">
        <v>0</v>
      </c>
      <c r="F22" s="30">
        <v>0</v>
      </c>
      <c r="G22" s="30">
        <v>2</v>
      </c>
      <c r="H22" s="81">
        <v>1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4</v>
      </c>
      <c r="E24" s="115">
        <v>0</v>
      </c>
      <c r="F24" s="30">
        <v>0</v>
      </c>
      <c r="G24" s="30">
        <v>1</v>
      </c>
      <c r="H24" s="81">
        <v>1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3</v>
      </c>
      <c r="E25" s="115">
        <v>0</v>
      </c>
      <c r="F25" s="30">
        <v>0</v>
      </c>
      <c r="G25" s="30">
        <v>2</v>
      </c>
      <c r="H25" s="81">
        <v>1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300</v>
      </c>
      <c r="D26" s="30">
        <v>2</v>
      </c>
      <c r="E26" s="115">
        <v>0</v>
      </c>
      <c r="F26" s="30">
        <v>0</v>
      </c>
      <c r="G26" s="30">
        <v>1</v>
      </c>
      <c r="H26" s="81">
        <v>2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3</v>
      </c>
      <c r="E27" s="116">
        <v>0</v>
      </c>
      <c r="F27" s="99">
        <v>0</v>
      </c>
      <c r="G27" s="99">
        <v>1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100</v>
      </c>
      <c r="D29" s="30">
        <v>4</v>
      </c>
      <c r="E29" s="115">
        <v>0</v>
      </c>
      <c r="F29" s="30">
        <v>0</v>
      </c>
      <c r="G29" s="30">
        <v>1</v>
      </c>
      <c r="H29" s="81">
        <v>2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2</v>
      </c>
      <c r="E30" s="115">
        <v>0</v>
      </c>
      <c r="F30" s="30">
        <v>0</v>
      </c>
      <c r="G30" s="30">
        <v>1</v>
      </c>
      <c r="H30" s="81">
        <v>1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3</v>
      </c>
      <c r="E31" s="115">
        <v>0</v>
      </c>
      <c r="F31" s="30">
        <v>0</v>
      </c>
      <c r="G31" s="30">
        <v>1</v>
      </c>
      <c r="H31" s="81">
        <v>0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0</v>
      </c>
      <c r="E32" s="115">
        <v>0</v>
      </c>
      <c r="F32" s="30">
        <v>0</v>
      </c>
      <c r="G32" s="30">
        <v>0</v>
      </c>
      <c r="H32" s="81">
        <v>1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0</v>
      </c>
      <c r="E33" s="115">
        <v>0</v>
      </c>
      <c r="F33" s="30">
        <v>0</v>
      </c>
      <c r="G33" s="30">
        <v>0</v>
      </c>
      <c r="H33" s="81">
        <v>1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1</v>
      </c>
      <c r="E34" s="116">
        <v>0</v>
      </c>
      <c r="F34" s="99">
        <v>0</v>
      </c>
      <c r="G34" s="99">
        <v>1</v>
      </c>
      <c r="H34" s="100">
        <v>1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400</v>
      </c>
      <c r="D36" s="6">
        <f t="shared" si="1"/>
        <v>68</v>
      </c>
      <c r="E36" s="117">
        <f t="shared" si="1"/>
        <v>1</v>
      </c>
      <c r="F36" s="6">
        <f t="shared" si="1"/>
        <v>0</v>
      </c>
      <c r="G36" s="6">
        <f t="shared" si="1"/>
        <v>32</v>
      </c>
      <c r="H36" s="82">
        <f t="shared" si="1"/>
        <v>33</v>
      </c>
      <c r="I36" s="6">
        <f t="shared" si="1"/>
        <v>0</v>
      </c>
      <c r="J36" s="6">
        <f>SUM(J5:J35)</f>
        <v>0</v>
      </c>
      <c r="K36" s="168"/>
      <c r="L36" s="6">
        <f>SUM(L5:L35)</f>
        <v>0</v>
      </c>
      <c r="M36" s="6">
        <f t="shared" ref="M36:N36" si="2">SUM(M5:M35)</f>
        <v>0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1.03125</v>
      </c>
      <c r="I37" s="232">
        <f t="shared" ref="I37:J37" si="3">IF($G$36=0,"",I36/$G$36)</f>
        <v>0</v>
      </c>
      <c r="J37" s="232">
        <f t="shared" si="3"/>
        <v>0</v>
      </c>
      <c r="K37" s="233"/>
      <c r="L37" s="232"/>
      <c r="M37" s="232" t="str">
        <f>IF($L$36=0,"",M36/$L$36)</f>
        <v/>
      </c>
      <c r="N37" s="232" t="str">
        <f t="shared" ref="N37:O37" si="4">IF($L$36=0,"",N36/$L$36)</f>
        <v/>
      </c>
      <c r="O37" s="232" t="str">
        <f t="shared" si="4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A13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4.125" style="19" bestFit="1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Sheet'!E86</f>
        <v>Rom Klao</v>
      </c>
      <c r="F2" s="14" t="str">
        <f>'Control Sheet'!B86</f>
        <v>ROM</v>
      </c>
      <c r="H2" s="234" t="s">
        <v>213</v>
      </c>
      <c r="I2" s="237">
        <v>41990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2</v>
      </c>
      <c r="E5" s="113">
        <v>1</v>
      </c>
      <c r="F5" s="29">
        <v>1</v>
      </c>
      <c r="G5" s="29">
        <v>0</v>
      </c>
      <c r="H5" s="243">
        <v>0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3</v>
      </c>
      <c r="E6" s="247">
        <v>4</v>
      </c>
      <c r="F6" s="97">
        <v>1</v>
      </c>
      <c r="G6" s="97">
        <v>0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8</v>
      </c>
      <c r="E8" s="113">
        <v>2</v>
      </c>
      <c r="F8" s="29">
        <v>1</v>
      </c>
      <c r="G8" s="273">
        <v>3</v>
      </c>
      <c r="H8" s="81">
        <v>2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2</v>
      </c>
      <c r="E9" s="115">
        <v>0</v>
      </c>
      <c r="F9" s="30">
        <v>0</v>
      </c>
      <c r="G9" s="30">
        <v>2</v>
      </c>
      <c r="H9" s="81">
        <v>0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2</v>
      </c>
      <c r="E10" s="115">
        <v>0</v>
      </c>
      <c r="F10" s="30">
        <v>0</v>
      </c>
      <c r="G10" s="30">
        <v>1</v>
      </c>
      <c r="H10" s="81">
        <v>3</v>
      </c>
      <c r="I10" s="30">
        <v>1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2</v>
      </c>
      <c r="E11" s="115">
        <v>0</v>
      </c>
      <c r="F11" s="30">
        <v>0</v>
      </c>
      <c r="G11" s="30">
        <v>1</v>
      </c>
      <c r="H11" s="81">
        <v>0</v>
      </c>
      <c r="I11" s="30">
        <v>0</v>
      </c>
      <c r="J11" s="30">
        <v>0</v>
      </c>
      <c r="L11" s="112">
        <v>1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0</v>
      </c>
      <c r="E12" s="115">
        <v>0</v>
      </c>
      <c r="F12" s="30">
        <v>0</v>
      </c>
      <c r="G12" s="30">
        <v>0</v>
      </c>
      <c r="H12" s="81">
        <v>1</v>
      </c>
      <c r="I12" s="30">
        <v>0</v>
      </c>
      <c r="J12" s="30">
        <v>0</v>
      </c>
      <c r="L12" s="112">
        <v>0</v>
      </c>
      <c r="M12" s="177">
        <v>1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1</v>
      </c>
      <c r="E13" s="116">
        <v>0</v>
      </c>
      <c r="F13" s="99">
        <v>0</v>
      </c>
      <c r="G13" s="99">
        <v>0</v>
      </c>
      <c r="H13" s="100">
        <v>0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1</v>
      </c>
      <c r="E15" s="115">
        <v>0</v>
      </c>
      <c r="F15" s="30">
        <v>0</v>
      </c>
      <c r="G15" s="30">
        <v>1</v>
      </c>
      <c r="H15" s="81">
        <v>1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3</v>
      </c>
      <c r="E16" s="115">
        <v>0</v>
      </c>
      <c r="F16" s="30">
        <v>0</v>
      </c>
      <c r="G16" s="30">
        <v>1</v>
      </c>
      <c r="H16" s="81">
        <v>1</v>
      </c>
      <c r="I16" s="30">
        <v>0</v>
      </c>
      <c r="J16" s="30">
        <v>0</v>
      </c>
      <c r="L16" s="112">
        <v>1</v>
      </c>
      <c r="M16" s="177">
        <v>0</v>
      </c>
      <c r="N16" s="112">
        <v>0</v>
      </c>
      <c r="O16" s="112">
        <v>1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3</v>
      </c>
      <c r="E17" s="115">
        <v>0</v>
      </c>
      <c r="F17" s="30">
        <v>0</v>
      </c>
      <c r="G17" s="30">
        <v>2</v>
      </c>
      <c r="H17" s="81">
        <v>1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2</v>
      </c>
      <c r="E18" s="115">
        <v>0</v>
      </c>
      <c r="F18" s="30">
        <v>0</v>
      </c>
      <c r="G18" s="30">
        <v>1</v>
      </c>
      <c r="H18" s="81">
        <v>2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1</v>
      </c>
      <c r="E19" s="115">
        <v>1</v>
      </c>
      <c r="F19" s="30">
        <v>1</v>
      </c>
      <c r="G19" s="30">
        <v>0</v>
      </c>
      <c r="H19" s="81">
        <v>0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1</v>
      </c>
      <c r="E20" s="116">
        <v>1</v>
      </c>
      <c r="F20" s="99">
        <v>1</v>
      </c>
      <c r="G20" s="99">
        <v>0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0</v>
      </c>
      <c r="E22" s="115">
        <v>0</v>
      </c>
      <c r="F22" s="30">
        <v>0</v>
      </c>
      <c r="G22" s="30">
        <v>0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0</v>
      </c>
      <c r="E24" s="115">
        <v>0</v>
      </c>
      <c r="F24" s="30">
        <v>0</v>
      </c>
      <c r="G24" s="30">
        <v>0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1</v>
      </c>
      <c r="E25" s="115">
        <v>0</v>
      </c>
      <c r="F25" s="30">
        <v>0</v>
      </c>
      <c r="G25" s="30">
        <v>1</v>
      </c>
      <c r="H25" s="81">
        <v>1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100</v>
      </c>
      <c r="D26" s="30">
        <v>1</v>
      </c>
      <c r="E26" s="115">
        <v>0</v>
      </c>
      <c r="F26" s="30">
        <v>0</v>
      </c>
      <c r="G26" s="30">
        <v>1</v>
      </c>
      <c r="H26" s="81">
        <v>1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1</v>
      </c>
      <c r="E27" s="116">
        <v>0</v>
      </c>
      <c r="F27" s="99">
        <v>0</v>
      </c>
      <c r="G27" s="99">
        <v>1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0</v>
      </c>
      <c r="E29" s="115">
        <v>0</v>
      </c>
      <c r="F29" s="30">
        <v>0</v>
      </c>
      <c r="G29" s="30">
        <v>0</v>
      </c>
      <c r="H29" s="81">
        <v>1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100</v>
      </c>
      <c r="D30" s="30">
        <v>1</v>
      </c>
      <c r="E30" s="115">
        <v>0</v>
      </c>
      <c r="F30" s="30">
        <v>0</v>
      </c>
      <c r="G30" s="30">
        <v>1</v>
      </c>
      <c r="H30" s="81">
        <v>1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100</v>
      </c>
      <c r="D31" s="30">
        <v>0</v>
      </c>
      <c r="E31" s="115">
        <v>0</v>
      </c>
      <c r="F31" s="30">
        <v>0</v>
      </c>
      <c r="G31" s="30">
        <v>0</v>
      </c>
      <c r="H31" s="81">
        <v>0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100</v>
      </c>
      <c r="D32" s="30">
        <v>0</v>
      </c>
      <c r="E32" s="115">
        <v>0</v>
      </c>
      <c r="F32" s="30">
        <v>0</v>
      </c>
      <c r="G32" s="30">
        <v>0</v>
      </c>
      <c r="H32" s="81">
        <v>0</v>
      </c>
      <c r="I32" s="30">
        <v>0</v>
      </c>
      <c r="J32" s="30">
        <v>0</v>
      </c>
      <c r="L32" s="112">
        <v>0</v>
      </c>
      <c r="M32" s="177"/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100</v>
      </c>
      <c r="D33" s="30">
        <v>3</v>
      </c>
      <c r="E33" s="115">
        <v>0</v>
      </c>
      <c r="F33" s="30">
        <v>0</v>
      </c>
      <c r="G33" s="30">
        <v>2</v>
      </c>
      <c r="H33" s="81">
        <v>1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1</v>
      </c>
      <c r="E34" s="116">
        <v>0</v>
      </c>
      <c r="F34" s="99">
        <v>0</v>
      </c>
      <c r="G34" s="99">
        <v>0</v>
      </c>
      <c r="H34" s="100">
        <v>1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500</v>
      </c>
      <c r="D36" s="6">
        <f t="shared" si="1"/>
        <v>39</v>
      </c>
      <c r="E36" s="117">
        <f t="shared" si="1"/>
        <v>9</v>
      </c>
      <c r="F36" s="6">
        <f t="shared" si="1"/>
        <v>5</v>
      </c>
      <c r="G36" s="6">
        <f t="shared" si="1"/>
        <v>18</v>
      </c>
      <c r="H36" s="82">
        <f t="shared" si="1"/>
        <v>17</v>
      </c>
      <c r="I36" s="6">
        <f t="shared" si="1"/>
        <v>1</v>
      </c>
      <c r="J36" s="6">
        <f>SUM(J5:J35)</f>
        <v>0</v>
      </c>
      <c r="K36" s="168"/>
      <c r="L36" s="6">
        <f>SUM(L5:L35)</f>
        <v>2</v>
      </c>
      <c r="M36" s="6">
        <f t="shared" ref="M36:N36" si="2">SUM(M5:M35)</f>
        <v>1</v>
      </c>
      <c r="N36" s="6">
        <f t="shared" si="2"/>
        <v>0</v>
      </c>
      <c r="O36" s="6">
        <f>SUM(O5:O35)</f>
        <v>1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0.94444444444444442</v>
      </c>
      <c r="I37" s="232">
        <f t="shared" ref="I37:J37" si="3">IF($G$36=0,"",I36/$G$36)</f>
        <v>5.5555555555555552E-2</v>
      </c>
      <c r="J37" s="232">
        <f t="shared" si="3"/>
        <v>0</v>
      </c>
      <c r="K37" s="233"/>
      <c r="L37" s="232"/>
      <c r="M37" s="232">
        <f>IF($L$36=0,"",M36/$L$36)</f>
        <v>0.5</v>
      </c>
      <c r="N37" s="232">
        <f t="shared" ref="N37:O37" si="4">IF($L$36=0,"",N36/$L$36)</f>
        <v>0</v>
      </c>
      <c r="O37" s="232">
        <f t="shared" si="4"/>
        <v>0.5</v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Q429"/>
  <sheetViews>
    <sheetView tabSelected="1" topLeftCell="A47" workbookViewId="0">
      <selection activeCell="G168" sqref="G168"/>
    </sheetView>
  </sheetViews>
  <sheetFormatPr defaultColWidth="9.125" defaultRowHeight="12.75" x14ac:dyDescent="0.2"/>
  <cols>
    <col min="1" max="1" width="5.625" style="33" customWidth="1"/>
    <col min="2" max="2" width="6.125" style="36" customWidth="1"/>
    <col min="3" max="3" width="14" style="36" hidden="1" customWidth="1"/>
    <col min="4" max="4" width="8.125" style="36" hidden="1" customWidth="1"/>
    <col min="5" max="5" width="16.875" style="36" customWidth="1"/>
    <col min="6" max="6" width="10.375" style="36" hidden="1" customWidth="1"/>
    <col min="7" max="7" width="5.625" style="36" customWidth="1"/>
    <col min="8" max="8" width="7.125" style="36" customWidth="1"/>
    <col min="9" max="9" width="6.375" style="36" customWidth="1"/>
    <col min="10" max="11" width="6.625" style="36" bestFit="1" customWidth="1"/>
    <col min="12" max="12" width="6.375" style="36" customWidth="1"/>
    <col min="13" max="13" width="6.625" style="36" bestFit="1" customWidth="1"/>
    <col min="14" max="14" width="5.625" style="36" bestFit="1" customWidth="1"/>
    <col min="15" max="15" width="5.125" style="36" bestFit="1" customWidth="1"/>
    <col min="16" max="16" width="6.375" style="36" customWidth="1"/>
    <col min="17" max="19" width="5.875" style="36" bestFit="1" customWidth="1"/>
    <col min="20" max="21" width="6.625" style="36" bestFit="1" customWidth="1"/>
    <col min="22" max="26" width="5.875" style="36" bestFit="1" customWidth="1"/>
    <col min="27" max="27" width="5" style="36" bestFit="1" customWidth="1"/>
    <col min="28" max="33" width="5.875" style="36" bestFit="1" customWidth="1"/>
    <col min="34" max="34" width="5" style="36" bestFit="1" customWidth="1"/>
    <col min="35" max="36" width="5.875" style="36" bestFit="1" customWidth="1"/>
    <col min="37" max="37" width="5.125" style="36" customWidth="1"/>
    <col min="38" max="38" width="1.125" style="34" customWidth="1"/>
    <col min="39" max="39" width="6.375" style="37" customWidth="1"/>
    <col min="40" max="40" width="1" style="34" customWidth="1"/>
    <col min="41" max="41" width="6.625" style="34" bestFit="1" customWidth="1"/>
    <col min="42" max="42" width="4.125" style="119" bestFit="1" customWidth="1"/>
    <col min="43" max="43" width="8.125" style="34" bestFit="1" customWidth="1"/>
    <col min="44" max="16384" width="9.125" style="34"/>
  </cols>
  <sheetData>
    <row r="2" spans="1:19" x14ac:dyDescent="0.2">
      <c r="B2" s="34"/>
      <c r="C2" s="35"/>
      <c r="E2" s="35" t="s">
        <v>3</v>
      </c>
      <c r="O2" s="89"/>
      <c r="P2" s="89"/>
      <c r="Q2" s="89"/>
      <c r="R2" s="89"/>
      <c r="S2" s="89"/>
    </row>
    <row r="3" spans="1:19" ht="15.75" customHeight="1" x14ac:dyDescent="0.2">
      <c r="A3" s="38" t="s">
        <v>76</v>
      </c>
      <c r="B3" s="39" t="s">
        <v>2</v>
      </c>
      <c r="C3" s="40">
        <f>$E$3</f>
        <v>30</v>
      </c>
      <c r="E3" s="41">
        <v>30</v>
      </c>
      <c r="G3" s="35">
        <f>E3</f>
        <v>30</v>
      </c>
      <c r="O3" s="89"/>
      <c r="P3" s="89"/>
      <c r="Q3" s="89"/>
      <c r="R3" s="89"/>
      <c r="S3" s="89"/>
    </row>
    <row r="4" spans="1:19" x14ac:dyDescent="0.2">
      <c r="A4" s="38" t="s">
        <v>109</v>
      </c>
      <c r="B4" s="39" t="s">
        <v>1</v>
      </c>
      <c r="C4" s="40" t="str">
        <f>IF(E4=B7,C7,IF(E4=B8,C8,IF(E4=B9,C9,IF(E4=B10,C10,IF(E4=B11,C11,IF(E4=B12,C12,IF(E4=B13,C13,IF(E4=B14,C14,IF(E4=B15,C15,IF(E4=B16,C16,IF(E4=B17,C17,IF(E4=B18,C18))))))))))))</f>
        <v>July</v>
      </c>
      <c r="E4" s="41" t="s">
        <v>10</v>
      </c>
      <c r="G4" s="130" t="str">
        <f>C4</f>
        <v>July</v>
      </c>
      <c r="O4" s="89"/>
      <c r="P4" s="89"/>
      <c r="Q4" s="89"/>
      <c r="R4" s="89"/>
      <c r="S4" s="89"/>
    </row>
    <row r="5" spans="1:19" x14ac:dyDescent="0.2">
      <c r="A5" s="38" t="s">
        <v>110</v>
      </c>
      <c r="B5" s="39" t="s">
        <v>0</v>
      </c>
      <c r="C5" s="40">
        <f>$E$5-543</f>
        <v>2016</v>
      </c>
      <c r="E5" s="41">
        <v>2559</v>
      </c>
      <c r="G5" s="35">
        <f>C5</f>
        <v>2016</v>
      </c>
    </row>
    <row r="7" spans="1:19" hidden="1" x14ac:dyDescent="0.2">
      <c r="A7" s="33">
        <v>2557</v>
      </c>
      <c r="B7" s="42" t="s">
        <v>4</v>
      </c>
      <c r="C7" s="37" t="s">
        <v>16</v>
      </c>
      <c r="D7" s="37">
        <v>1</v>
      </c>
    </row>
    <row r="8" spans="1:19" hidden="1" x14ac:dyDescent="0.2">
      <c r="A8" s="33">
        <f>A7+1</f>
        <v>2558</v>
      </c>
      <c r="B8" s="42" t="s">
        <v>5</v>
      </c>
      <c r="C8" s="37" t="s">
        <v>80</v>
      </c>
      <c r="D8" s="37">
        <v>2</v>
      </c>
    </row>
    <row r="9" spans="1:19" hidden="1" x14ac:dyDescent="0.2">
      <c r="A9" s="33">
        <f t="shared" ref="A9:A13" si="0">A8+1</f>
        <v>2559</v>
      </c>
      <c r="B9" s="42" t="s">
        <v>6</v>
      </c>
      <c r="C9" s="37" t="s">
        <v>81</v>
      </c>
      <c r="D9" s="37">
        <v>3</v>
      </c>
    </row>
    <row r="10" spans="1:19" hidden="1" x14ac:dyDescent="0.2">
      <c r="A10" s="33">
        <f t="shared" si="0"/>
        <v>2560</v>
      </c>
      <c r="B10" s="42" t="s">
        <v>7</v>
      </c>
      <c r="C10" s="37" t="s">
        <v>82</v>
      </c>
      <c r="D10" s="37">
        <v>4</v>
      </c>
    </row>
    <row r="11" spans="1:19" hidden="1" x14ac:dyDescent="0.2">
      <c r="A11" s="33">
        <f t="shared" si="0"/>
        <v>2561</v>
      </c>
      <c r="B11" s="42" t="s">
        <v>8</v>
      </c>
      <c r="C11" s="37" t="s">
        <v>83</v>
      </c>
      <c r="D11" s="37">
        <v>5</v>
      </c>
    </row>
    <row r="12" spans="1:19" hidden="1" x14ac:dyDescent="0.2">
      <c r="A12" s="33">
        <f t="shared" si="0"/>
        <v>2562</v>
      </c>
      <c r="B12" s="42" t="s">
        <v>9</v>
      </c>
      <c r="C12" s="37" t="s">
        <v>84</v>
      </c>
      <c r="D12" s="37">
        <v>6</v>
      </c>
    </row>
    <row r="13" spans="1:19" hidden="1" x14ac:dyDescent="0.2">
      <c r="A13" s="33">
        <f t="shared" si="0"/>
        <v>2563</v>
      </c>
      <c r="B13" s="42" t="s">
        <v>10</v>
      </c>
      <c r="C13" s="37" t="s">
        <v>85</v>
      </c>
      <c r="D13" s="37">
        <v>7</v>
      </c>
    </row>
    <row r="14" spans="1:19" hidden="1" x14ac:dyDescent="0.2">
      <c r="B14" s="42" t="s">
        <v>11</v>
      </c>
      <c r="C14" s="37" t="s">
        <v>86</v>
      </c>
      <c r="D14" s="37">
        <v>8</v>
      </c>
    </row>
    <row r="15" spans="1:19" hidden="1" x14ac:dyDescent="0.2">
      <c r="B15" s="42" t="s">
        <v>12</v>
      </c>
      <c r="C15" s="37" t="s">
        <v>87</v>
      </c>
      <c r="D15" s="37">
        <v>9</v>
      </c>
    </row>
    <row r="16" spans="1:19" hidden="1" x14ac:dyDescent="0.2">
      <c r="B16" s="42" t="s">
        <v>13</v>
      </c>
      <c r="C16" s="37" t="s">
        <v>88</v>
      </c>
      <c r="D16" s="37">
        <v>10</v>
      </c>
    </row>
    <row r="17" spans="2:7" hidden="1" x14ac:dyDescent="0.2">
      <c r="B17" s="42" t="s">
        <v>14</v>
      </c>
      <c r="C17" s="37" t="s">
        <v>89</v>
      </c>
      <c r="D17" s="37">
        <v>11</v>
      </c>
    </row>
    <row r="18" spans="2:7" hidden="1" x14ac:dyDescent="0.2">
      <c r="B18" s="42" t="s">
        <v>15</v>
      </c>
      <c r="C18" s="37" t="s">
        <v>90</v>
      </c>
      <c r="D18" s="37">
        <v>12</v>
      </c>
    </row>
    <row r="19" spans="2:7" hidden="1" x14ac:dyDescent="0.2">
      <c r="B19" s="37"/>
      <c r="C19" s="37"/>
      <c r="D19" s="37">
        <v>13</v>
      </c>
    </row>
    <row r="20" spans="2:7" hidden="1" x14ac:dyDescent="0.2">
      <c r="B20" s="37"/>
      <c r="C20" s="37"/>
      <c r="D20" s="37">
        <v>14</v>
      </c>
    </row>
    <row r="21" spans="2:7" hidden="1" x14ac:dyDescent="0.2">
      <c r="B21" s="37"/>
      <c r="C21" s="37"/>
      <c r="D21" s="37">
        <v>15</v>
      </c>
    </row>
    <row r="22" spans="2:7" hidden="1" x14ac:dyDescent="0.2">
      <c r="B22" s="37"/>
      <c r="C22" s="37"/>
      <c r="D22" s="37">
        <v>16</v>
      </c>
    </row>
    <row r="23" spans="2:7" hidden="1" x14ac:dyDescent="0.2">
      <c r="B23" s="37"/>
      <c r="C23" s="37"/>
      <c r="D23" s="37">
        <v>17</v>
      </c>
    </row>
    <row r="24" spans="2:7" hidden="1" x14ac:dyDescent="0.2">
      <c r="B24" s="37"/>
      <c r="C24" s="37"/>
      <c r="D24" s="37">
        <v>18</v>
      </c>
    </row>
    <row r="25" spans="2:7" hidden="1" x14ac:dyDescent="0.2">
      <c r="B25" s="37"/>
      <c r="C25" s="37"/>
      <c r="D25" s="37">
        <v>19</v>
      </c>
    </row>
    <row r="26" spans="2:7" hidden="1" x14ac:dyDescent="0.2">
      <c r="B26" s="37"/>
      <c r="C26" s="37"/>
      <c r="D26" s="37">
        <v>20</v>
      </c>
    </row>
    <row r="27" spans="2:7" ht="14.25" hidden="1" customHeight="1" x14ac:dyDescent="0.2">
      <c r="B27" s="37"/>
      <c r="C27" s="37"/>
      <c r="D27" s="37">
        <v>21</v>
      </c>
    </row>
    <row r="28" spans="2:7" ht="14.25" hidden="1" customHeight="1" x14ac:dyDescent="0.2">
      <c r="B28" s="37"/>
      <c r="C28" s="37"/>
      <c r="D28" s="37">
        <v>22</v>
      </c>
      <c r="E28" s="43"/>
      <c r="F28" s="43"/>
      <c r="G28" s="37"/>
    </row>
    <row r="29" spans="2:7" ht="14.25" hidden="1" customHeight="1" x14ac:dyDescent="0.2">
      <c r="B29" s="37"/>
      <c r="C29" s="37"/>
      <c r="D29" s="37">
        <v>23</v>
      </c>
      <c r="E29" s="43"/>
      <c r="F29" s="43"/>
      <c r="G29" s="37"/>
    </row>
    <row r="30" spans="2:7" ht="14.25" hidden="1" customHeight="1" x14ac:dyDescent="0.2">
      <c r="B30" s="37"/>
      <c r="C30" s="37"/>
      <c r="D30" s="37">
        <v>24</v>
      </c>
      <c r="E30" s="43"/>
      <c r="F30" s="43"/>
      <c r="G30" s="37"/>
    </row>
    <row r="31" spans="2:7" ht="14.25" hidden="1" customHeight="1" x14ac:dyDescent="0.2">
      <c r="B31" s="37"/>
      <c r="C31" s="37"/>
      <c r="D31" s="37">
        <v>25</v>
      </c>
      <c r="E31" s="43"/>
      <c r="F31" s="43"/>
      <c r="G31" s="37"/>
    </row>
    <row r="32" spans="2:7" ht="14.25" hidden="1" customHeight="1" x14ac:dyDescent="0.2">
      <c r="B32" s="37"/>
      <c r="C32" s="37"/>
      <c r="D32" s="37">
        <v>26</v>
      </c>
      <c r="E32" s="43"/>
      <c r="F32" s="43"/>
      <c r="G32" s="37"/>
    </row>
    <row r="33" spans="1:39" ht="14.25" hidden="1" customHeight="1" x14ac:dyDescent="0.2">
      <c r="B33" s="37"/>
      <c r="C33" s="37"/>
      <c r="D33" s="37">
        <v>27</v>
      </c>
      <c r="E33" s="43"/>
      <c r="F33" s="43"/>
      <c r="G33" s="37"/>
    </row>
    <row r="34" spans="1:39" ht="14.25" hidden="1" customHeight="1" x14ac:dyDescent="0.2">
      <c r="B34" s="37"/>
      <c r="C34" s="37"/>
      <c r="D34" s="37">
        <v>28</v>
      </c>
      <c r="E34" s="43"/>
      <c r="F34" s="43"/>
      <c r="G34" s="37"/>
    </row>
    <row r="35" spans="1:39" ht="14.25" hidden="1" customHeight="1" x14ac:dyDescent="0.2">
      <c r="B35" s="37"/>
      <c r="C35" s="37"/>
      <c r="D35" s="37">
        <v>29</v>
      </c>
      <c r="E35" s="43"/>
      <c r="F35" s="43"/>
      <c r="G35" s="37"/>
    </row>
    <row r="36" spans="1:39" ht="14.25" hidden="1" customHeight="1" x14ac:dyDescent="0.2">
      <c r="B36" s="37"/>
      <c r="C36" s="37"/>
      <c r="D36" s="37">
        <v>30</v>
      </c>
      <c r="E36" s="43"/>
      <c r="F36" s="43"/>
      <c r="G36" s="37"/>
    </row>
    <row r="37" spans="1:39" ht="14.25" hidden="1" customHeight="1" x14ac:dyDescent="0.2">
      <c r="B37" s="37"/>
      <c r="C37" s="37"/>
      <c r="D37" s="37">
        <v>31</v>
      </c>
      <c r="E37" s="43"/>
      <c r="F37" s="43"/>
      <c r="G37" s="37"/>
    </row>
    <row r="38" spans="1:39" ht="14.25" hidden="1" customHeight="1" x14ac:dyDescent="0.2">
      <c r="D38" s="37">
        <v>32</v>
      </c>
    </row>
    <row r="39" spans="1:39" hidden="1" x14ac:dyDescent="0.2">
      <c r="A39" s="44"/>
      <c r="B39" s="45"/>
      <c r="C39" s="46"/>
      <c r="D39" s="46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M39" s="48"/>
    </row>
    <row r="40" spans="1:39" hidden="1" x14ac:dyDescent="0.2">
      <c r="A40" s="44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M40" s="48"/>
    </row>
    <row r="41" spans="1:39" x14ac:dyDescent="0.2">
      <c r="A41" s="105"/>
      <c r="B41" s="34"/>
      <c r="C41" s="34"/>
      <c r="D41" s="34"/>
      <c r="E41" s="162" t="s">
        <v>109</v>
      </c>
      <c r="F41" s="34"/>
      <c r="G41" s="162">
        <v>1</v>
      </c>
      <c r="H41" s="162">
        <v>2</v>
      </c>
      <c r="I41" s="162">
        <v>3</v>
      </c>
      <c r="J41" s="162">
        <v>4</v>
      </c>
      <c r="K41" s="162">
        <v>5</v>
      </c>
      <c r="L41" s="162">
        <v>6</v>
      </c>
      <c r="M41" s="162">
        <v>7</v>
      </c>
      <c r="N41" s="162">
        <v>8</v>
      </c>
      <c r="O41" s="162">
        <v>9</v>
      </c>
      <c r="P41" s="163">
        <v>10</v>
      </c>
      <c r="Q41" s="162">
        <v>11</v>
      </c>
      <c r="R41" s="162">
        <v>12</v>
      </c>
      <c r="S41" s="34"/>
      <c r="T41" s="163" t="s">
        <v>259</v>
      </c>
      <c r="U41" s="163" t="s">
        <v>260</v>
      </c>
      <c r="V41" s="38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M41" s="38"/>
    </row>
    <row r="42" spans="1:39" x14ac:dyDescent="0.2">
      <c r="A42" s="105"/>
      <c r="B42" s="163" t="s">
        <v>158</v>
      </c>
      <c r="C42" s="34"/>
      <c r="D42" s="34"/>
      <c r="E42" s="162" t="s">
        <v>132</v>
      </c>
      <c r="F42" s="34"/>
      <c r="G42" s="55">
        <v>918</v>
      </c>
      <c r="H42" s="55">
        <v>1066</v>
      </c>
      <c r="I42" s="55">
        <v>1472</v>
      </c>
      <c r="J42" s="55">
        <v>1253</v>
      </c>
      <c r="K42" s="54">
        <v>1342</v>
      </c>
      <c r="L42" s="36">
        <v>1265</v>
      </c>
      <c r="M42" s="55">
        <f>$AM$136</f>
        <v>1313</v>
      </c>
      <c r="N42" s="55"/>
      <c r="O42" s="55"/>
      <c r="P42" s="186"/>
      <c r="Q42" s="55"/>
      <c r="R42" s="55"/>
      <c r="S42" s="34"/>
      <c r="T42" s="280">
        <f>AVERAGE(G42:R42)</f>
        <v>1232.7142857142858</v>
      </c>
      <c r="U42" s="280">
        <f>MAX(G42:R42)</f>
        <v>1472</v>
      </c>
      <c r="V42" s="38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M42" s="38"/>
    </row>
    <row r="43" spans="1:39" x14ac:dyDescent="0.2">
      <c r="A43" s="105"/>
      <c r="B43" s="34"/>
      <c r="C43" s="34"/>
      <c r="D43" s="34"/>
      <c r="E43" s="162" t="s">
        <v>117</v>
      </c>
      <c r="F43" s="34"/>
      <c r="G43" s="55">
        <v>959</v>
      </c>
      <c r="H43" s="55">
        <v>1124</v>
      </c>
      <c r="I43" s="55">
        <v>1490</v>
      </c>
      <c r="J43" s="55">
        <v>1341</v>
      </c>
      <c r="K43" s="54">
        <v>1356</v>
      </c>
      <c r="L43" s="36">
        <v>1328</v>
      </c>
      <c r="M43" s="55">
        <f>$AM$232</f>
        <v>1374</v>
      </c>
      <c r="N43" s="55"/>
      <c r="O43" s="55"/>
      <c r="P43" s="186"/>
      <c r="Q43" s="55"/>
      <c r="R43" s="55"/>
      <c r="S43" s="34"/>
      <c r="T43" s="280">
        <f>AVERAGE(G43:R43)</f>
        <v>1281.7142857142858</v>
      </c>
      <c r="U43" s="280">
        <f>MAX(G43:R43)</f>
        <v>1490</v>
      </c>
      <c r="V43" s="38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M43" s="38"/>
    </row>
    <row r="44" spans="1:39" x14ac:dyDescent="0.2">
      <c r="A44" s="105"/>
      <c r="B44" s="34"/>
      <c r="C44" s="34"/>
      <c r="D44" s="34"/>
      <c r="E44" s="79"/>
      <c r="F44" s="34"/>
      <c r="G44" s="55"/>
      <c r="H44" s="55"/>
      <c r="I44" s="55"/>
      <c r="J44" s="55"/>
      <c r="K44" s="55"/>
      <c r="L44" s="55"/>
      <c r="M44" s="55"/>
      <c r="N44" s="55"/>
      <c r="O44" s="55"/>
      <c r="P44" s="186"/>
      <c r="Q44" s="55"/>
      <c r="R44" s="55">
        <f>M42-TNB!H36</f>
        <v>0</v>
      </c>
      <c r="S44" s="34"/>
      <c r="T44" s="38"/>
      <c r="U44" s="38"/>
      <c r="V44" s="38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M44" s="38"/>
    </row>
    <row r="45" spans="1:39" x14ac:dyDescent="0.2">
      <c r="A45" s="105"/>
      <c r="B45" s="34"/>
      <c r="C45" s="34"/>
      <c r="D45" s="34"/>
      <c r="E45" s="79"/>
      <c r="F45" s="34"/>
      <c r="G45" s="55"/>
      <c r="H45" s="55"/>
      <c r="I45" s="55"/>
      <c r="J45" s="55"/>
      <c r="K45" s="55"/>
      <c r="L45" s="55"/>
      <c r="M45" s="54"/>
      <c r="N45" s="55"/>
      <c r="O45" s="187"/>
      <c r="P45" s="186"/>
      <c r="Q45" s="55"/>
      <c r="R45" s="55">
        <f>M43-TNB!G36</f>
        <v>0</v>
      </c>
      <c r="S45" s="34"/>
      <c r="T45" s="38"/>
      <c r="U45" s="38"/>
      <c r="V45" s="38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M45" s="38"/>
    </row>
    <row r="46" spans="1:39" x14ac:dyDescent="0.2">
      <c r="A46" s="105"/>
      <c r="B46" s="163" t="s">
        <v>159</v>
      </c>
      <c r="C46" s="34"/>
      <c r="D46" s="34"/>
      <c r="E46" s="162" t="s">
        <v>132</v>
      </c>
      <c r="F46" s="34"/>
      <c r="G46" s="55">
        <v>7</v>
      </c>
      <c r="H46" s="55">
        <v>8</v>
      </c>
      <c r="I46" s="55">
        <v>13</v>
      </c>
      <c r="J46" s="55">
        <v>12</v>
      </c>
      <c r="K46" s="36">
        <v>10</v>
      </c>
      <c r="L46" s="36">
        <v>20</v>
      </c>
      <c r="M46" s="55">
        <f>$AM$328</f>
        <v>15</v>
      </c>
      <c r="N46" s="55"/>
      <c r="O46" s="55"/>
      <c r="P46" s="186"/>
      <c r="Q46" s="55"/>
      <c r="R46" s="55"/>
      <c r="S46" s="34"/>
      <c r="T46" s="280">
        <f>AVERAGE(G46:R46)</f>
        <v>12.142857142857142</v>
      </c>
      <c r="U46" s="280">
        <f>MAX(G46:R46)</f>
        <v>20</v>
      </c>
      <c r="V46" s="38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M46" s="38"/>
    </row>
    <row r="47" spans="1:39" x14ac:dyDescent="0.2">
      <c r="A47" s="105"/>
      <c r="B47" s="34"/>
      <c r="C47" s="34"/>
      <c r="D47" s="34"/>
      <c r="E47" s="162" t="s">
        <v>117</v>
      </c>
      <c r="F47" s="34"/>
      <c r="G47" s="55">
        <v>8</v>
      </c>
      <c r="H47" s="55">
        <v>12</v>
      </c>
      <c r="I47" s="55">
        <v>15</v>
      </c>
      <c r="J47" s="55">
        <v>13</v>
      </c>
      <c r="K47" s="36">
        <v>13</v>
      </c>
      <c r="L47" s="36">
        <v>20</v>
      </c>
      <c r="M47" s="55">
        <f>$AM$424</f>
        <v>18</v>
      </c>
      <c r="N47" s="55"/>
      <c r="O47" s="55"/>
      <c r="P47" s="186"/>
      <c r="Q47" s="55"/>
      <c r="R47" s="55"/>
      <c r="S47" s="34"/>
      <c r="T47" s="280">
        <f>AVERAGE(G47:R47)</f>
        <v>14.142857142857142</v>
      </c>
      <c r="U47" s="280">
        <f>MAX(G47:R47)</f>
        <v>20</v>
      </c>
      <c r="V47" s="38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M47" s="38"/>
    </row>
    <row r="48" spans="1:39" x14ac:dyDescent="0.2">
      <c r="A48" s="105"/>
      <c r="F48" s="34"/>
      <c r="G48" s="55"/>
      <c r="H48" s="54"/>
      <c r="I48" s="54"/>
      <c r="J48" s="54"/>
      <c r="K48" s="55"/>
      <c r="L48" s="55"/>
      <c r="M48" s="54"/>
      <c r="N48" s="55"/>
      <c r="O48" s="55"/>
      <c r="P48" s="186"/>
      <c r="Q48" s="55"/>
      <c r="R48" s="55">
        <f>M46-TNB!M36</f>
        <v>0</v>
      </c>
      <c r="S48" s="34"/>
      <c r="T48" s="38"/>
      <c r="U48" s="38"/>
      <c r="V48" s="38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M48" s="38"/>
    </row>
    <row r="49" spans="1:39" x14ac:dyDescent="0.2">
      <c r="A49" s="105"/>
      <c r="B49" s="34"/>
      <c r="C49" s="34"/>
      <c r="D49" s="34"/>
      <c r="E49" s="79"/>
      <c r="F49" s="34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>
        <f>M47-TNB!L36</f>
        <v>0</v>
      </c>
      <c r="S49" s="34"/>
      <c r="T49" s="38"/>
      <c r="U49" s="38"/>
      <c r="V49" s="38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M49" s="38"/>
    </row>
    <row r="50" spans="1:39" x14ac:dyDescent="0.2">
      <c r="A50" s="105"/>
      <c r="B50" s="185" t="s">
        <v>168</v>
      </c>
      <c r="C50" s="34"/>
      <c r="D50" s="34"/>
      <c r="E50" s="162" t="s">
        <v>132</v>
      </c>
      <c r="F50" s="34"/>
      <c r="G50" s="55">
        <f>G42+G46</f>
        <v>925</v>
      </c>
      <c r="H50" s="55">
        <f t="shared" ref="H50:I51" si="1">H42+H46</f>
        <v>1074</v>
      </c>
      <c r="I50" s="55">
        <f t="shared" si="1"/>
        <v>1485</v>
      </c>
      <c r="J50" s="55">
        <f t="shared" ref="J50" si="2">J42+J46</f>
        <v>1265</v>
      </c>
      <c r="K50" s="55">
        <f t="shared" ref="K50:M51" si="3">K42+K46</f>
        <v>1352</v>
      </c>
      <c r="L50" s="55">
        <f t="shared" si="3"/>
        <v>1285</v>
      </c>
      <c r="M50" s="55">
        <f t="shared" si="3"/>
        <v>1328</v>
      </c>
      <c r="N50" s="55"/>
      <c r="O50" s="55"/>
      <c r="P50" s="55"/>
      <c r="Q50" s="55"/>
      <c r="R50" s="55"/>
      <c r="S50" s="34"/>
      <c r="T50" s="280">
        <f>AVERAGE(G50:R50)</f>
        <v>1244.8571428571429</v>
      </c>
      <c r="U50" s="280">
        <f>MAX(G50:R50)</f>
        <v>1485</v>
      </c>
      <c r="V50" s="38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M50" s="38"/>
    </row>
    <row r="51" spans="1:39" x14ac:dyDescent="0.2">
      <c r="A51" s="105"/>
      <c r="B51" s="34"/>
      <c r="C51" s="34"/>
      <c r="D51" s="34"/>
      <c r="E51" s="162" t="s">
        <v>117</v>
      </c>
      <c r="F51" s="34"/>
      <c r="G51" s="55">
        <f>G43+G47</f>
        <v>967</v>
      </c>
      <c r="H51" s="55">
        <f t="shared" si="1"/>
        <v>1136</v>
      </c>
      <c r="I51" s="55">
        <f t="shared" si="1"/>
        <v>1505</v>
      </c>
      <c r="J51" s="55">
        <f t="shared" ref="J51" si="4">J43+J47</f>
        <v>1354</v>
      </c>
      <c r="K51" s="55">
        <f t="shared" si="3"/>
        <v>1369</v>
      </c>
      <c r="L51" s="55">
        <f t="shared" si="3"/>
        <v>1348</v>
      </c>
      <c r="M51" s="55">
        <f t="shared" si="3"/>
        <v>1392</v>
      </c>
      <c r="N51" s="55"/>
      <c r="O51" s="55"/>
      <c r="P51" s="55"/>
      <c r="Q51" s="55"/>
      <c r="R51" s="55"/>
      <c r="S51" s="34"/>
      <c r="T51" s="280">
        <f>AVERAGE(G51:R51)</f>
        <v>1295.8571428571429</v>
      </c>
      <c r="U51" s="280">
        <f>MAX(G51:R51)</f>
        <v>1505</v>
      </c>
      <c r="V51" s="38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M51" s="38"/>
    </row>
    <row r="52" spans="1:39" x14ac:dyDescent="0.2">
      <c r="A52" s="105"/>
      <c r="B52" s="34"/>
      <c r="C52" s="34"/>
      <c r="D52" s="34"/>
      <c r="E52" s="79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M52" s="38"/>
    </row>
    <row r="53" spans="1:39" x14ac:dyDescent="0.2">
      <c r="A53" s="105"/>
      <c r="B53" s="34"/>
      <c r="C53" s="34"/>
      <c r="D53" s="34"/>
      <c r="E53" s="79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M53" s="38"/>
    </row>
    <row r="54" spans="1:39" x14ac:dyDescent="0.2">
      <c r="A54" s="105"/>
      <c r="B54" s="34"/>
      <c r="C54" s="34"/>
      <c r="D54" s="34"/>
      <c r="E54" s="79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M54" s="38"/>
    </row>
    <row r="55" spans="1:39" x14ac:dyDescent="0.2">
      <c r="A55" s="105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M55" s="38"/>
    </row>
    <row r="56" spans="1:39" x14ac:dyDescent="0.2">
      <c r="A56" s="105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M56" s="38"/>
    </row>
    <row r="57" spans="1:39" x14ac:dyDescent="0.2">
      <c r="A57" s="105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M57" s="38"/>
    </row>
    <row r="58" spans="1:39" x14ac:dyDescent="0.2">
      <c r="A58" s="105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M58" s="38"/>
    </row>
    <row r="59" spans="1:39" x14ac:dyDescent="0.2">
      <c r="A59" s="105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M59" s="38"/>
    </row>
    <row r="60" spans="1:39" x14ac:dyDescent="0.2">
      <c r="A60" s="105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M60" s="38"/>
    </row>
    <row r="61" spans="1:39" x14ac:dyDescent="0.2">
      <c r="A61" s="105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M61" s="38"/>
    </row>
    <row r="62" spans="1:39" x14ac:dyDescent="0.2">
      <c r="A62" s="105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M62" s="38"/>
    </row>
    <row r="63" spans="1:39" x14ac:dyDescent="0.2">
      <c r="A63" s="105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M63" s="38"/>
    </row>
    <row r="64" spans="1:39" x14ac:dyDescent="0.2">
      <c r="A64" s="105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M64" s="38"/>
    </row>
    <row r="65" spans="1:43" x14ac:dyDescent="0.2">
      <c r="A65" s="105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M65" s="38"/>
    </row>
    <row r="66" spans="1:43" x14ac:dyDescent="0.2">
      <c r="A66" s="105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M66" s="38"/>
    </row>
    <row r="67" spans="1:43" x14ac:dyDescent="0.2">
      <c r="A67" s="105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M67" s="38"/>
    </row>
    <row r="68" spans="1:43" x14ac:dyDescent="0.2">
      <c r="A68" s="105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M68" s="38"/>
    </row>
    <row r="69" spans="1:43" x14ac:dyDescent="0.2">
      <c r="A69" s="105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M69" s="38"/>
    </row>
    <row r="70" spans="1:43" ht="15.75" x14ac:dyDescent="0.25">
      <c r="A70" s="282" t="s">
        <v>164</v>
      </c>
      <c r="B70" s="282"/>
      <c r="C70" s="282"/>
      <c r="D70" s="282"/>
      <c r="E70" s="282"/>
      <c r="F70" s="118"/>
      <c r="G70" s="118"/>
      <c r="H70" s="118"/>
    </row>
    <row r="71" spans="1:43" s="53" customFormat="1" x14ac:dyDescent="0.2">
      <c r="A71" s="91" t="s">
        <v>105</v>
      </c>
      <c r="B71" s="49" t="s">
        <v>102</v>
      </c>
      <c r="C71" s="50"/>
      <c r="D71" s="50"/>
      <c r="E71" s="50"/>
      <c r="F71" s="50"/>
      <c r="G71" s="51">
        <v>1</v>
      </c>
      <c r="H71" s="51">
        <v>2</v>
      </c>
      <c r="I71" s="51">
        <v>3</v>
      </c>
      <c r="J71" s="51">
        <v>4</v>
      </c>
      <c r="K71" s="51">
        <v>5</v>
      </c>
      <c r="L71" s="51">
        <v>6</v>
      </c>
      <c r="M71" s="51">
        <v>7</v>
      </c>
      <c r="N71" s="51">
        <v>8</v>
      </c>
      <c r="O71" s="51">
        <v>9</v>
      </c>
      <c r="P71" s="51">
        <v>10</v>
      </c>
      <c r="Q71" s="51">
        <v>11</v>
      </c>
      <c r="R71" s="51">
        <v>12</v>
      </c>
      <c r="S71" s="51">
        <v>13</v>
      </c>
      <c r="T71" s="51">
        <v>14</v>
      </c>
      <c r="U71" s="51">
        <v>15</v>
      </c>
      <c r="V71" s="51">
        <v>16</v>
      </c>
      <c r="W71" s="51">
        <v>17</v>
      </c>
      <c r="X71" s="51">
        <v>18</v>
      </c>
      <c r="Y71" s="51">
        <v>19</v>
      </c>
      <c r="Z71" s="51">
        <v>20</v>
      </c>
      <c r="AA71" s="51">
        <v>21</v>
      </c>
      <c r="AB71" s="51">
        <v>22</v>
      </c>
      <c r="AC71" s="51">
        <v>23</v>
      </c>
      <c r="AD71" s="51">
        <v>24</v>
      </c>
      <c r="AE71" s="51">
        <v>25</v>
      </c>
      <c r="AF71" s="51">
        <v>26</v>
      </c>
      <c r="AG71" s="51">
        <v>27</v>
      </c>
      <c r="AH71" s="51">
        <v>28</v>
      </c>
      <c r="AI71" s="51">
        <v>29</v>
      </c>
      <c r="AJ71" s="51">
        <v>30</v>
      </c>
      <c r="AK71" s="51">
        <v>31</v>
      </c>
      <c r="AL71" s="52"/>
      <c r="AM71" s="51" t="s">
        <v>77</v>
      </c>
      <c r="AO71" s="79" t="s">
        <v>98</v>
      </c>
      <c r="AP71" s="120" t="s">
        <v>108</v>
      </c>
      <c r="AQ71" s="79" t="s">
        <v>99</v>
      </c>
    </row>
    <row r="72" spans="1:43" x14ac:dyDescent="0.2">
      <c r="A72" s="57">
        <v>1</v>
      </c>
      <c r="B72" s="43" t="s">
        <v>18</v>
      </c>
      <c r="E72" s="37" t="s">
        <v>53</v>
      </c>
      <c r="F72" s="43" t="s">
        <v>17</v>
      </c>
      <c r="G72" s="54">
        <f>HQT!H$6</f>
        <v>5</v>
      </c>
      <c r="H72" s="54">
        <f>HQT!H$7</f>
        <v>4</v>
      </c>
      <c r="I72" s="54">
        <f>HQT!H$8</f>
        <v>0</v>
      </c>
      <c r="J72" s="54">
        <f>HQT!H$9</f>
        <v>4</v>
      </c>
      <c r="K72" s="54">
        <f>HQT!H$10</f>
        <v>7</v>
      </c>
      <c r="L72" s="54">
        <f>HQT!H$11</f>
        <v>10</v>
      </c>
      <c r="M72" s="54">
        <f>HQT!H$12</f>
        <v>5</v>
      </c>
      <c r="N72" s="54">
        <f>HQT!H$13</f>
        <v>5</v>
      </c>
      <c r="O72" s="54">
        <f>HQT!H$14</f>
        <v>4</v>
      </c>
      <c r="P72" s="54">
        <f>HQT!H$15</f>
        <v>0</v>
      </c>
      <c r="Q72" s="54">
        <f>HQT!H$16</f>
        <v>4</v>
      </c>
      <c r="R72" s="54">
        <f>HQT!H$17</f>
        <v>5</v>
      </c>
      <c r="S72" s="54">
        <f>HQT!H$18</f>
        <v>2</v>
      </c>
      <c r="T72" s="54">
        <f>HQT!H$19</f>
        <v>4</v>
      </c>
      <c r="U72" s="54">
        <f>HQT!H$20</f>
        <v>8</v>
      </c>
      <c r="V72" s="54">
        <f>HQT!H$21</f>
        <v>1</v>
      </c>
      <c r="W72" s="54">
        <f>HQT!H$22</f>
        <v>0</v>
      </c>
      <c r="X72" s="54">
        <f>HQT!H$23</f>
        <v>4</v>
      </c>
      <c r="Y72" s="54">
        <f>HQT!H$24</f>
        <v>0</v>
      </c>
      <c r="Z72" s="54">
        <f>HQT!H$25</f>
        <v>2</v>
      </c>
      <c r="AA72" s="54">
        <f>HQT!H$26</f>
        <v>3</v>
      </c>
      <c r="AB72" s="54">
        <f>HQT!H$27</f>
        <v>6</v>
      </c>
      <c r="AC72" s="54">
        <f>HQT!H$28</f>
        <v>2</v>
      </c>
      <c r="AD72" s="54">
        <f>HQT!H$29</f>
        <v>0</v>
      </c>
      <c r="AE72" s="54">
        <f>HQT!H$30</f>
        <v>3</v>
      </c>
      <c r="AF72" s="54">
        <f>HQT!H$31</f>
        <v>2</v>
      </c>
      <c r="AG72" s="54">
        <f>HQT!H$32</f>
        <v>4</v>
      </c>
      <c r="AH72" s="54">
        <f>HQT!H$33</f>
        <v>2</v>
      </c>
      <c r="AI72" s="54">
        <f>HQT!H$34</f>
        <v>7</v>
      </c>
      <c r="AJ72" s="54">
        <f>HQT!H$35</f>
        <v>6</v>
      </c>
      <c r="AK72" s="54">
        <f>HQT!H$36</f>
        <v>0</v>
      </c>
      <c r="AL72" s="55"/>
      <c r="AM72" s="56">
        <f t="shared" ref="AM72:AM77" si="5">SUM(G72:AK72)</f>
        <v>109</v>
      </c>
      <c r="AO72" s="55">
        <v>129</v>
      </c>
      <c r="AP72" s="119">
        <f t="shared" ref="AP72:AP93" si="6">AM72-AO72</f>
        <v>-20</v>
      </c>
      <c r="AQ72" s="84">
        <f t="shared" ref="AQ72:AQ77" si="7">IF(AO72=0,"-",AP72/AO72)</f>
        <v>-0.15503875968992248</v>
      </c>
    </row>
    <row r="73" spans="1:43" x14ac:dyDescent="0.2">
      <c r="A73" s="57">
        <f t="shared" ref="A73:A84" si="8">A72+1</f>
        <v>2</v>
      </c>
      <c r="B73" s="43" t="s">
        <v>152</v>
      </c>
      <c r="E73" s="37" t="s">
        <v>154</v>
      </c>
      <c r="F73" s="43" t="s">
        <v>153</v>
      </c>
      <c r="G73" s="54">
        <f>CSW!H$5</f>
        <v>1</v>
      </c>
      <c r="H73" s="54">
        <f>CSW!H$6</f>
        <v>3</v>
      </c>
      <c r="I73" s="54">
        <f>CSW!H$7</f>
        <v>0</v>
      </c>
      <c r="J73" s="54">
        <f>CSW!H$8</f>
        <v>0</v>
      </c>
      <c r="K73" s="54">
        <f>CSW!H$9</f>
        <v>1</v>
      </c>
      <c r="L73" s="54">
        <f>CSW!H$10</f>
        <v>1</v>
      </c>
      <c r="M73" s="54">
        <f>CSW!H$11</f>
        <v>1</v>
      </c>
      <c r="N73" s="54">
        <f>CSW!H$12</f>
        <v>1</v>
      </c>
      <c r="O73" s="54">
        <f>CSW!H$13</f>
        <v>1</v>
      </c>
      <c r="P73" s="54">
        <f>CSW!H$14</f>
        <v>0</v>
      </c>
      <c r="Q73" s="54">
        <f>CSW!H$15</f>
        <v>0</v>
      </c>
      <c r="R73" s="54">
        <f>CSW!H$16</f>
        <v>1</v>
      </c>
      <c r="S73" s="54">
        <f>CSW!H$17</f>
        <v>3</v>
      </c>
      <c r="T73" s="54">
        <f>CSW!H$18</f>
        <v>0</v>
      </c>
      <c r="U73" s="54">
        <f>CSW!H$19</f>
        <v>1</v>
      </c>
      <c r="V73" s="54">
        <f>CSW!H$20</f>
        <v>0</v>
      </c>
      <c r="W73" s="54">
        <f>CSW!H$21</f>
        <v>0</v>
      </c>
      <c r="X73" s="54">
        <f>CSW!H$22</f>
        <v>0</v>
      </c>
      <c r="Y73" s="54">
        <f>CSW!H$23</f>
        <v>0</v>
      </c>
      <c r="Z73" s="54">
        <f>CSW!H$24</f>
        <v>1</v>
      </c>
      <c r="AA73" s="54">
        <f>CSW!H$25</f>
        <v>0</v>
      </c>
      <c r="AB73" s="54">
        <f>CSW!H$26</f>
        <v>1</v>
      </c>
      <c r="AC73" s="54">
        <f>CSW!H$27</f>
        <v>1</v>
      </c>
      <c r="AD73" s="54">
        <f>CSW!H$28</f>
        <v>0</v>
      </c>
      <c r="AE73" s="54">
        <f>CSW!H$29</f>
        <v>0</v>
      </c>
      <c r="AF73" s="54">
        <f>CSW!H$30</f>
        <v>0</v>
      </c>
      <c r="AG73" s="54">
        <f>CSW!H$31</f>
        <v>1</v>
      </c>
      <c r="AH73" s="54">
        <f>CSW!H$32</f>
        <v>0</v>
      </c>
      <c r="AI73" s="54">
        <f>CSW!H$33</f>
        <v>0</v>
      </c>
      <c r="AJ73" s="54">
        <f>CSW!H$34</f>
        <v>2</v>
      </c>
      <c r="AK73" s="54">
        <f>CSW!H$35</f>
        <v>0</v>
      </c>
      <c r="AL73" s="55"/>
      <c r="AM73" s="56">
        <f t="shared" si="5"/>
        <v>20</v>
      </c>
      <c r="AO73" s="55">
        <v>20</v>
      </c>
      <c r="AP73" s="119">
        <f t="shared" ref="AP73" si="9">AM73-AO73</f>
        <v>0</v>
      </c>
      <c r="AQ73" s="84">
        <f t="shared" si="7"/>
        <v>0</v>
      </c>
    </row>
    <row r="74" spans="1:43" x14ac:dyDescent="0.2">
      <c r="A74" s="57">
        <f t="shared" si="8"/>
        <v>3</v>
      </c>
      <c r="B74" s="43" t="s">
        <v>146</v>
      </c>
      <c r="E74" s="37" t="s">
        <v>147</v>
      </c>
      <c r="F74" s="43" t="s">
        <v>148</v>
      </c>
      <c r="G74" s="54">
        <f>PAK!H$5</f>
        <v>1</v>
      </c>
      <c r="H74" s="54">
        <f>PAK!H$6</f>
        <v>2</v>
      </c>
      <c r="I74" s="54">
        <f>PAK!H$7</f>
        <v>0</v>
      </c>
      <c r="J74" s="54">
        <f>PAK!H$8</f>
        <v>2</v>
      </c>
      <c r="K74" s="54">
        <f>PAK!H$9</f>
        <v>2</v>
      </c>
      <c r="L74" s="54">
        <f>PAK!H$10</f>
        <v>2</v>
      </c>
      <c r="M74" s="54">
        <f>PAK!H$11</f>
        <v>1</v>
      </c>
      <c r="N74" s="54">
        <f>PAK!H$12</f>
        <v>1</v>
      </c>
      <c r="O74" s="54">
        <f>PAK!H$13</f>
        <v>2</v>
      </c>
      <c r="P74" s="54">
        <f>PAK!H$14</f>
        <v>0</v>
      </c>
      <c r="Q74" s="54">
        <f>PAK!H$15</f>
        <v>0</v>
      </c>
      <c r="R74" s="54">
        <f>PAK!H$16</f>
        <v>1</v>
      </c>
      <c r="S74" s="54">
        <f>PAK!H$17</f>
        <v>2</v>
      </c>
      <c r="T74" s="54">
        <f>PAK!H$18</f>
        <v>0</v>
      </c>
      <c r="U74" s="54">
        <f>PAK!H$19</f>
        <v>1</v>
      </c>
      <c r="V74" s="54">
        <f>PAK!H$20</f>
        <v>0</v>
      </c>
      <c r="W74" s="54">
        <f>PAK!H$21</f>
        <v>0</v>
      </c>
      <c r="X74" s="54">
        <f>PAK!H$22</f>
        <v>1</v>
      </c>
      <c r="Y74" s="54">
        <f>PAK!H$23</f>
        <v>0</v>
      </c>
      <c r="Z74" s="54">
        <f>PAK!H$24</f>
        <v>1</v>
      </c>
      <c r="AA74" s="54">
        <f>PAK!H$25</f>
        <v>4</v>
      </c>
      <c r="AB74" s="54">
        <f>PAK!H$26</f>
        <v>3</v>
      </c>
      <c r="AC74" s="54">
        <f>PAK!H$27</f>
        <v>2</v>
      </c>
      <c r="AD74" s="54">
        <f>PAK!H$28</f>
        <v>0</v>
      </c>
      <c r="AE74" s="54">
        <f>PAK!H$29</f>
        <v>3</v>
      </c>
      <c r="AF74" s="54">
        <f>PAK!H$30</f>
        <v>1</v>
      </c>
      <c r="AG74" s="54">
        <f>PAK!H$31</f>
        <v>0</v>
      </c>
      <c r="AH74" s="54">
        <f>PAK!H$32</f>
        <v>0</v>
      </c>
      <c r="AI74" s="54">
        <f>PAK!H$33</f>
        <v>0</v>
      </c>
      <c r="AJ74" s="54">
        <f>PAK!H$34</f>
        <v>0</v>
      </c>
      <c r="AK74" s="54">
        <f>PAK!H$35</f>
        <v>0</v>
      </c>
      <c r="AL74" s="55"/>
      <c r="AM74" s="56">
        <f t="shared" si="5"/>
        <v>32</v>
      </c>
      <c r="AO74" s="55">
        <v>22</v>
      </c>
      <c r="AP74" s="119">
        <f t="shared" ref="AP74" si="10">AM74-AO74</f>
        <v>10</v>
      </c>
      <c r="AQ74" s="84">
        <f t="shared" si="7"/>
        <v>0.45454545454545453</v>
      </c>
    </row>
    <row r="75" spans="1:43" x14ac:dyDescent="0.2">
      <c r="A75" s="57">
        <f t="shared" si="8"/>
        <v>4</v>
      </c>
      <c r="B75" s="43" t="s">
        <v>130</v>
      </c>
      <c r="E75" s="37" t="s">
        <v>131</v>
      </c>
      <c r="F75" s="43" t="s">
        <v>136</v>
      </c>
      <c r="G75" s="54">
        <f>STP!H$5</f>
        <v>1</v>
      </c>
      <c r="H75" s="54">
        <f>STP!H$6</f>
        <v>0</v>
      </c>
      <c r="I75" s="54">
        <f>STP!H$7</f>
        <v>0</v>
      </c>
      <c r="J75" s="54">
        <f>STP!H$8</f>
        <v>0</v>
      </c>
      <c r="K75" s="54">
        <f>STP!H$9</f>
        <v>0</v>
      </c>
      <c r="L75" s="54">
        <f>STP!H$10</f>
        <v>2</v>
      </c>
      <c r="M75" s="54">
        <f>STP!H$11</f>
        <v>2</v>
      </c>
      <c r="N75" s="54">
        <f>STP!H$12</f>
        <v>0</v>
      </c>
      <c r="O75" s="54">
        <f>STP!H$13</f>
        <v>0</v>
      </c>
      <c r="P75" s="54">
        <f>STP!H$14</f>
        <v>0</v>
      </c>
      <c r="Q75" s="54">
        <f>STP!H$15</f>
        <v>1</v>
      </c>
      <c r="R75" s="54">
        <f>STP!H$16</f>
        <v>2</v>
      </c>
      <c r="S75" s="54">
        <f>STP!H$17</f>
        <v>4</v>
      </c>
      <c r="T75" s="54">
        <f>STP!H$18</f>
        <v>0</v>
      </c>
      <c r="U75" s="54">
        <f>STP!H$19</f>
        <v>0</v>
      </c>
      <c r="V75" s="54">
        <f>STP!H$20</f>
        <v>1</v>
      </c>
      <c r="W75" s="54">
        <f>STP!H$21</f>
        <v>0</v>
      </c>
      <c r="X75" s="54">
        <f>STP!H$22</f>
        <v>1</v>
      </c>
      <c r="Y75" s="54">
        <f>STP!H$23</f>
        <v>0</v>
      </c>
      <c r="Z75" s="54">
        <f>STP!H$24</f>
        <v>0</v>
      </c>
      <c r="AA75" s="54">
        <f>STP!H$25</f>
        <v>3</v>
      </c>
      <c r="AB75" s="54">
        <f>STP!H$26</f>
        <v>1</v>
      </c>
      <c r="AC75" s="54">
        <f>STP!H$27</f>
        <v>0</v>
      </c>
      <c r="AD75" s="54">
        <f>STP!H$28</f>
        <v>0</v>
      </c>
      <c r="AE75" s="54">
        <f>STP!H$29</f>
        <v>2</v>
      </c>
      <c r="AF75" s="54">
        <f>STP!H$30</f>
        <v>1</v>
      </c>
      <c r="AG75" s="54">
        <f>STP!H$31</f>
        <v>0</v>
      </c>
      <c r="AH75" s="54">
        <f>STP!H$32</f>
        <v>1</v>
      </c>
      <c r="AI75" s="54">
        <f>STP!H$33</f>
        <v>0</v>
      </c>
      <c r="AJ75" s="54">
        <f>STP!H$34</f>
        <v>2</v>
      </c>
      <c r="AK75" s="54">
        <f>STP!H$35</f>
        <v>0</v>
      </c>
      <c r="AL75" s="55"/>
      <c r="AM75" s="56">
        <f t="shared" si="5"/>
        <v>24</v>
      </c>
      <c r="AO75" s="55">
        <v>22</v>
      </c>
      <c r="AP75" s="119">
        <f t="shared" si="6"/>
        <v>2</v>
      </c>
      <c r="AQ75" s="84">
        <f t="shared" si="7"/>
        <v>9.0909090909090912E-2</v>
      </c>
    </row>
    <row r="76" spans="1:43" x14ac:dyDescent="0.2">
      <c r="A76" s="57">
        <f t="shared" si="8"/>
        <v>5</v>
      </c>
      <c r="B76" s="43" t="s">
        <v>123</v>
      </c>
      <c r="E76" s="37" t="s">
        <v>118</v>
      </c>
      <c r="F76" s="43" t="s">
        <v>119</v>
      </c>
      <c r="G76" s="54">
        <f>INT!H$5</f>
        <v>3</v>
      </c>
      <c r="H76" s="54">
        <f>INT!H$6</f>
        <v>0</v>
      </c>
      <c r="I76" s="54">
        <f>INT!H$7</f>
        <v>0</v>
      </c>
      <c r="J76" s="54">
        <f>INT!H$8</f>
        <v>3</v>
      </c>
      <c r="K76" s="54">
        <f>INT!H$9</f>
        <v>8</v>
      </c>
      <c r="L76" s="54">
        <f>INT!H$10</f>
        <v>1</v>
      </c>
      <c r="M76" s="54">
        <f>INT!H$11</f>
        <v>2</v>
      </c>
      <c r="N76" s="54">
        <f>INT!H$12</f>
        <v>1</v>
      </c>
      <c r="O76" s="54">
        <f>INT!H$13</f>
        <v>0</v>
      </c>
      <c r="P76" s="54">
        <f>INT!H$14</f>
        <v>0</v>
      </c>
      <c r="Q76" s="54">
        <f>INT!H$15</f>
        <v>0</v>
      </c>
      <c r="R76" s="54">
        <f>INT!H$16</f>
        <v>1</v>
      </c>
      <c r="S76" s="54">
        <f>INT!H$17</f>
        <v>1</v>
      </c>
      <c r="T76" s="54">
        <f>INT!H$18</f>
        <v>0</v>
      </c>
      <c r="U76" s="54">
        <f>INT!H$19</f>
        <v>1</v>
      </c>
      <c r="V76" s="54">
        <f>INT!H$20</f>
        <v>0</v>
      </c>
      <c r="W76" s="54">
        <f>INT!H$21</f>
        <v>0</v>
      </c>
      <c r="X76" s="54">
        <f>INT!H$22</f>
        <v>1</v>
      </c>
      <c r="Y76" s="54">
        <f>INT!H$23</f>
        <v>0</v>
      </c>
      <c r="Z76" s="54">
        <f>INT!H$24</f>
        <v>0</v>
      </c>
      <c r="AA76" s="54">
        <f>INT!H$25</f>
        <v>4</v>
      </c>
      <c r="AB76" s="54">
        <f>INT!H$26</f>
        <v>1</v>
      </c>
      <c r="AC76" s="54">
        <f>INT!H$27</f>
        <v>1</v>
      </c>
      <c r="AD76" s="54">
        <f>INT!H$28</f>
        <v>0</v>
      </c>
      <c r="AE76" s="54">
        <f>INT!H$29</f>
        <v>3</v>
      </c>
      <c r="AF76" s="54">
        <f>INT!H$30</f>
        <v>3</v>
      </c>
      <c r="AG76" s="54">
        <f>INT!H$31</f>
        <v>2</v>
      </c>
      <c r="AH76" s="54">
        <f>INT!H$32</f>
        <v>1</v>
      </c>
      <c r="AI76" s="54">
        <f>INT!H$33</f>
        <v>2</v>
      </c>
      <c r="AJ76" s="54">
        <f>INT!H$34</f>
        <v>2</v>
      </c>
      <c r="AK76" s="54">
        <f>INT!H$35</f>
        <v>0</v>
      </c>
      <c r="AL76" s="55"/>
      <c r="AM76" s="56">
        <f t="shared" si="5"/>
        <v>41</v>
      </c>
      <c r="AO76" s="55">
        <v>40</v>
      </c>
      <c r="AP76" s="119">
        <f t="shared" si="6"/>
        <v>1</v>
      </c>
      <c r="AQ76" s="84">
        <f t="shared" si="7"/>
        <v>2.5000000000000001E-2</v>
      </c>
    </row>
    <row r="77" spans="1:43" s="158" customFormat="1" x14ac:dyDescent="0.2">
      <c r="A77" s="151">
        <f t="shared" si="8"/>
        <v>6</v>
      </c>
      <c r="B77" s="152" t="s">
        <v>143</v>
      </c>
      <c r="C77" s="153"/>
      <c r="D77" s="153"/>
      <c r="E77" s="154" t="s">
        <v>145</v>
      </c>
      <c r="F77" s="152" t="s">
        <v>144</v>
      </c>
      <c r="G77" s="155">
        <f>'CH4'!H$5</f>
        <v>0</v>
      </c>
      <c r="H77" s="155">
        <f>'CH4'!H$6</f>
        <v>0</v>
      </c>
      <c r="I77" s="155">
        <f>'CH4'!H$7</f>
        <v>0</v>
      </c>
      <c r="J77" s="155">
        <f>'CH4'!H$8</f>
        <v>0</v>
      </c>
      <c r="K77" s="155">
        <f>'CH4'!H$9</f>
        <v>0</v>
      </c>
      <c r="L77" s="155">
        <f>'CH4'!H$10</f>
        <v>1</v>
      </c>
      <c r="M77" s="155">
        <f>'CH4'!H$11</f>
        <v>0</v>
      </c>
      <c r="N77" s="155">
        <f>'CH4'!H$12</f>
        <v>1</v>
      </c>
      <c r="O77" s="155">
        <f>'CH4'!H$13</f>
        <v>1</v>
      </c>
      <c r="P77" s="155">
        <f>'CH4'!H$14</f>
        <v>0</v>
      </c>
      <c r="Q77" s="155">
        <f>'CH4'!H$15</f>
        <v>1</v>
      </c>
      <c r="R77" s="155">
        <f>'CH4'!H$16</f>
        <v>1</v>
      </c>
      <c r="S77" s="155">
        <f>'CH4'!H$17</f>
        <v>1</v>
      </c>
      <c r="T77" s="155">
        <f>'CH4'!H$18</f>
        <v>0</v>
      </c>
      <c r="U77" s="155">
        <f>'CH4'!H$19</f>
        <v>0</v>
      </c>
      <c r="V77" s="155">
        <f>'CH4'!H$20</f>
        <v>0</v>
      </c>
      <c r="W77" s="155">
        <f>'CH4'!H$21</f>
        <v>0</v>
      </c>
      <c r="X77" s="155">
        <f>'CH4'!H$22</f>
        <v>1</v>
      </c>
      <c r="Y77" s="155">
        <f>'CH4'!H$23</f>
        <v>0</v>
      </c>
      <c r="Z77" s="155">
        <f>'CH4'!H$24</f>
        <v>1</v>
      </c>
      <c r="AA77" s="155">
        <f>'CH4'!H$25</f>
        <v>0</v>
      </c>
      <c r="AB77" s="155">
        <f>'CH4'!H$26</f>
        <v>1</v>
      </c>
      <c r="AC77" s="155">
        <f>'CH4'!H$27</f>
        <v>0</v>
      </c>
      <c r="AD77" s="155">
        <f>'CH4'!H$28</f>
        <v>0</v>
      </c>
      <c r="AE77" s="155">
        <f>'CH4'!H$29</f>
        <v>0</v>
      </c>
      <c r="AF77" s="155">
        <f>'CH4'!H$30</f>
        <v>0</v>
      </c>
      <c r="AG77" s="155">
        <f>'CH4'!H$31</f>
        <v>0</v>
      </c>
      <c r="AH77" s="155">
        <f>'CH4'!H$32</f>
        <v>1</v>
      </c>
      <c r="AI77" s="155">
        <f>'CH4'!H$33</f>
        <v>0</v>
      </c>
      <c r="AJ77" s="155">
        <f>'CH4'!H$34</f>
        <v>1</v>
      </c>
      <c r="AK77" s="155">
        <f>'CH4'!H$35</f>
        <v>0</v>
      </c>
      <c r="AL77" s="156"/>
      <c r="AM77" s="157">
        <f t="shared" si="5"/>
        <v>11</v>
      </c>
      <c r="AO77" s="156">
        <v>13</v>
      </c>
      <c r="AP77" s="159">
        <f t="shared" ref="AP77" si="11">AM77-AO77</f>
        <v>-2</v>
      </c>
      <c r="AQ77" s="160">
        <f t="shared" si="7"/>
        <v>-0.15384615384615385</v>
      </c>
    </row>
    <row r="78" spans="1:43" s="148" customFormat="1" x14ac:dyDescent="0.2">
      <c r="A78" s="141">
        <f t="shared" si="8"/>
        <v>7</v>
      </c>
      <c r="B78" s="142" t="s">
        <v>34</v>
      </c>
      <c r="C78" s="143"/>
      <c r="D78" s="143"/>
      <c r="E78" s="144" t="s">
        <v>59</v>
      </c>
      <c r="F78" s="142" t="s">
        <v>24</v>
      </c>
      <c r="G78" s="145">
        <f>DMU!H$5</f>
        <v>1</v>
      </c>
      <c r="H78" s="145">
        <f>DMU!H$6</f>
        <v>0</v>
      </c>
      <c r="I78" s="145">
        <f>DMU!H$7</f>
        <v>0</v>
      </c>
      <c r="J78" s="145">
        <f>DMU!H$8</f>
        <v>0</v>
      </c>
      <c r="K78" s="145">
        <f>DMU!H$9</f>
        <v>1</v>
      </c>
      <c r="L78" s="145">
        <f>DMU!H$10</f>
        <v>1</v>
      </c>
      <c r="M78" s="145">
        <f>DMU!H$11</f>
        <v>0</v>
      </c>
      <c r="N78" s="145">
        <f>DMU!H$12</f>
        <v>0</v>
      </c>
      <c r="O78" s="145">
        <f>DMU!H$13</f>
        <v>1</v>
      </c>
      <c r="P78" s="145">
        <f>DMU!H$14</f>
        <v>0</v>
      </c>
      <c r="Q78" s="145">
        <f>DMU!H$15</f>
        <v>0</v>
      </c>
      <c r="R78" s="145">
        <f>DMU!H$16</f>
        <v>2</v>
      </c>
      <c r="S78" s="145">
        <f>DMU!H$17</f>
        <v>0</v>
      </c>
      <c r="T78" s="145">
        <f>DMU!H$18</f>
        <v>1</v>
      </c>
      <c r="U78" s="145">
        <f>DMU!H$19</f>
        <v>0</v>
      </c>
      <c r="V78" s="145">
        <f>DMU!H$20</f>
        <v>0</v>
      </c>
      <c r="W78" s="145">
        <f>DMU!H$21</f>
        <v>0</v>
      </c>
      <c r="X78" s="145">
        <f>DMU!H$22</f>
        <v>0</v>
      </c>
      <c r="Y78" s="145">
        <f>DMU!H$23</f>
        <v>0</v>
      </c>
      <c r="Z78" s="145">
        <f>DMU!H$24</f>
        <v>0</v>
      </c>
      <c r="AA78" s="145">
        <f>DMU!H$25</f>
        <v>1</v>
      </c>
      <c r="AB78" s="145">
        <f>DMU!H$26</f>
        <v>1</v>
      </c>
      <c r="AC78" s="145">
        <f>DMU!H$27</f>
        <v>0</v>
      </c>
      <c r="AD78" s="145">
        <f>DMU!H$28</f>
        <v>0</v>
      </c>
      <c r="AE78" s="145">
        <f>DMU!H$29</f>
        <v>1</v>
      </c>
      <c r="AF78" s="145">
        <f>DMU!H$30</f>
        <v>2</v>
      </c>
      <c r="AG78" s="145">
        <f>DMU!H$31</f>
        <v>0</v>
      </c>
      <c r="AH78" s="145">
        <f>DMU!H$32</f>
        <v>0</v>
      </c>
      <c r="AI78" s="145">
        <f>DMU!H$33</f>
        <v>0</v>
      </c>
      <c r="AJ78" s="145">
        <f>DMU!H$34</f>
        <v>0</v>
      </c>
      <c r="AK78" s="145">
        <f>DMU!H$35</f>
        <v>0</v>
      </c>
      <c r="AL78" s="146"/>
      <c r="AM78" s="147">
        <f t="shared" ref="AM78:AM99" si="12">SUM(G78:AK78)</f>
        <v>12</v>
      </c>
      <c r="AO78" s="146">
        <v>21</v>
      </c>
      <c r="AP78" s="149">
        <f t="shared" si="6"/>
        <v>-9</v>
      </c>
      <c r="AQ78" s="150">
        <f t="shared" ref="AQ78:AQ93" si="13">IF(AO78=0,"-",AP78/AO78)</f>
        <v>-0.42857142857142855</v>
      </c>
    </row>
    <row r="79" spans="1:43" s="148" customFormat="1" x14ac:dyDescent="0.2">
      <c r="A79" s="141">
        <f t="shared" si="8"/>
        <v>8</v>
      </c>
      <c r="B79" s="142" t="s">
        <v>32</v>
      </c>
      <c r="C79" s="143"/>
      <c r="D79" s="143"/>
      <c r="E79" s="144" t="s">
        <v>57</v>
      </c>
      <c r="F79" s="142" t="s">
        <v>22</v>
      </c>
      <c r="G79" s="145">
        <f>BKP!H$5</f>
        <v>3</v>
      </c>
      <c r="H79" s="145">
        <f>BKP!H$6</f>
        <v>0</v>
      </c>
      <c r="I79" s="145">
        <f>BKP!H$7</f>
        <v>0</v>
      </c>
      <c r="J79" s="145">
        <f>BKP!H$8</f>
        <v>3</v>
      </c>
      <c r="K79" s="145">
        <f>BKP!H$9</f>
        <v>5</v>
      </c>
      <c r="L79" s="145">
        <f>BKP!H$10</f>
        <v>4</v>
      </c>
      <c r="M79" s="145">
        <f>BKP!H$11</f>
        <v>0</v>
      </c>
      <c r="N79" s="145">
        <f>BKP!H$12</f>
        <v>4</v>
      </c>
      <c r="O79" s="145">
        <f>BKP!H$13</f>
        <v>3</v>
      </c>
      <c r="P79" s="145">
        <f>BKP!H$14</f>
        <v>0</v>
      </c>
      <c r="Q79" s="145">
        <f>BKP!H$15</f>
        <v>2</v>
      </c>
      <c r="R79" s="145">
        <f>BKP!H$16</f>
        <v>3</v>
      </c>
      <c r="S79" s="145">
        <f>BKP!H$17</f>
        <v>1</v>
      </c>
      <c r="T79" s="145">
        <f>BKP!H$18</f>
        <v>1</v>
      </c>
      <c r="U79" s="145">
        <f>BKP!H$19</f>
        <v>1</v>
      </c>
      <c r="V79" s="145">
        <f>BKP!H$20</f>
        <v>0</v>
      </c>
      <c r="W79" s="145">
        <f>BKP!H$21</f>
        <v>0</v>
      </c>
      <c r="X79" s="145">
        <f>BKP!H$22</f>
        <v>0</v>
      </c>
      <c r="Y79" s="145">
        <f>BKP!H$23</f>
        <v>0</v>
      </c>
      <c r="Z79" s="145">
        <f>BKP!H$24</f>
        <v>2</v>
      </c>
      <c r="AA79" s="145">
        <f>BKP!H$25</f>
        <v>2</v>
      </c>
      <c r="AB79" s="145">
        <f>BKP!H$26</f>
        <v>1</v>
      </c>
      <c r="AC79" s="145">
        <f>BKP!H$27</f>
        <v>2</v>
      </c>
      <c r="AD79" s="145">
        <f>BKP!H$28</f>
        <v>0</v>
      </c>
      <c r="AE79" s="145">
        <f>BKP!H$29</f>
        <v>2</v>
      </c>
      <c r="AF79" s="145">
        <f>BKP!H$30</f>
        <v>1</v>
      </c>
      <c r="AG79" s="145">
        <f>BKP!H$31</f>
        <v>0</v>
      </c>
      <c r="AH79" s="145">
        <f>BKP!H$32</f>
        <v>2</v>
      </c>
      <c r="AI79" s="145">
        <f>BKP!H$33</f>
        <v>1</v>
      </c>
      <c r="AJ79" s="145">
        <f>BKP!H$34</f>
        <v>1</v>
      </c>
      <c r="AK79" s="145">
        <f>BKP!H$35</f>
        <v>0</v>
      </c>
      <c r="AL79" s="146"/>
      <c r="AM79" s="147">
        <f t="shared" si="12"/>
        <v>44</v>
      </c>
      <c r="AO79" s="146">
        <v>43</v>
      </c>
      <c r="AP79" s="149">
        <f t="shared" si="6"/>
        <v>1</v>
      </c>
      <c r="AQ79" s="150">
        <f t="shared" si="13"/>
        <v>2.3255813953488372E-2</v>
      </c>
    </row>
    <row r="80" spans="1:43" s="148" customFormat="1" x14ac:dyDescent="0.2">
      <c r="A80" s="141">
        <f>A79+1</f>
        <v>9</v>
      </c>
      <c r="B80" s="142" t="s">
        <v>207</v>
      </c>
      <c r="C80" s="143"/>
      <c r="D80" s="143"/>
      <c r="E80" s="144" t="s">
        <v>208</v>
      </c>
      <c r="F80" s="142" t="s">
        <v>214</v>
      </c>
      <c r="G80" s="145">
        <f>BRG!H$5</f>
        <v>0</v>
      </c>
      <c r="H80" s="145">
        <f>BRG!H$6</f>
        <v>0</v>
      </c>
      <c r="I80" s="145">
        <f>BRG!H$7</f>
        <v>0</v>
      </c>
      <c r="J80" s="145">
        <f>BRG!H$8</f>
        <v>0</v>
      </c>
      <c r="K80" s="145">
        <f>BRG!H$9</f>
        <v>4</v>
      </c>
      <c r="L80" s="145">
        <f>BRG!H$10</f>
        <v>0</v>
      </c>
      <c r="M80" s="145">
        <f>BRG!H$11</f>
        <v>0</v>
      </c>
      <c r="N80" s="145">
        <f>BRG!H$12</f>
        <v>1</v>
      </c>
      <c r="O80" s="145">
        <f>BRG!H$13</f>
        <v>1</v>
      </c>
      <c r="P80" s="145">
        <f>BRG!H$14</f>
        <v>0</v>
      </c>
      <c r="Q80" s="145">
        <f>BRG!H$15</f>
        <v>1</v>
      </c>
      <c r="R80" s="145">
        <f>BRG!H$16</f>
        <v>1</v>
      </c>
      <c r="S80" s="145">
        <f>BRG!H$17</f>
        <v>0</v>
      </c>
      <c r="T80" s="145">
        <f>BRG!H$18</f>
        <v>1</v>
      </c>
      <c r="U80" s="145">
        <f>BRG!H$19</f>
        <v>3</v>
      </c>
      <c r="V80" s="145">
        <f>BRG!H$20</f>
        <v>2</v>
      </c>
      <c r="W80" s="145">
        <f>BRG!H$21</f>
        <v>0</v>
      </c>
      <c r="X80" s="145">
        <f>BRG!H$22</f>
        <v>0</v>
      </c>
      <c r="Y80" s="145">
        <f>BRG!H$23</f>
        <v>0</v>
      </c>
      <c r="Z80" s="145">
        <f>BRG!H$24</f>
        <v>0</v>
      </c>
      <c r="AA80" s="145">
        <f>BRG!H$25</f>
        <v>0</v>
      </c>
      <c r="AB80" s="145">
        <f>BRG!H$26</f>
        <v>1</v>
      </c>
      <c r="AC80" s="145">
        <f>BRG!H$27</f>
        <v>0</v>
      </c>
      <c r="AD80" s="145">
        <f>BRG!H$28</f>
        <v>0</v>
      </c>
      <c r="AE80" s="145">
        <f>BRG!H$29</f>
        <v>3</v>
      </c>
      <c r="AF80" s="145">
        <f>BRG!H$30</f>
        <v>3</v>
      </c>
      <c r="AG80" s="145">
        <f>BRG!H$31</f>
        <v>2</v>
      </c>
      <c r="AH80" s="145">
        <f>BRG!H$32</f>
        <v>1</v>
      </c>
      <c r="AI80" s="145">
        <f>BRG!H$33</f>
        <v>0</v>
      </c>
      <c r="AJ80" s="145">
        <f>BRG!H$34</f>
        <v>0</v>
      </c>
      <c r="AK80" s="145">
        <f>BRG!H$35</f>
        <v>0</v>
      </c>
      <c r="AL80" s="146"/>
      <c r="AM80" s="147">
        <f t="shared" si="12"/>
        <v>24</v>
      </c>
      <c r="AO80" s="146">
        <v>15</v>
      </c>
      <c r="AP80" s="149">
        <f t="shared" si="6"/>
        <v>9</v>
      </c>
      <c r="AQ80" s="150">
        <f t="shared" si="13"/>
        <v>0.6</v>
      </c>
    </row>
    <row r="81" spans="1:43" s="138" customFormat="1" x14ac:dyDescent="0.2">
      <c r="A81" s="131">
        <f>A80+1</f>
        <v>10</v>
      </c>
      <c r="B81" s="132" t="s">
        <v>215</v>
      </c>
      <c r="C81" s="133"/>
      <c r="D81" s="133"/>
      <c r="E81" s="134" t="s">
        <v>216</v>
      </c>
      <c r="F81" s="132" t="s">
        <v>217</v>
      </c>
      <c r="G81" s="135">
        <f>PCP!H$5</f>
        <v>0</v>
      </c>
      <c r="H81" s="135">
        <f>PCP!H$6</f>
        <v>0</v>
      </c>
      <c r="I81" s="135">
        <f>PCP!H$7</f>
        <v>0</v>
      </c>
      <c r="J81" s="135">
        <f>PCP!H$8</f>
        <v>0</v>
      </c>
      <c r="K81" s="135">
        <f>PCP!H$9</f>
        <v>0</v>
      </c>
      <c r="L81" s="135">
        <f>PCP!H$10</f>
        <v>0</v>
      </c>
      <c r="M81" s="135">
        <f>PCP!H$11</f>
        <v>0</v>
      </c>
      <c r="N81" s="135">
        <f>PCP!H$12</f>
        <v>0</v>
      </c>
      <c r="O81" s="135">
        <f>PCP!H$13</f>
        <v>0</v>
      </c>
      <c r="P81" s="135">
        <f>PCP!H$14</f>
        <v>0</v>
      </c>
      <c r="Q81" s="135">
        <f>PCP!H$15</f>
        <v>0</v>
      </c>
      <c r="R81" s="135">
        <f>PCP!H$16</f>
        <v>0</v>
      </c>
      <c r="S81" s="135">
        <f>PCP!H$17</f>
        <v>0</v>
      </c>
      <c r="T81" s="135">
        <f>PCP!H$18</f>
        <v>0</v>
      </c>
      <c r="U81" s="135">
        <f>PCP!H$19</f>
        <v>0</v>
      </c>
      <c r="V81" s="135">
        <f>PCP!H$20</f>
        <v>0</v>
      </c>
      <c r="W81" s="135">
        <f>PCP!H$21</f>
        <v>0</v>
      </c>
      <c r="X81" s="135">
        <f>PCP!H$22</f>
        <v>0</v>
      </c>
      <c r="Y81" s="135">
        <f>PCP!H$23</f>
        <v>0</v>
      </c>
      <c r="Z81" s="135">
        <f>PCP!H$24</f>
        <v>0</v>
      </c>
      <c r="AA81" s="135">
        <f>PCP!H$25</f>
        <v>0</v>
      </c>
      <c r="AB81" s="135">
        <f>PCP!H$26</f>
        <v>0</v>
      </c>
      <c r="AC81" s="135">
        <f>PCP!H$27</f>
        <v>0</v>
      </c>
      <c r="AD81" s="135">
        <f>PCP!H$28</f>
        <v>0</v>
      </c>
      <c r="AE81" s="135">
        <f>PCP!H$29</f>
        <v>0</v>
      </c>
      <c r="AF81" s="135">
        <f>PCP!H$30</f>
        <v>0</v>
      </c>
      <c r="AG81" s="135">
        <f>PCP!H$31</f>
        <v>0</v>
      </c>
      <c r="AH81" s="135">
        <f>PCP!H$32</f>
        <v>0</v>
      </c>
      <c r="AI81" s="135">
        <f>PCP!H$33</f>
        <v>0</v>
      </c>
      <c r="AJ81" s="135">
        <f>PCP!H$34</f>
        <v>0</v>
      </c>
      <c r="AK81" s="135">
        <f>PCP!H$35</f>
        <v>0</v>
      </c>
      <c r="AL81" s="136"/>
      <c r="AM81" s="137">
        <f t="shared" ref="AM81:AM82" si="14">SUM(G81:AK81)</f>
        <v>0</v>
      </c>
      <c r="AO81" s="136">
        <v>0</v>
      </c>
      <c r="AP81" s="139">
        <f t="shared" ref="AP81" si="15">AM81-AO81</f>
        <v>0</v>
      </c>
      <c r="AQ81" s="140" t="str">
        <f t="shared" ref="AQ81" si="16">IF(AO81=0,"-",AP81/AO81)</f>
        <v>-</v>
      </c>
    </row>
    <row r="82" spans="1:43" s="148" customFormat="1" x14ac:dyDescent="0.2">
      <c r="A82" s="141">
        <f>A81+1</f>
        <v>11</v>
      </c>
      <c r="B82" s="142" t="s">
        <v>223</v>
      </c>
      <c r="C82" s="143"/>
      <c r="D82" s="143"/>
      <c r="E82" s="144" t="s">
        <v>224</v>
      </c>
      <c r="F82" s="142" t="s">
        <v>245</v>
      </c>
      <c r="G82" s="145">
        <f>PPD!H$5</f>
        <v>0</v>
      </c>
      <c r="H82" s="145">
        <f>PPD!H$6</f>
        <v>0</v>
      </c>
      <c r="I82" s="145">
        <f>PPD!H$7</f>
        <v>0</v>
      </c>
      <c r="J82" s="145">
        <f>PPD!H$8</f>
        <v>0</v>
      </c>
      <c r="K82" s="145">
        <f>PPD!H$9</f>
        <v>0</v>
      </c>
      <c r="L82" s="145">
        <f>PPD!H$10</f>
        <v>0</v>
      </c>
      <c r="M82" s="145">
        <f>PPD!H$11</f>
        <v>0</v>
      </c>
      <c r="N82" s="145">
        <f>PPD!H$12</f>
        <v>0</v>
      </c>
      <c r="O82" s="145">
        <f>PPD!H$13</f>
        <v>0</v>
      </c>
      <c r="P82" s="145">
        <f>PPD!H$14</f>
        <v>0</v>
      </c>
      <c r="Q82" s="145">
        <f>PPD!H$15</f>
        <v>0</v>
      </c>
      <c r="R82" s="145">
        <f>PPD!H$16</f>
        <v>0</v>
      </c>
      <c r="S82" s="145">
        <f>PPD!H$17</f>
        <v>0</v>
      </c>
      <c r="T82" s="145">
        <f>PPD!H$18</f>
        <v>0</v>
      </c>
      <c r="U82" s="145">
        <f>PPD!H$19</f>
        <v>0</v>
      </c>
      <c r="V82" s="145">
        <f>PPD!H$20</f>
        <v>0</v>
      </c>
      <c r="W82" s="145">
        <f>PPD!H$21</f>
        <v>0</v>
      </c>
      <c r="X82" s="145">
        <f>PPD!H$22</f>
        <v>0</v>
      </c>
      <c r="Y82" s="145">
        <f>PPD!H$23</f>
        <v>0</v>
      </c>
      <c r="Z82" s="145">
        <f>PPD!H$24</f>
        <v>0</v>
      </c>
      <c r="AA82" s="145">
        <f>PPD!H$25</f>
        <v>0</v>
      </c>
      <c r="AB82" s="145">
        <f>PPD!H$26</f>
        <v>0</v>
      </c>
      <c r="AC82" s="145">
        <f>PPD!H$27</f>
        <v>0</v>
      </c>
      <c r="AD82" s="145">
        <f>PPD!H$28</f>
        <v>0</v>
      </c>
      <c r="AE82" s="145">
        <f>PPD!H$29</f>
        <v>0</v>
      </c>
      <c r="AF82" s="145">
        <f>PPD!H$30</f>
        <v>0</v>
      </c>
      <c r="AG82" s="145">
        <f>PPD!H$31</f>
        <v>0</v>
      </c>
      <c r="AH82" s="145">
        <f>PPD!H$32</f>
        <v>0</v>
      </c>
      <c r="AI82" s="145">
        <f>PPD!H$33</f>
        <v>0</v>
      </c>
      <c r="AJ82" s="145">
        <f>PPD!H$34</f>
        <v>0</v>
      </c>
      <c r="AK82" s="145">
        <f>PPD!H$35</f>
        <v>0</v>
      </c>
      <c r="AL82" s="146"/>
      <c r="AM82" s="147">
        <f t="shared" si="14"/>
        <v>0</v>
      </c>
      <c r="AO82" s="146">
        <v>0</v>
      </c>
      <c r="AP82" s="149">
        <f t="shared" ref="AP82" si="17">AM82-AO82</f>
        <v>0</v>
      </c>
      <c r="AQ82" s="150" t="str">
        <f t="shared" ref="AQ82" si="18">IF(AO82=0,"-",AP82/AO82)</f>
        <v>-</v>
      </c>
    </row>
    <row r="83" spans="1:43" s="148" customFormat="1" x14ac:dyDescent="0.2">
      <c r="A83" s="141">
        <f>A82+1</f>
        <v>12</v>
      </c>
      <c r="B83" s="142" t="s">
        <v>29</v>
      </c>
      <c r="C83" s="143"/>
      <c r="D83" s="143"/>
      <c r="E83" s="144" t="s">
        <v>54</v>
      </c>
      <c r="F83" s="142" t="s">
        <v>19</v>
      </c>
      <c r="G83" s="145">
        <f>BPO!H5</f>
        <v>5</v>
      </c>
      <c r="H83" s="145">
        <f>BPO!H$6</f>
        <v>3</v>
      </c>
      <c r="I83" s="145">
        <f>BPO!H$7</f>
        <v>0</v>
      </c>
      <c r="J83" s="145">
        <f>BPO!H$8</f>
        <v>2</v>
      </c>
      <c r="K83" s="145">
        <f>BPO!H$9</f>
        <v>8</v>
      </c>
      <c r="L83" s="145">
        <f>BPO!H$10</f>
        <v>2</v>
      </c>
      <c r="M83" s="145">
        <f>BPO!H$11</f>
        <v>3</v>
      </c>
      <c r="N83" s="145">
        <f>BPO!H$12</f>
        <v>1</v>
      </c>
      <c r="O83" s="145">
        <f>BPO!H$13</f>
        <v>1</v>
      </c>
      <c r="P83" s="145">
        <f>BPO!H$14</f>
        <v>0</v>
      </c>
      <c r="Q83" s="145">
        <f>BPO!H$15</f>
        <v>2</v>
      </c>
      <c r="R83" s="145">
        <f>BPO!H$16</f>
        <v>5</v>
      </c>
      <c r="S83" s="145">
        <f>BPO!H$17</f>
        <v>3</v>
      </c>
      <c r="T83" s="145">
        <f>BPO!H$18</f>
        <v>0</v>
      </c>
      <c r="U83" s="145">
        <f>BPO!H$19</f>
        <v>3</v>
      </c>
      <c r="V83" s="145">
        <f>BPO!H$20</f>
        <v>3</v>
      </c>
      <c r="W83" s="145">
        <f>BPO!H$21</f>
        <v>0</v>
      </c>
      <c r="X83" s="145">
        <f>BPO!H$22</f>
        <v>4</v>
      </c>
      <c r="Y83" s="145">
        <f>BPO!H$23</f>
        <v>0</v>
      </c>
      <c r="Z83" s="145">
        <f>BPO!H$24</f>
        <v>0</v>
      </c>
      <c r="AA83" s="145">
        <f>BPO!H$25</f>
        <v>5</v>
      </c>
      <c r="AB83" s="145">
        <f>BPO!H$26</f>
        <v>0</v>
      </c>
      <c r="AC83" s="145">
        <f>BPO!H$27</f>
        <v>2</v>
      </c>
      <c r="AD83" s="145">
        <f>BPO!H$28</f>
        <v>0</v>
      </c>
      <c r="AE83" s="145">
        <f>BPO!H$29</f>
        <v>7</v>
      </c>
      <c r="AF83" s="145">
        <f>BPO!H$30</f>
        <v>4</v>
      </c>
      <c r="AG83" s="145">
        <f>BPO!H$31</f>
        <v>4</v>
      </c>
      <c r="AH83" s="145">
        <f>BPO!H$32</f>
        <v>2</v>
      </c>
      <c r="AI83" s="145">
        <f>BPO!H$33</f>
        <v>3</v>
      </c>
      <c r="AJ83" s="145">
        <f>BPO!H$34</f>
        <v>3</v>
      </c>
      <c r="AK83" s="145">
        <f>BPO!H$35</f>
        <v>0</v>
      </c>
      <c r="AL83" s="146"/>
      <c r="AM83" s="147">
        <f t="shared" si="12"/>
        <v>75</v>
      </c>
      <c r="AO83" s="146">
        <v>64</v>
      </c>
      <c r="AP83" s="149">
        <f t="shared" si="6"/>
        <v>11</v>
      </c>
      <c r="AQ83" s="150">
        <f t="shared" si="13"/>
        <v>0.171875</v>
      </c>
    </row>
    <row r="84" spans="1:43" s="148" customFormat="1" x14ac:dyDescent="0.2">
      <c r="A84" s="141">
        <f t="shared" si="8"/>
        <v>13</v>
      </c>
      <c r="B84" s="142" t="s">
        <v>33</v>
      </c>
      <c r="C84" s="143"/>
      <c r="D84" s="143"/>
      <c r="E84" s="144" t="s">
        <v>58</v>
      </c>
      <c r="F84" s="142" t="s">
        <v>23</v>
      </c>
      <c r="G84" s="145">
        <f>BPE!H$5</f>
        <v>1</v>
      </c>
      <c r="H84" s="145">
        <f>BPE!H$6</f>
        <v>0</v>
      </c>
      <c r="I84" s="145">
        <f>BPE!H$7</f>
        <v>0</v>
      </c>
      <c r="J84" s="145">
        <f>BPE!H$8</f>
        <v>2</v>
      </c>
      <c r="K84" s="145">
        <f>BPE!H$9</f>
        <v>6</v>
      </c>
      <c r="L84" s="145">
        <f>BPE!H$10</f>
        <v>2</v>
      </c>
      <c r="M84" s="145">
        <f>BPE!H$11</f>
        <v>1</v>
      </c>
      <c r="N84" s="145">
        <f>BPE!H$12</f>
        <v>3</v>
      </c>
      <c r="O84" s="145">
        <f>BPE!H$13</f>
        <v>0</v>
      </c>
      <c r="P84" s="145">
        <f>BPE!H$14</f>
        <v>0</v>
      </c>
      <c r="Q84" s="145">
        <f>BPE!H$15</f>
        <v>4</v>
      </c>
      <c r="R84" s="145">
        <f>BPE!H$16</f>
        <v>9</v>
      </c>
      <c r="S84" s="145">
        <f>BPE!H$17</f>
        <v>6</v>
      </c>
      <c r="T84" s="145">
        <f>BPE!H$18</f>
        <v>3</v>
      </c>
      <c r="U84" s="145">
        <f>BPE!H$19</f>
        <v>1</v>
      </c>
      <c r="V84" s="145">
        <f>BPE!H$20</f>
        <v>1</v>
      </c>
      <c r="W84" s="145">
        <f>BPE!H$21</f>
        <v>0</v>
      </c>
      <c r="X84" s="145">
        <f>BPE!H$22</f>
        <v>4</v>
      </c>
      <c r="Y84" s="145">
        <f>BPE!H$23</f>
        <v>0</v>
      </c>
      <c r="Z84" s="145">
        <f>BPE!H$24</f>
        <v>3</v>
      </c>
      <c r="AA84" s="145">
        <f>BPE!H$25</f>
        <v>8</v>
      </c>
      <c r="AB84" s="145">
        <f>BPE!H$26</f>
        <v>3</v>
      </c>
      <c r="AC84" s="145">
        <f>BPE!H$27</f>
        <v>1</v>
      </c>
      <c r="AD84" s="145">
        <f>BPE!H$28</f>
        <v>0</v>
      </c>
      <c r="AE84" s="145">
        <f>BPE!H$29</f>
        <v>0</v>
      </c>
      <c r="AF84" s="145">
        <f>BPE!H$30</f>
        <v>1</v>
      </c>
      <c r="AG84" s="145">
        <f>BPE!H$31</f>
        <v>3</v>
      </c>
      <c r="AH84" s="145">
        <f>BPE!H$32</f>
        <v>4</v>
      </c>
      <c r="AI84" s="145">
        <f>BPE!H$33</f>
        <v>3</v>
      </c>
      <c r="AJ84" s="145">
        <f>BPE!H$34</f>
        <v>1</v>
      </c>
      <c r="AK84" s="145">
        <f>BPE!H$35</f>
        <v>0</v>
      </c>
      <c r="AL84" s="146"/>
      <c r="AM84" s="147">
        <f t="shared" si="12"/>
        <v>70</v>
      </c>
      <c r="AO84" s="146">
        <v>39</v>
      </c>
      <c r="AP84" s="149">
        <f t="shared" si="6"/>
        <v>31</v>
      </c>
      <c r="AQ84" s="150">
        <f t="shared" si="13"/>
        <v>0.79487179487179482</v>
      </c>
    </row>
    <row r="85" spans="1:43" s="148" customFormat="1" x14ac:dyDescent="0.2">
      <c r="A85" s="141">
        <f t="shared" ref="A85:A99" si="19">A84+1</f>
        <v>14</v>
      </c>
      <c r="B85" s="142" t="s">
        <v>30</v>
      </c>
      <c r="C85" s="143"/>
      <c r="D85" s="143"/>
      <c r="E85" s="144" t="s">
        <v>55</v>
      </c>
      <c r="F85" s="142" t="s">
        <v>20</v>
      </c>
      <c r="G85" s="145">
        <f>BPN!H$5</f>
        <v>0</v>
      </c>
      <c r="H85" s="145">
        <f>BPN!H$6</f>
        <v>0</v>
      </c>
      <c r="I85" s="145">
        <f>BPN!H$7</f>
        <v>0</v>
      </c>
      <c r="J85" s="145">
        <f>BPN!H$8</f>
        <v>3</v>
      </c>
      <c r="K85" s="145">
        <f>BPN!H$9</f>
        <v>2</v>
      </c>
      <c r="L85" s="145">
        <f>BPN!H$10</f>
        <v>3</v>
      </c>
      <c r="M85" s="145">
        <f>BPN!H$11</f>
        <v>2</v>
      </c>
      <c r="N85" s="145">
        <f>BPN!H$12</f>
        <v>0</v>
      </c>
      <c r="O85" s="145">
        <f>BPN!H$13</f>
        <v>0</v>
      </c>
      <c r="P85" s="145">
        <f>BPN!H$14</f>
        <v>0</v>
      </c>
      <c r="Q85" s="145">
        <f>BPN!H$15</f>
        <v>2</v>
      </c>
      <c r="R85" s="145">
        <f>BPN!H$16</f>
        <v>1</v>
      </c>
      <c r="S85" s="145">
        <f>BPN!H$17</f>
        <v>0</v>
      </c>
      <c r="T85" s="145">
        <f>BPN!H$18</f>
        <v>6</v>
      </c>
      <c r="U85" s="145">
        <f>BPN!H$19</f>
        <v>2</v>
      </c>
      <c r="V85" s="145">
        <f>BPN!H$20</f>
        <v>1</v>
      </c>
      <c r="W85" s="145">
        <f>BPN!H$21</f>
        <v>0</v>
      </c>
      <c r="X85" s="145">
        <f>BPN!H$22</f>
        <v>1</v>
      </c>
      <c r="Y85" s="145">
        <f>BPN!H$23</f>
        <v>0</v>
      </c>
      <c r="Z85" s="145">
        <f>BPN!H$24</f>
        <v>1</v>
      </c>
      <c r="AA85" s="145">
        <f>BPN!H$25</f>
        <v>1</v>
      </c>
      <c r="AB85" s="145">
        <f>BPN!H$26</f>
        <v>2</v>
      </c>
      <c r="AC85" s="145">
        <f>BPN!H$27</f>
        <v>0</v>
      </c>
      <c r="AD85" s="145">
        <f>BPN!H$28</f>
        <v>0</v>
      </c>
      <c r="AE85" s="145">
        <f>BPN!H$29</f>
        <v>2</v>
      </c>
      <c r="AF85" s="145">
        <f>BPN!H$30</f>
        <v>1</v>
      </c>
      <c r="AG85" s="145">
        <f>BPN!H$31</f>
        <v>0</v>
      </c>
      <c r="AH85" s="145">
        <f>BPN!H$32</f>
        <v>1</v>
      </c>
      <c r="AI85" s="145">
        <f>BPN!H$33</f>
        <v>1</v>
      </c>
      <c r="AJ85" s="145">
        <f>BPN!H$34</f>
        <v>1</v>
      </c>
      <c r="AK85" s="145">
        <f>BPN!H$35</f>
        <v>0</v>
      </c>
      <c r="AL85" s="146"/>
      <c r="AM85" s="147">
        <f t="shared" si="12"/>
        <v>33</v>
      </c>
      <c r="AO85" s="146">
        <v>36</v>
      </c>
      <c r="AP85" s="149">
        <f t="shared" si="6"/>
        <v>-3</v>
      </c>
      <c r="AQ85" s="150">
        <f t="shared" si="13"/>
        <v>-8.3333333333333329E-2</v>
      </c>
    </row>
    <row r="86" spans="1:43" s="138" customFormat="1" x14ac:dyDescent="0.2">
      <c r="A86" s="131">
        <f t="shared" si="19"/>
        <v>15</v>
      </c>
      <c r="B86" s="134" t="s">
        <v>72</v>
      </c>
      <c r="C86" s="133"/>
      <c r="D86" s="133"/>
      <c r="E86" s="134" t="s">
        <v>71</v>
      </c>
      <c r="F86" s="134" t="s">
        <v>70</v>
      </c>
      <c r="G86" s="135">
        <f>ROM!H$5</f>
        <v>0</v>
      </c>
      <c r="H86" s="135">
        <f>ROM!H$6</f>
        <v>0</v>
      </c>
      <c r="I86" s="135">
        <f>ROM!H$7</f>
        <v>0</v>
      </c>
      <c r="J86" s="135">
        <f>ROM!H$8</f>
        <v>2</v>
      </c>
      <c r="K86" s="135">
        <f>ROM!H$9</f>
        <v>0</v>
      </c>
      <c r="L86" s="135">
        <f>ROM!H$10</f>
        <v>3</v>
      </c>
      <c r="M86" s="135">
        <f>ROM!H$11</f>
        <v>0</v>
      </c>
      <c r="N86" s="135">
        <f>ROM!H$12</f>
        <v>1</v>
      </c>
      <c r="O86" s="135">
        <f>ROM!H$13</f>
        <v>0</v>
      </c>
      <c r="P86" s="135">
        <f>ROM!H$14</f>
        <v>0</v>
      </c>
      <c r="Q86" s="135">
        <f>ROM!H$15</f>
        <v>1</v>
      </c>
      <c r="R86" s="135">
        <f>ROM!H$16</f>
        <v>1</v>
      </c>
      <c r="S86" s="135">
        <f>ROM!H$17</f>
        <v>1</v>
      </c>
      <c r="T86" s="135">
        <f>ROM!H$18</f>
        <v>2</v>
      </c>
      <c r="U86" s="135">
        <f>ROM!H$19</f>
        <v>0</v>
      </c>
      <c r="V86" s="135">
        <f>ROM!H$20</f>
        <v>0</v>
      </c>
      <c r="W86" s="135">
        <f>ROM!H$21</f>
        <v>0</v>
      </c>
      <c r="X86" s="135">
        <f>ROM!H$22</f>
        <v>0</v>
      </c>
      <c r="Y86" s="135">
        <f>ROM!H$23</f>
        <v>0</v>
      </c>
      <c r="Z86" s="135">
        <f>ROM!H$24</f>
        <v>0</v>
      </c>
      <c r="AA86" s="135">
        <f>ROM!H$25</f>
        <v>1</v>
      </c>
      <c r="AB86" s="135">
        <f>ROM!H$26</f>
        <v>1</v>
      </c>
      <c r="AC86" s="135">
        <f>ROM!H$27</f>
        <v>0</v>
      </c>
      <c r="AD86" s="135">
        <f>ROM!H$28</f>
        <v>0</v>
      </c>
      <c r="AE86" s="135">
        <f>ROM!H$29</f>
        <v>1</v>
      </c>
      <c r="AF86" s="135">
        <f>ROM!H$30</f>
        <v>1</v>
      </c>
      <c r="AG86" s="135">
        <f>ROM!H$31</f>
        <v>0</v>
      </c>
      <c r="AH86" s="135">
        <f>ROM!H$32</f>
        <v>0</v>
      </c>
      <c r="AI86" s="135">
        <f>ROM!H$33</f>
        <v>1</v>
      </c>
      <c r="AJ86" s="135">
        <f>ROM!H$34</f>
        <v>1</v>
      </c>
      <c r="AK86" s="135">
        <f>ROM!H$35</f>
        <v>0</v>
      </c>
      <c r="AL86" s="136"/>
      <c r="AM86" s="137">
        <f t="shared" si="12"/>
        <v>17</v>
      </c>
      <c r="AO86" s="136">
        <v>12</v>
      </c>
      <c r="AP86" s="139">
        <f t="shared" si="6"/>
        <v>5</v>
      </c>
      <c r="AQ86" s="140">
        <f t="shared" si="13"/>
        <v>0.41666666666666669</v>
      </c>
    </row>
    <row r="87" spans="1:43" s="148" customFormat="1" x14ac:dyDescent="0.2">
      <c r="A87" s="141">
        <f>A86+1</f>
        <v>16</v>
      </c>
      <c r="B87" s="144" t="s">
        <v>210</v>
      </c>
      <c r="C87" s="143"/>
      <c r="D87" s="143"/>
      <c r="E87" s="144" t="s">
        <v>211</v>
      </c>
      <c r="F87" s="144" t="s">
        <v>218</v>
      </c>
      <c r="G87" s="145">
        <f>PRW!H$5</f>
        <v>0</v>
      </c>
      <c r="H87" s="145">
        <f>PRW!H$6</f>
        <v>0</v>
      </c>
      <c r="I87" s="145">
        <f>PRW!H$7</f>
        <v>0</v>
      </c>
      <c r="J87" s="145">
        <f>PRW!H$8</f>
        <v>0</v>
      </c>
      <c r="K87" s="145">
        <f>PRW!H$9</f>
        <v>0</v>
      </c>
      <c r="L87" s="145">
        <f>PRW!H$10</f>
        <v>0</v>
      </c>
      <c r="M87" s="145">
        <f>PRW!H$11</f>
        <v>0</v>
      </c>
      <c r="N87" s="145">
        <f>PRW!H$12</f>
        <v>0</v>
      </c>
      <c r="O87" s="145">
        <f>PRW!H$13</f>
        <v>0</v>
      </c>
      <c r="P87" s="145">
        <f>PRW!H$14</f>
        <v>0</v>
      </c>
      <c r="Q87" s="145">
        <f>PRW!H$15</f>
        <v>0</v>
      </c>
      <c r="R87" s="145">
        <f>PRW!H$16</f>
        <v>0</v>
      </c>
      <c r="S87" s="145">
        <f>PRW!H$17</f>
        <v>0</v>
      </c>
      <c r="T87" s="145">
        <f>PRW!H$18</f>
        <v>0</v>
      </c>
      <c r="U87" s="145">
        <f>PRW!H$19</f>
        <v>0</v>
      </c>
      <c r="V87" s="145">
        <f>PRW!H$20</f>
        <v>0</v>
      </c>
      <c r="W87" s="145">
        <f>PRW!H$21</f>
        <v>0</v>
      </c>
      <c r="X87" s="145">
        <f>PRW!H$22</f>
        <v>0</v>
      </c>
      <c r="Y87" s="145">
        <f>PRW!H$23</f>
        <v>0</v>
      </c>
      <c r="Z87" s="145">
        <f>PRW!H$24</f>
        <v>0</v>
      </c>
      <c r="AA87" s="145">
        <f>PRW!H$25</f>
        <v>0</v>
      </c>
      <c r="AB87" s="145">
        <f>PRW!H$26</f>
        <v>0</v>
      </c>
      <c r="AC87" s="145">
        <f>PRW!H$27</f>
        <v>0</v>
      </c>
      <c r="AD87" s="145">
        <f>PRW!H$28</f>
        <v>0</v>
      </c>
      <c r="AE87" s="145">
        <f>PRW!H$29</f>
        <v>0</v>
      </c>
      <c r="AF87" s="145">
        <f>PRW!H$30</f>
        <v>0</v>
      </c>
      <c r="AG87" s="145">
        <f>PRW!H$31</f>
        <v>0</v>
      </c>
      <c r="AH87" s="145">
        <f>PRW!H$32</f>
        <v>0</v>
      </c>
      <c r="AI87" s="145">
        <f>PRW!H$33</f>
        <v>0</v>
      </c>
      <c r="AJ87" s="145">
        <f>PRW!H$34</f>
        <v>0</v>
      </c>
      <c r="AK87" s="145">
        <f>PRW!H$35</f>
        <v>0</v>
      </c>
      <c r="AL87" s="146"/>
      <c r="AM87" s="147">
        <f t="shared" si="12"/>
        <v>0</v>
      </c>
      <c r="AO87" s="146">
        <v>0</v>
      </c>
      <c r="AP87" s="149">
        <f t="shared" ref="AP87" si="20">AM87-AO87</f>
        <v>0</v>
      </c>
      <c r="AQ87" s="150" t="str">
        <f t="shared" ref="AQ87" si="21">IF(AO87=0,"-",AP87/AO87)</f>
        <v>-</v>
      </c>
    </row>
    <row r="88" spans="1:43" s="148" customFormat="1" x14ac:dyDescent="0.2">
      <c r="A88" s="141">
        <f>A87+1</f>
        <v>17</v>
      </c>
      <c r="B88" s="144" t="s">
        <v>201</v>
      </c>
      <c r="C88" s="143"/>
      <c r="D88" s="143"/>
      <c r="E88" s="144" t="s">
        <v>202</v>
      </c>
      <c r="F88" s="144" t="s">
        <v>219</v>
      </c>
      <c r="G88" s="145">
        <f>KKW!H$5</f>
        <v>1</v>
      </c>
      <c r="H88" s="145">
        <f>KKW!H$6</f>
        <v>0</v>
      </c>
      <c r="I88" s="145">
        <f>KKW!H$7</f>
        <v>0</v>
      </c>
      <c r="J88" s="145">
        <f>KKW!H$8</f>
        <v>0</v>
      </c>
      <c r="K88" s="145">
        <f>KKW!H$9</f>
        <v>0</v>
      </c>
      <c r="L88" s="145">
        <f>KKW!H$10</f>
        <v>0</v>
      </c>
      <c r="M88" s="145">
        <f>KKW!H$11</f>
        <v>0</v>
      </c>
      <c r="N88" s="145">
        <f>KKW!H$12</f>
        <v>1</v>
      </c>
      <c r="O88" s="145">
        <f>KKW!H$13</f>
        <v>0</v>
      </c>
      <c r="P88" s="145">
        <f>KKW!H$14</f>
        <v>0</v>
      </c>
      <c r="Q88" s="145">
        <f>KKW!H$15</f>
        <v>0</v>
      </c>
      <c r="R88" s="145">
        <f>KKW!H$16</f>
        <v>0</v>
      </c>
      <c r="S88" s="145">
        <f>KKW!H$17</f>
        <v>0</v>
      </c>
      <c r="T88" s="145">
        <f>KKW!H$18</f>
        <v>0</v>
      </c>
      <c r="U88" s="145">
        <f>KKW!H$19</f>
        <v>1</v>
      </c>
      <c r="V88" s="145">
        <f>KKW!H$20</f>
        <v>0</v>
      </c>
      <c r="W88" s="145">
        <f>KKW!H$21</f>
        <v>0</v>
      </c>
      <c r="X88" s="145">
        <f>KKW!H$22</f>
        <v>0</v>
      </c>
      <c r="Y88" s="145">
        <f>KKW!H$23</f>
        <v>0</v>
      </c>
      <c r="Z88" s="145">
        <f>KKW!H$24</f>
        <v>0</v>
      </c>
      <c r="AA88" s="145">
        <f>KKW!H$25</f>
        <v>0</v>
      </c>
      <c r="AB88" s="145">
        <f>KKW!H$26</f>
        <v>0</v>
      </c>
      <c r="AC88" s="145">
        <f>KKW!H$27</f>
        <v>0</v>
      </c>
      <c r="AD88" s="145">
        <f>KKW!H$28</f>
        <v>0</v>
      </c>
      <c r="AE88" s="145">
        <f>KKW!H$29</f>
        <v>0</v>
      </c>
      <c r="AF88" s="145">
        <f>KKW!H$30</f>
        <v>1</v>
      </c>
      <c r="AG88" s="145">
        <f>KKW!H$31</f>
        <v>3</v>
      </c>
      <c r="AH88" s="145">
        <f>KKW!H$32</f>
        <v>0</v>
      </c>
      <c r="AI88" s="145">
        <f>KKW!H$33</f>
        <v>0</v>
      </c>
      <c r="AJ88" s="145">
        <f>KKW!H$34</f>
        <v>0</v>
      </c>
      <c r="AK88" s="145">
        <f>KKW!H$35</f>
        <v>0</v>
      </c>
      <c r="AL88" s="146"/>
      <c r="AM88" s="147">
        <f>SUM(G88:AK88)</f>
        <v>7</v>
      </c>
      <c r="AO88" s="146">
        <v>4</v>
      </c>
      <c r="AP88" s="149">
        <f t="shared" ref="AP88" si="22">AM88-AO88</f>
        <v>3</v>
      </c>
      <c r="AQ88" s="150">
        <f t="shared" ref="AQ88" si="23">IF(AO88=0,"-",AP88/AO88)</f>
        <v>0.75</v>
      </c>
    </row>
    <row r="89" spans="1:43" s="148" customFormat="1" x14ac:dyDescent="0.2">
      <c r="A89" s="141">
        <f>A88+1</f>
        <v>18</v>
      </c>
      <c r="B89" s="144" t="s">
        <v>31</v>
      </c>
      <c r="C89" s="143"/>
      <c r="D89" s="143"/>
      <c r="E89" s="144" t="s">
        <v>56</v>
      </c>
      <c r="F89" s="144" t="s">
        <v>21</v>
      </c>
      <c r="G89" s="145">
        <f>SPM!H$5</f>
        <v>3</v>
      </c>
      <c r="H89" s="145">
        <f>SPM!H$6</f>
        <v>4</v>
      </c>
      <c r="I89" s="145">
        <f>SPM!H$7</f>
        <v>0</v>
      </c>
      <c r="J89" s="145">
        <f>SPM!H$8</f>
        <v>9</v>
      </c>
      <c r="K89" s="145">
        <f>SPM!H$9</f>
        <v>2</v>
      </c>
      <c r="L89" s="145">
        <f>SPM!H$10</f>
        <v>2</v>
      </c>
      <c r="M89" s="145">
        <f>SPM!H$11</f>
        <v>1</v>
      </c>
      <c r="N89" s="145">
        <f>SPM!H$12</f>
        <v>5</v>
      </c>
      <c r="O89" s="145">
        <f>SPM!H$13</f>
        <v>4</v>
      </c>
      <c r="P89" s="145">
        <f>SPM!H$14</f>
        <v>0</v>
      </c>
      <c r="Q89" s="145">
        <f>SPM!H$15</f>
        <v>5</v>
      </c>
      <c r="R89" s="145">
        <f>SPM!H$16</f>
        <v>5</v>
      </c>
      <c r="S89" s="145">
        <f>SPM!H$17</f>
        <v>5</v>
      </c>
      <c r="T89" s="145">
        <f>SPM!H$18</f>
        <v>2</v>
      </c>
      <c r="U89" s="145">
        <f>SPM!H$19</f>
        <v>2</v>
      </c>
      <c r="V89" s="145">
        <f>SPM!H$20</f>
        <v>1</v>
      </c>
      <c r="W89" s="145">
        <f>SPM!H$21</f>
        <v>0</v>
      </c>
      <c r="X89" s="145">
        <f>SPM!H$22</f>
        <v>3</v>
      </c>
      <c r="Y89" s="145">
        <f>SPM!H$23</f>
        <v>0</v>
      </c>
      <c r="Z89" s="145">
        <f>SPM!H$24</f>
        <v>2</v>
      </c>
      <c r="AA89" s="145">
        <f>SPM!H$25</f>
        <v>2</v>
      </c>
      <c r="AB89" s="145">
        <f>SPM!H$26</f>
        <v>2</v>
      </c>
      <c r="AC89" s="145">
        <f>SPM!H$27</f>
        <v>3</v>
      </c>
      <c r="AD89" s="145">
        <f>SPM!H$28</f>
        <v>0</v>
      </c>
      <c r="AE89" s="145">
        <f>SPM!H$29</f>
        <v>5</v>
      </c>
      <c r="AF89" s="145">
        <f>SPM!H$30</f>
        <v>1</v>
      </c>
      <c r="AG89" s="145">
        <f>SPM!H$31</f>
        <v>5</v>
      </c>
      <c r="AH89" s="145">
        <f>SPM!H$32</f>
        <v>5</v>
      </c>
      <c r="AI89" s="145">
        <f>SPM!H$33</f>
        <v>0</v>
      </c>
      <c r="AJ89" s="145">
        <f>SPM!H$34</f>
        <v>2</v>
      </c>
      <c r="AK89" s="145">
        <f>SPM!H$35</f>
        <v>0</v>
      </c>
      <c r="AL89" s="146"/>
      <c r="AM89" s="147">
        <f t="shared" si="12"/>
        <v>80</v>
      </c>
      <c r="AO89" s="146">
        <v>113</v>
      </c>
      <c r="AP89" s="149">
        <f t="shared" si="6"/>
        <v>-33</v>
      </c>
      <c r="AQ89" s="150">
        <f t="shared" si="13"/>
        <v>-0.29203539823008851</v>
      </c>
    </row>
    <row r="90" spans="1:43" s="148" customFormat="1" x14ac:dyDescent="0.2">
      <c r="A90" s="141">
        <f t="shared" si="19"/>
        <v>19</v>
      </c>
      <c r="B90" s="144" t="s">
        <v>156</v>
      </c>
      <c r="C90" s="143"/>
      <c r="D90" s="143"/>
      <c r="E90" s="144" t="s">
        <v>197</v>
      </c>
      <c r="F90" s="144" t="s">
        <v>155</v>
      </c>
      <c r="G90" s="145">
        <f>LAK!H$5</f>
        <v>0</v>
      </c>
      <c r="H90" s="145">
        <f>LAK!H$6</f>
        <v>0</v>
      </c>
      <c r="I90" s="145">
        <f>LAK!H$7</f>
        <v>0</v>
      </c>
      <c r="J90" s="145">
        <f>LAK!H$8</f>
        <v>1</v>
      </c>
      <c r="K90" s="145">
        <f>LAK!H$9</f>
        <v>0</v>
      </c>
      <c r="L90" s="145">
        <f>LAK!H$10</f>
        <v>0</v>
      </c>
      <c r="M90" s="145">
        <f>LAK!H$11</f>
        <v>0</v>
      </c>
      <c r="N90" s="145">
        <f>LAK!H$12</f>
        <v>0</v>
      </c>
      <c r="O90" s="145">
        <f>LAK!H$13</f>
        <v>2</v>
      </c>
      <c r="P90" s="145">
        <f>LAK!H$14</f>
        <v>0</v>
      </c>
      <c r="Q90" s="145">
        <f>LAK!H$15</f>
        <v>0</v>
      </c>
      <c r="R90" s="145">
        <f>LAK!H$16</f>
        <v>0</v>
      </c>
      <c r="S90" s="145">
        <f>LAK!H$17</f>
        <v>0</v>
      </c>
      <c r="T90" s="145">
        <f>LAK!H$18</f>
        <v>1</v>
      </c>
      <c r="U90" s="145">
        <f>LAK!H$19</f>
        <v>0</v>
      </c>
      <c r="V90" s="145">
        <f>LAK!H$20</f>
        <v>0</v>
      </c>
      <c r="W90" s="145">
        <f>LAK!H$21</f>
        <v>0</v>
      </c>
      <c r="X90" s="145">
        <f>LAK!H$22</f>
        <v>2</v>
      </c>
      <c r="Y90" s="145">
        <f>LAK!H$23</f>
        <v>0</v>
      </c>
      <c r="Z90" s="145">
        <f>LAK!H$24</f>
        <v>0</v>
      </c>
      <c r="AA90" s="145">
        <f>LAK!H$25</f>
        <v>0</v>
      </c>
      <c r="AB90" s="145">
        <f>LAK!H$26</f>
        <v>1</v>
      </c>
      <c r="AC90" s="145">
        <f>LAK!H$27</f>
        <v>0</v>
      </c>
      <c r="AD90" s="145">
        <f>LAK!H$28</f>
        <v>0</v>
      </c>
      <c r="AE90" s="145">
        <f>LAK!H$29</f>
        <v>1</v>
      </c>
      <c r="AF90" s="145">
        <f>LAK!H$30</f>
        <v>1</v>
      </c>
      <c r="AG90" s="145">
        <f>LAK!H$31</f>
        <v>0</v>
      </c>
      <c r="AH90" s="145">
        <f>LAK!H$32</f>
        <v>1</v>
      </c>
      <c r="AI90" s="145">
        <f>LAK!H$33</f>
        <v>0</v>
      </c>
      <c r="AJ90" s="145">
        <f>LAK!H$34</f>
        <v>1</v>
      </c>
      <c r="AK90" s="145">
        <f>LAK!H$35</f>
        <v>0</v>
      </c>
      <c r="AL90" s="146"/>
      <c r="AM90" s="147">
        <f t="shared" si="12"/>
        <v>11</v>
      </c>
      <c r="AO90" s="146">
        <v>13</v>
      </c>
      <c r="AP90" s="149">
        <f>AM90-AO90</f>
        <v>-2</v>
      </c>
      <c r="AQ90" s="150">
        <f t="shared" ref="AQ90" si="24">IF(AO90=0,"-",AP90/AO90)</f>
        <v>-0.15384615384615385</v>
      </c>
    </row>
    <row r="91" spans="1:43" s="138" customFormat="1" x14ac:dyDescent="0.2">
      <c r="A91" s="131">
        <f t="shared" si="19"/>
        <v>20</v>
      </c>
      <c r="B91" s="132" t="s">
        <v>74</v>
      </c>
      <c r="C91" s="133"/>
      <c r="D91" s="133"/>
      <c r="E91" s="134" t="s">
        <v>75</v>
      </c>
      <c r="F91" s="132" t="s">
        <v>73</v>
      </c>
      <c r="G91" s="135">
        <f>SAI!H$5</f>
        <v>1</v>
      </c>
      <c r="H91" s="135">
        <f>SAI!H$6</f>
        <v>0</v>
      </c>
      <c r="I91" s="135">
        <f>SAI!H$7</f>
        <v>0</v>
      </c>
      <c r="J91" s="135">
        <f>SAI!H$8</f>
        <v>0</v>
      </c>
      <c r="K91" s="135">
        <f>SAI!H$9</f>
        <v>1</v>
      </c>
      <c r="L91" s="135">
        <f>SAI!H$10</f>
        <v>2</v>
      </c>
      <c r="M91" s="135">
        <f>SAI!H$11</f>
        <v>1</v>
      </c>
      <c r="N91" s="135">
        <f>SAI!H$12</f>
        <v>1</v>
      </c>
      <c r="O91" s="135">
        <f>SAI!H$13</f>
        <v>3</v>
      </c>
      <c r="P91" s="135">
        <f>SAI!H$14</f>
        <v>0</v>
      </c>
      <c r="Q91" s="135">
        <f>SAI!H$15</f>
        <v>3</v>
      </c>
      <c r="R91" s="135">
        <f>SAI!H$16</f>
        <v>2</v>
      </c>
      <c r="S91" s="135">
        <f>SAI!H$17</f>
        <v>0</v>
      </c>
      <c r="T91" s="135">
        <f>SAI!H$18</f>
        <v>0</v>
      </c>
      <c r="U91" s="135">
        <f>SAI!H$19</f>
        <v>1</v>
      </c>
      <c r="V91" s="135">
        <f>SAI!H$20</f>
        <v>0</v>
      </c>
      <c r="W91" s="135">
        <f>SAI!H$21</f>
        <v>0</v>
      </c>
      <c r="X91" s="135">
        <f>SAI!H$22</f>
        <v>0</v>
      </c>
      <c r="Y91" s="135">
        <f>SAI!H$23</f>
        <v>0</v>
      </c>
      <c r="Z91" s="135">
        <f>SAI!H$24</f>
        <v>1</v>
      </c>
      <c r="AA91" s="135">
        <f>SAI!H$25</f>
        <v>2</v>
      </c>
      <c r="AB91" s="135">
        <f>SAI!H$26</f>
        <v>1</v>
      </c>
      <c r="AC91" s="135">
        <f>SAI!H$27</f>
        <v>0</v>
      </c>
      <c r="AD91" s="135">
        <f>SAI!H$28</f>
        <v>0</v>
      </c>
      <c r="AE91" s="135">
        <f>SAI!H$29</f>
        <v>1</v>
      </c>
      <c r="AF91" s="135">
        <f>SAI!H$30</f>
        <v>3</v>
      </c>
      <c r="AG91" s="135">
        <f>SAI!H$31</f>
        <v>0</v>
      </c>
      <c r="AH91" s="135">
        <f>SAI!H$32</f>
        <v>1</v>
      </c>
      <c r="AI91" s="135">
        <f>SAI!H$33</f>
        <v>1</v>
      </c>
      <c r="AJ91" s="135">
        <f>SAI!H$34</f>
        <v>1</v>
      </c>
      <c r="AK91" s="135">
        <f>SAI!H$35</f>
        <v>0</v>
      </c>
      <c r="AL91" s="136"/>
      <c r="AM91" s="137">
        <f t="shared" si="12"/>
        <v>26</v>
      </c>
      <c r="AO91" s="136">
        <v>22</v>
      </c>
      <c r="AP91" s="139">
        <f t="shared" si="6"/>
        <v>4</v>
      </c>
      <c r="AQ91" s="140">
        <f t="shared" si="13"/>
        <v>0.18181818181818182</v>
      </c>
    </row>
    <row r="92" spans="1:43" s="148" customFormat="1" x14ac:dyDescent="0.2">
      <c r="A92" s="141">
        <f t="shared" si="19"/>
        <v>21</v>
      </c>
      <c r="B92" s="142" t="s">
        <v>139</v>
      </c>
      <c r="C92" s="143"/>
      <c r="D92" s="143"/>
      <c r="E92" s="144" t="s">
        <v>138</v>
      </c>
      <c r="F92" s="142" t="s">
        <v>137</v>
      </c>
      <c r="G92" s="145">
        <f>KBN!H$5</f>
        <v>1</v>
      </c>
      <c r="H92" s="145">
        <f>KBN!H$6</f>
        <v>0</v>
      </c>
      <c r="I92" s="145">
        <f>KBN!H$7</f>
        <v>0</v>
      </c>
      <c r="J92" s="145">
        <f>KBN!H$8</f>
        <v>0</v>
      </c>
      <c r="K92" s="145">
        <f>KBN!H$9</f>
        <v>0</v>
      </c>
      <c r="L92" s="145">
        <f>KBN!H$10</f>
        <v>1</v>
      </c>
      <c r="M92" s="145">
        <f>KBN!H$11</f>
        <v>3</v>
      </c>
      <c r="N92" s="145">
        <f>KBN!H$12</f>
        <v>1</v>
      </c>
      <c r="O92" s="145">
        <f>KBN!H$13</f>
        <v>1</v>
      </c>
      <c r="P92" s="145">
        <f>KBN!H$14</f>
        <v>0</v>
      </c>
      <c r="Q92" s="145">
        <f>KBN!H$15</f>
        <v>3</v>
      </c>
      <c r="R92" s="145">
        <f>KBN!H$16</f>
        <v>1</v>
      </c>
      <c r="S92" s="145">
        <f>KBN!H$17</f>
        <v>0</v>
      </c>
      <c r="T92" s="145">
        <f>KBN!H$18</f>
        <v>0</v>
      </c>
      <c r="U92" s="145">
        <f>KBN!H$19</f>
        <v>1</v>
      </c>
      <c r="V92" s="145">
        <f>KBN!H$20</f>
        <v>0</v>
      </c>
      <c r="W92" s="145">
        <f>KBN!H$21</f>
        <v>0</v>
      </c>
      <c r="X92" s="145">
        <f>KBN!H$22</f>
        <v>0</v>
      </c>
      <c r="Y92" s="145">
        <f>KBN!H$23</f>
        <v>0</v>
      </c>
      <c r="Z92" s="145">
        <f>KBN!H$24</f>
        <v>2</v>
      </c>
      <c r="AA92" s="145">
        <f>KBN!H$25</f>
        <v>0</v>
      </c>
      <c r="AB92" s="145">
        <f>KBN!H$26</f>
        <v>1</v>
      </c>
      <c r="AC92" s="145">
        <f>KBN!H$27</f>
        <v>1</v>
      </c>
      <c r="AD92" s="145">
        <f>KBN!H$28</f>
        <v>0</v>
      </c>
      <c r="AE92" s="145">
        <f>KBN!H$29</f>
        <v>0</v>
      </c>
      <c r="AF92" s="145">
        <f>KBN!H$30</f>
        <v>0</v>
      </c>
      <c r="AG92" s="145">
        <f>KBN!H$31</f>
        <v>0</v>
      </c>
      <c r="AH92" s="145">
        <f>KBN!H$32</f>
        <v>0</v>
      </c>
      <c r="AI92" s="145">
        <f>KBN!H$33</f>
        <v>2</v>
      </c>
      <c r="AJ92" s="145">
        <f>KBN!H$34</f>
        <v>1</v>
      </c>
      <c r="AK92" s="145">
        <f>KBN!H$35</f>
        <v>0</v>
      </c>
      <c r="AL92" s="146"/>
      <c r="AM92" s="147">
        <f t="shared" si="12"/>
        <v>19</v>
      </c>
      <c r="AO92" s="146">
        <v>17</v>
      </c>
      <c r="AP92" s="149">
        <f t="shared" ref="AP92" si="25">AM92-AO92</f>
        <v>2</v>
      </c>
      <c r="AQ92" s="150">
        <f t="shared" ref="AQ92" si="26">IF(AO92=0,"-",AP92/AO92)</f>
        <v>0.11764705882352941</v>
      </c>
    </row>
    <row r="93" spans="1:43" s="148" customFormat="1" x14ac:dyDescent="0.2">
      <c r="A93" s="141">
        <f t="shared" si="19"/>
        <v>22</v>
      </c>
      <c r="B93" s="142" t="s">
        <v>36</v>
      </c>
      <c r="C93" s="143"/>
      <c r="D93" s="143"/>
      <c r="E93" s="144" t="s">
        <v>61</v>
      </c>
      <c r="F93" s="142" t="s">
        <v>26</v>
      </c>
      <c r="G93" s="145">
        <f>NKM!H$5</f>
        <v>2</v>
      </c>
      <c r="H93" s="145">
        <f>NKM!H$6</f>
        <v>1</v>
      </c>
      <c r="I93" s="145">
        <f>NKM!H$7</f>
        <v>0</v>
      </c>
      <c r="J93" s="145">
        <f>NKM!H$8</f>
        <v>2</v>
      </c>
      <c r="K93" s="145">
        <f>NKM!H$9</f>
        <v>3</v>
      </c>
      <c r="L93" s="145">
        <f>NKM!H$10</f>
        <v>3</v>
      </c>
      <c r="M93" s="145">
        <f>NKM!H$11</f>
        <v>1</v>
      </c>
      <c r="N93" s="145">
        <f>NKM!H$12</f>
        <v>0</v>
      </c>
      <c r="O93" s="145">
        <f>NKM!H$13</f>
        <v>1</v>
      </c>
      <c r="P93" s="145">
        <f>NKM!H$14</f>
        <v>0</v>
      </c>
      <c r="Q93" s="145">
        <f>NKM!H$15</f>
        <v>2</v>
      </c>
      <c r="R93" s="145">
        <f>NKM!H$16</f>
        <v>2</v>
      </c>
      <c r="S93" s="145">
        <f>NKM!H$17</f>
        <v>7</v>
      </c>
      <c r="T93" s="145">
        <f>NKM!H$18</f>
        <v>1</v>
      </c>
      <c r="U93" s="145">
        <f>NKM!H$19</f>
        <v>7</v>
      </c>
      <c r="V93" s="145">
        <f>NKM!H$20</f>
        <v>2</v>
      </c>
      <c r="W93" s="145">
        <f>NKM!H$21</f>
        <v>0</v>
      </c>
      <c r="X93" s="145">
        <f>NKM!H$22</f>
        <v>2</v>
      </c>
      <c r="Y93" s="145">
        <f>NKM!H$23</f>
        <v>0</v>
      </c>
      <c r="Z93" s="145">
        <f>NKM!H$24</f>
        <v>2</v>
      </c>
      <c r="AA93" s="145">
        <f>NKM!H$25</f>
        <v>2</v>
      </c>
      <c r="AB93" s="145">
        <f>NKM!H$26</f>
        <v>4</v>
      </c>
      <c r="AC93" s="145">
        <f>NKM!H$27</f>
        <v>5</v>
      </c>
      <c r="AD93" s="145">
        <f>NKM!H$28</f>
        <v>0</v>
      </c>
      <c r="AE93" s="145">
        <f>NKM!H$29</f>
        <v>3</v>
      </c>
      <c r="AF93" s="145">
        <f>NKM!H$30</f>
        <v>6</v>
      </c>
      <c r="AG93" s="145">
        <f>NKM!H$31</f>
        <v>4</v>
      </c>
      <c r="AH93" s="145">
        <f>NKM!H$32</f>
        <v>6</v>
      </c>
      <c r="AI93" s="145">
        <f>NKM!H$33</f>
        <v>1</v>
      </c>
      <c r="AJ93" s="145">
        <f>NKM!H$34</f>
        <v>4</v>
      </c>
      <c r="AK93" s="145">
        <f>NKM!H$35</f>
        <v>0</v>
      </c>
      <c r="AL93" s="146"/>
      <c r="AM93" s="147">
        <f t="shared" si="12"/>
        <v>73</v>
      </c>
      <c r="AO93" s="146">
        <v>63</v>
      </c>
      <c r="AP93" s="149">
        <f t="shared" si="6"/>
        <v>10</v>
      </c>
      <c r="AQ93" s="150">
        <f t="shared" si="13"/>
        <v>0.15873015873015872</v>
      </c>
    </row>
    <row r="94" spans="1:43" s="148" customFormat="1" x14ac:dyDescent="0.2">
      <c r="A94" s="141">
        <f>A93+1</f>
        <v>23</v>
      </c>
      <c r="B94" s="142" t="s">
        <v>256</v>
      </c>
      <c r="C94" s="143"/>
      <c r="D94" s="143"/>
      <c r="E94" s="144" t="s">
        <v>257</v>
      </c>
      <c r="F94" s="142"/>
      <c r="G94" s="145">
        <f>PMT!H$5</f>
        <v>0</v>
      </c>
      <c r="H94" s="145">
        <f>PMT!H$6</f>
        <v>0</v>
      </c>
      <c r="I94" s="145">
        <f>PMT!H$7</f>
        <v>0</v>
      </c>
      <c r="J94" s="145">
        <f>PMT!H$8</f>
        <v>0</v>
      </c>
      <c r="K94" s="145">
        <f>PMT!H$9</f>
        <v>0</v>
      </c>
      <c r="L94" s="145">
        <f>PMT!H$10</f>
        <v>0</v>
      </c>
      <c r="M94" s="145">
        <f>PMT!H$11</f>
        <v>0</v>
      </c>
      <c r="N94" s="145">
        <f>PMT!H$12</f>
        <v>0</v>
      </c>
      <c r="O94" s="145">
        <f>PMT!H$13</f>
        <v>0</v>
      </c>
      <c r="P94" s="145">
        <f>PMT!H$14</f>
        <v>0</v>
      </c>
      <c r="Q94" s="145">
        <f>PMT!H$15</f>
        <v>0</v>
      </c>
      <c r="R94" s="145">
        <f>PMT!H$16</f>
        <v>0</v>
      </c>
      <c r="S94" s="145">
        <f>PMT!H$17</f>
        <v>0</v>
      </c>
      <c r="T94" s="145">
        <f>PMT!H$18</f>
        <v>0</v>
      </c>
      <c r="U94" s="145">
        <f>PMT!H$19</f>
        <v>0</v>
      </c>
      <c r="V94" s="145">
        <f>PMT!H$20</f>
        <v>0</v>
      </c>
      <c r="W94" s="145">
        <f>PMT!H$21</f>
        <v>0</v>
      </c>
      <c r="X94" s="145">
        <f>PMT!H$22</f>
        <v>0</v>
      </c>
      <c r="Y94" s="145">
        <f>PMT!H$23</f>
        <v>0</v>
      </c>
      <c r="Z94" s="145">
        <f>PMT!H$24</f>
        <v>0</v>
      </c>
      <c r="AA94" s="145">
        <f>PMT!H$25</f>
        <v>0</v>
      </c>
      <c r="AB94" s="145">
        <f>PMT!H$26</f>
        <v>0</v>
      </c>
      <c r="AC94" s="145">
        <f>PMT!H$27</f>
        <v>0</v>
      </c>
      <c r="AD94" s="145">
        <f>PMT!H$28</f>
        <v>0</v>
      </c>
      <c r="AE94" s="145">
        <f>PMT!H$29</f>
        <v>0</v>
      </c>
      <c r="AF94" s="145">
        <f>PMT!H$30</f>
        <v>0</v>
      </c>
      <c r="AG94" s="145">
        <f>PMT!H$31</f>
        <v>0</v>
      </c>
      <c r="AH94" s="145">
        <f>PMT!H$32</f>
        <v>0</v>
      </c>
      <c r="AI94" s="145">
        <f>PMT!H$33</f>
        <v>0</v>
      </c>
      <c r="AJ94" s="145">
        <f>PMT!H$34</f>
        <v>0</v>
      </c>
      <c r="AK94" s="145">
        <f>PMT!H$35</f>
        <v>0</v>
      </c>
      <c r="AL94" s="146"/>
      <c r="AM94" s="147">
        <f t="shared" si="12"/>
        <v>0</v>
      </c>
      <c r="AO94" s="146"/>
      <c r="AP94" s="149">
        <f t="shared" ref="AP94" si="27">AM94-AO94</f>
        <v>0</v>
      </c>
      <c r="AQ94" s="150" t="str">
        <f t="shared" ref="AQ94" si="28">IF(AO94=0,"-",AP94/AO94)</f>
        <v>-</v>
      </c>
    </row>
    <row r="95" spans="1:43" s="148" customFormat="1" x14ac:dyDescent="0.2">
      <c r="A95" s="141">
        <f>A94+1</f>
        <v>24</v>
      </c>
      <c r="B95" s="142" t="s">
        <v>196</v>
      </c>
      <c r="C95" s="143"/>
      <c r="D95" s="143"/>
      <c r="E95" s="144" t="s">
        <v>198</v>
      </c>
      <c r="F95" s="142" t="s">
        <v>220</v>
      </c>
      <c r="G95" s="145">
        <f>BBN!H$5</f>
        <v>0</v>
      </c>
      <c r="H95" s="145">
        <f>BBN!H$6</f>
        <v>0</v>
      </c>
      <c r="I95" s="145">
        <f>BBN!H$7</f>
        <v>0</v>
      </c>
      <c r="J95" s="145">
        <f>BBN!H$8</f>
        <v>1</v>
      </c>
      <c r="K95" s="145">
        <f>BBN!H$9</f>
        <v>0</v>
      </c>
      <c r="L95" s="145">
        <f>BBN!H$10</f>
        <v>1</v>
      </c>
      <c r="M95" s="145">
        <f>BBN!H$11</f>
        <v>0</v>
      </c>
      <c r="N95" s="145">
        <f>BBN!H$12</f>
        <v>1</v>
      </c>
      <c r="O95" s="145">
        <f>BBN!H$13</f>
        <v>1</v>
      </c>
      <c r="P95" s="145">
        <f>BBN!H$14</f>
        <v>0</v>
      </c>
      <c r="Q95" s="145">
        <f>BBN!H$15</f>
        <v>1</v>
      </c>
      <c r="R95" s="145">
        <f>BBN!H$16</f>
        <v>0</v>
      </c>
      <c r="S95" s="145">
        <f>BBN!H$17</f>
        <v>2</v>
      </c>
      <c r="T95" s="145">
        <f>BBN!H$18</f>
        <v>0</v>
      </c>
      <c r="U95" s="145">
        <f>BBN!H$19</f>
        <v>1</v>
      </c>
      <c r="V95" s="145">
        <f>BBN!H$20</f>
        <v>1</v>
      </c>
      <c r="W95" s="145">
        <f>BBN!H$21</f>
        <v>0</v>
      </c>
      <c r="X95" s="145">
        <f>BBN!H$22</f>
        <v>0</v>
      </c>
      <c r="Y95" s="145">
        <f>BBN!H$23</f>
        <v>0</v>
      </c>
      <c r="Z95" s="145">
        <f>BBN!H$24</f>
        <v>1</v>
      </c>
      <c r="AA95" s="145">
        <f>BBN!H$25</f>
        <v>3</v>
      </c>
      <c r="AB95" s="145">
        <f>BBN!H$26</f>
        <v>4</v>
      </c>
      <c r="AC95" s="145">
        <f>BBN!H$27</f>
        <v>0</v>
      </c>
      <c r="AD95" s="145">
        <f>BBN!H$28</f>
        <v>0</v>
      </c>
      <c r="AE95" s="145">
        <f>BBN!H$29</f>
        <v>0</v>
      </c>
      <c r="AF95" s="145">
        <f>BBN!H$30</f>
        <v>0</v>
      </c>
      <c r="AG95" s="145">
        <f>BBN!H$31</f>
        <v>0</v>
      </c>
      <c r="AH95" s="145">
        <f>BBN!H$32</f>
        <v>0</v>
      </c>
      <c r="AI95" s="145">
        <f>BBN!H$33</f>
        <v>0</v>
      </c>
      <c r="AJ95" s="145">
        <f>BBN!H$34</f>
        <v>0</v>
      </c>
      <c r="AK95" s="145">
        <f>BBN!H$35</f>
        <v>0</v>
      </c>
      <c r="AL95" s="146"/>
      <c r="AM95" s="147">
        <f t="shared" si="12"/>
        <v>17</v>
      </c>
      <c r="AO95" s="146">
        <v>12</v>
      </c>
      <c r="AP95" s="149">
        <f t="shared" ref="AP95" si="29">AM95-AO95</f>
        <v>5</v>
      </c>
      <c r="AQ95" s="150">
        <f t="shared" ref="AQ95" si="30">IF(AO95=0,"-",AP95/AO95)</f>
        <v>0.41666666666666669</v>
      </c>
    </row>
    <row r="96" spans="1:43" s="148" customFormat="1" x14ac:dyDescent="0.2">
      <c r="A96" s="141">
        <f>A95+1</f>
        <v>25</v>
      </c>
      <c r="B96" s="142" t="s">
        <v>124</v>
      </c>
      <c r="C96" s="143"/>
      <c r="D96" s="143"/>
      <c r="E96" s="144" t="s">
        <v>125</v>
      </c>
      <c r="F96" s="142" t="s">
        <v>140</v>
      </c>
      <c r="G96" s="145">
        <f>BUA!H$5</f>
        <v>5</v>
      </c>
      <c r="H96" s="145">
        <f>BUA!H$6</f>
        <v>2</v>
      </c>
      <c r="I96" s="145">
        <f>BUA!H$7</f>
        <v>0</v>
      </c>
      <c r="J96" s="145">
        <f>BUA!H$8</f>
        <v>2</v>
      </c>
      <c r="K96" s="145">
        <f>BUA!H$9</f>
        <v>1</v>
      </c>
      <c r="L96" s="145">
        <f>BUA!H$10</f>
        <v>2</v>
      </c>
      <c r="M96" s="145">
        <f>BUA!H$11</f>
        <v>1</v>
      </c>
      <c r="N96" s="145">
        <f>BUA!H$12</f>
        <v>0</v>
      </c>
      <c r="O96" s="145">
        <f>BUA!H$13</f>
        <v>1</v>
      </c>
      <c r="P96" s="145">
        <f>BUA!H$14</f>
        <v>0</v>
      </c>
      <c r="Q96" s="145">
        <f>BUA!H$15</f>
        <v>1</v>
      </c>
      <c r="R96" s="145">
        <f>BUA!H$16</f>
        <v>2</v>
      </c>
      <c r="S96" s="145">
        <f>BUA!H$17</f>
        <v>0</v>
      </c>
      <c r="T96" s="145">
        <f>BUA!H$18</f>
        <v>0</v>
      </c>
      <c r="U96" s="145">
        <f>BUA!H$19</f>
        <v>3</v>
      </c>
      <c r="V96" s="145">
        <f>BUA!H$20</f>
        <v>0</v>
      </c>
      <c r="W96" s="145">
        <f>BUA!H$21</f>
        <v>0</v>
      </c>
      <c r="X96" s="145">
        <f>BUA!H$22</f>
        <v>1</v>
      </c>
      <c r="Y96" s="145">
        <f>BUA!H$23</f>
        <v>0</v>
      </c>
      <c r="Z96" s="145">
        <f>BUA!H$24</f>
        <v>1</v>
      </c>
      <c r="AA96" s="145">
        <f>BUA!H$25</f>
        <v>2</v>
      </c>
      <c r="AB96" s="145">
        <f>BUA!H$26</f>
        <v>0</v>
      </c>
      <c r="AC96" s="145">
        <f>BUA!H$27</f>
        <v>3</v>
      </c>
      <c r="AD96" s="145">
        <f>BUA!H$28</f>
        <v>0</v>
      </c>
      <c r="AE96" s="145">
        <f>BUA!H$29</f>
        <v>1</v>
      </c>
      <c r="AF96" s="145">
        <f>BUA!H$30</f>
        <v>3</v>
      </c>
      <c r="AG96" s="145">
        <f>BUA!H$31</f>
        <v>0</v>
      </c>
      <c r="AH96" s="145">
        <f>BUA!H$32</f>
        <v>0</v>
      </c>
      <c r="AI96" s="145">
        <f>BUA!H$33</f>
        <v>1</v>
      </c>
      <c r="AJ96" s="145">
        <f>BUA!H$34</f>
        <v>0</v>
      </c>
      <c r="AK96" s="145">
        <f>BUA!H$35</f>
        <v>0</v>
      </c>
      <c r="AL96" s="146"/>
      <c r="AM96" s="147">
        <f t="shared" si="12"/>
        <v>32</v>
      </c>
      <c r="AO96" s="146">
        <v>26</v>
      </c>
      <c r="AP96" s="149">
        <f t="shared" ref="AP96:AP100" si="31">AM96-AO96</f>
        <v>6</v>
      </c>
      <c r="AQ96" s="150">
        <f t="shared" ref="AQ96:AQ100" si="32">IF(AO96=0,"-",AP96/AO96)</f>
        <v>0.23076923076923078</v>
      </c>
    </row>
    <row r="97" spans="1:43" s="158" customFormat="1" x14ac:dyDescent="0.2">
      <c r="A97" s="151">
        <f t="shared" si="19"/>
        <v>26</v>
      </c>
      <c r="B97" s="152" t="s">
        <v>126</v>
      </c>
      <c r="C97" s="153"/>
      <c r="D97" s="153"/>
      <c r="E97" s="154" t="s">
        <v>127</v>
      </c>
      <c r="F97" s="152" t="s">
        <v>141</v>
      </c>
      <c r="G97" s="155">
        <f>NVA!H$5</f>
        <v>0</v>
      </c>
      <c r="H97" s="155">
        <f>NVA!H$6</f>
        <v>0</v>
      </c>
      <c r="I97" s="155">
        <f>NVA!H$7</f>
        <v>0</v>
      </c>
      <c r="J97" s="155">
        <f>NVA!H$8</f>
        <v>0</v>
      </c>
      <c r="K97" s="155">
        <f>NVA!H$9</f>
        <v>0</v>
      </c>
      <c r="L97" s="155">
        <f>NVA!H$10</f>
        <v>1</v>
      </c>
      <c r="M97" s="155">
        <f>NVA!H$11</f>
        <v>1</v>
      </c>
      <c r="N97" s="155">
        <f>NVA!H$12</f>
        <v>0</v>
      </c>
      <c r="O97" s="155">
        <f>NVA!H$13</f>
        <v>2</v>
      </c>
      <c r="P97" s="155">
        <f>NVA!H$14</f>
        <v>0</v>
      </c>
      <c r="Q97" s="155">
        <f>NVA!H$15</f>
        <v>1</v>
      </c>
      <c r="R97" s="155">
        <f>NVA!H$16</f>
        <v>2</v>
      </c>
      <c r="S97" s="155">
        <f>NVA!H$17</f>
        <v>0</v>
      </c>
      <c r="T97" s="155">
        <f>NVA!H$18</f>
        <v>1</v>
      </c>
      <c r="U97" s="155">
        <f>NVA!H$19</f>
        <v>0</v>
      </c>
      <c r="V97" s="155">
        <f>NVA!H$20</f>
        <v>0</v>
      </c>
      <c r="W97" s="155">
        <f>NVA!H$21</f>
        <v>0</v>
      </c>
      <c r="X97" s="155">
        <f>NVA!H$22</f>
        <v>1</v>
      </c>
      <c r="Y97" s="155">
        <f>NVA!H$23</f>
        <v>0</v>
      </c>
      <c r="Z97" s="155">
        <f>NVA!H$24</f>
        <v>0</v>
      </c>
      <c r="AA97" s="155">
        <f>NVA!H$25</f>
        <v>2</v>
      </c>
      <c r="AB97" s="155">
        <f>NVA!H$26</f>
        <v>0</v>
      </c>
      <c r="AC97" s="155">
        <f>NVA!H$27</f>
        <v>0</v>
      </c>
      <c r="AD97" s="155">
        <f>NVA!H$28</f>
        <v>0</v>
      </c>
      <c r="AE97" s="155">
        <f>NVA!H$29</f>
        <v>0</v>
      </c>
      <c r="AF97" s="155">
        <f>NVA!H$30</f>
        <v>2</v>
      </c>
      <c r="AG97" s="155">
        <f>NVA!H$31</f>
        <v>1</v>
      </c>
      <c r="AH97" s="155">
        <f>NVA!H$32</f>
        <v>0</v>
      </c>
      <c r="AI97" s="155">
        <f>NVA!H$33</f>
        <v>1</v>
      </c>
      <c r="AJ97" s="155">
        <f>NVA!H$34</f>
        <v>0</v>
      </c>
      <c r="AK97" s="155">
        <f>NVA!H$35</f>
        <v>0</v>
      </c>
      <c r="AL97" s="156"/>
      <c r="AM97" s="157">
        <f t="shared" si="12"/>
        <v>15</v>
      </c>
      <c r="AO97" s="156">
        <v>29</v>
      </c>
      <c r="AP97" s="159">
        <f t="shared" si="31"/>
        <v>-14</v>
      </c>
      <c r="AQ97" s="160">
        <f t="shared" si="32"/>
        <v>-0.48275862068965519</v>
      </c>
    </row>
    <row r="98" spans="1:43" s="148" customFormat="1" x14ac:dyDescent="0.2">
      <c r="A98" s="141">
        <f t="shared" si="19"/>
        <v>27</v>
      </c>
      <c r="B98" s="142" t="s">
        <v>134</v>
      </c>
      <c r="C98" s="143"/>
      <c r="D98" s="143"/>
      <c r="E98" s="144" t="s">
        <v>135</v>
      </c>
      <c r="F98" s="142" t="s">
        <v>142</v>
      </c>
      <c r="G98" s="145">
        <f>'KL4'!H$5</f>
        <v>0</v>
      </c>
      <c r="H98" s="145">
        <f>'KL4'!H$6</f>
        <v>0</v>
      </c>
      <c r="I98" s="145">
        <f>'KL4'!H$7</f>
        <v>0</v>
      </c>
      <c r="J98" s="145">
        <f>'KL4'!H$8</f>
        <v>0</v>
      </c>
      <c r="K98" s="145">
        <f>'KL4'!H$9</f>
        <v>5</v>
      </c>
      <c r="L98" s="145">
        <f>'KL4'!H$10</f>
        <v>3</v>
      </c>
      <c r="M98" s="145">
        <f>'KL4'!H$11</f>
        <v>1</v>
      </c>
      <c r="N98" s="145">
        <f>'KL4'!H$12</f>
        <v>0</v>
      </c>
      <c r="O98" s="145">
        <f>'KL4'!H$13</f>
        <v>1</v>
      </c>
      <c r="P98" s="145">
        <f>'KL4'!H$14</f>
        <v>0</v>
      </c>
      <c r="Q98" s="145">
        <f>'KL4'!H$15</f>
        <v>3</v>
      </c>
      <c r="R98" s="145">
        <f>'KL4'!H$16</f>
        <v>0</v>
      </c>
      <c r="S98" s="145">
        <f>'KL4'!H$17</f>
        <v>1</v>
      </c>
      <c r="T98" s="145">
        <f>'KL4'!H$18</f>
        <v>0</v>
      </c>
      <c r="U98" s="145">
        <f>'KL4'!H$19</f>
        <v>4</v>
      </c>
      <c r="V98" s="145">
        <f>'KL4'!H$20</f>
        <v>0</v>
      </c>
      <c r="W98" s="145">
        <f>'KL4'!H$21</f>
        <v>0</v>
      </c>
      <c r="X98" s="145">
        <f>'KL4'!H$22</f>
        <v>1</v>
      </c>
      <c r="Y98" s="145">
        <f>'KL4'!H$23</f>
        <v>0</v>
      </c>
      <c r="Z98" s="145">
        <f>'KL4'!H$24</f>
        <v>0</v>
      </c>
      <c r="AA98" s="145">
        <f>'KL4'!H$25</f>
        <v>3</v>
      </c>
      <c r="AB98" s="145">
        <f>'KL4'!H$26</f>
        <v>1</v>
      </c>
      <c r="AC98" s="145">
        <f>'KL4'!H$27</f>
        <v>0</v>
      </c>
      <c r="AD98" s="145">
        <f>'KL4'!H$28</f>
        <v>0</v>
      </c>
      <c r="AE98" s="145">
        <f>'KL4'!H$29</f>
        <v>0</v>
      </c>
      <c r="AF98" s="145">
        <f>'KL4'!H$30</f>
        <v>0</v>
      </c>
      <c r="AG98" s="145">
        <f>'KL4'!H$31</f>
        <v>0</v>
      </c>
      <c r="AH98" s="145">
        <f>'KL4'!H$32</f>
        <v>0</v>
      </c>
      <c r="AI98" s="145">
        <f>'KL4'!H$33</f>
        <v>1</v>
      </c>
      <c r="AJ98" s="145">
        <f>'KL4'!H$34</f>
        <v>0</v>
      </c>
      <c r="AK98" s="145">
        <f>'KL4'!H$35</f>
        <v>0</v>
      </c>
      <c r="AL98" s="146"/>
      <c r="AM98" s="147">
        <f t="shared" si="12"/>
        <v>24</v>
      </c>
      <c r="AO98" s="146">
        <v>22</v>
      </c>
      <c r="AP98" s="149">
        <f t="shared" ref="AP98" si="33">AM98-AO98</f>
        <v>2</v>
      </c>
      <c r="AQ98" s="150">
        <f t="shared" ref="AQ98" si="34">IF(AO98=0,"-",AP98/AO98)</f>
        <v>9.0909090909090912E-2</v>
      </c>
    </row>
    <row r="99" spans="1:43" s="148" customFormat="1" x14ac:dyDescent="0.2">
      <c r="A99" s="57">
        <f t="shared" si="19"/>
        <v>28</v>
      </c>
      <c r="B99" s="142" t="s">
        <v>151</v>
      </c>
      <c r="C99" s="143"/>
      <c r="D99" s="143"/>
      <c r="E99" s="144" t="s">
        <v>150</v>
      </c>
      <c r="F99" s="142" t="s">
        <v>149</v>
      </c>
      <c r="G99" s="145">
        <f>MHC!H$5</f>
        <v>1</v>
      </c>
      <c r="H99" s="145">
        <f>MHC!H$6</f>
        <v>0</v>
      </c>
      <c r="I99" s="145">
        <f>MHC!H$7</f>
        <v>0</v>
      </c>
      <c r="J99" s="145">
        <f>MHC!H$8</f>
        <v>0</v>
      </c>
      <c r="K99" s="145">
        <f>MHC!H$9</f>
        <v>3</v>
      </c>
      <c r="L99" s="145">
        <f>MHC!H$10</f>
        <v>0</v>
      </c>
      <c r="M99" s="145">
        <f>MHC!H$11</f>
        <v>1</v>
      </c>
      <c r="N99" s="145">
        <f>MHC!H$12</f>
        <v>1</v>
      </c>
      <c r="O99" s="145">
        <f>MHC!H$13</f>
        <v>0</v>
      </c>
      <c r="P99" s="145">
        <f>MHC!H$14</f>
        <v>0</v>
      </c>
      <c r="Q99" s="145">
        <f>MHC!H$15</f>
        <v>2</v>
      </c>
      <c r="R99" s="145">
        <f>MHC!H$16</f>
        <v>1</v>
      </c>
      <c r="S99" s="145">
        <f>MHC!H$17</f>
        <v>0</v>
      </c>
      <c r="T99" s="145">
        <f>MHC!H$18</f>
        <v>0</v>
      </c>
      <c r="U99" s="145">
        <f>MHC!H$19</f>
        <v>0</v>
      </c>
      <c r="V99" s="145">
        <f>MHC!H$20</f>
        <v>0</v>
      </c>
      <c r="W99" s="145">
        <f>MHC!H$21</f>
        <v>0</v>
      </c>
      <c r="X99" s="145">
        <f>MHC!H$22</f>
        <v>0</v>
      </c>
      <c r="Y99" s="145">
        <f>MHC!H$23</f>
        <v>0</v>
      </c>
      <c r="Z99" s="145">
        <f>MHC!H$24</f>
        <v>0</v>
      </c>
      <c r="AA99" s="145">
        <f>MHC!H$25</f>
        <v>4</v>
      </c>
      <c r="AB99" s="145">
        <f>MHC!H$26</f>
        <v>0</v>
      </c>
      <c r="AC99" s="145">
        <f>MHC!H$27</f>
        <v>1</v>
      </c>
      <c r="AD99" s="145">
        <f>MHC!H$28</f>
        <v>0</v>
      </c>
      <c r="AE99" s="145">
        <f>MHC!H$29</f>
        <v>1</v>
      </c>
      <c r="AF99" s="145">
        <f>MHC!H$30</f>
        <v>1</v>
      </c>
      <c r="AG99" s="145">
        <f>MHC!H$31</f>
        <v>0</v>
      </c>
      <c r="AH99" s="145">
        <f>MHC!H$32</f>
        <v>0</v>
      </c>
      <c r="AI99" s="145">
        <f>MHC!H$33</f>
        <v>0</v>
      </c>
      <c r="AJ99" s="145">
        <f>MHC!H$34</f>
        <v>0</v>
      </c>
      <c r="AK99" s="145">
        <f>MHC!H$35</f>
        <v>0</v>
      </c>
      <c r="AL99" s="146"/>
      <c r="AM99" s="147">
        <f t="shared" si="12"/>
        <v>16</v>
      </c>
      <c r="AO99" s="146">
        <v>10</v>
      </c>
      <c r="AP99" s="149">
        <f t="shared" ref="AP99" si="35">AM99-AO99</f>
        <v>6</v>
      </c>
      <c r="AQ99" s="150">
        <f t="shared" ref="AQ99" si="36">IF(AO99=0,"-",AP99/AO99)</f>
        <v>0.6</v>
      </c>
    </row>
    <row r="100" spans="1:43" hidden="1" x14ac:dyDescent="0.2">
      <c r="A100" s="57"/>
      <c r="B100" s="43"/>
      <c r="E100" s="37"/>
      <c r="F100" s="43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5"/>
      <c r="AM100" s="56"/>
      <c r="AO100" s="55"/>
      <c r="AP100" s="119">
        <f t="shared" si="31"/>
        <v>0</v>
      </c>
      <c r="AQ100" s="84" t="str">
        <f t="shared" si="32"/>
        <v>-</v>
      </c>
    </row>
    <row r="101" spans="1:43" s="63" customFormat="1" x14ac:dyDescent="0.2">
      <c r="A101" s="93">
        <f>COUNT(A72:A99)</f>
        <v>28</v>
      </c>
      <c r="B101" s="58"/>
      <c r="C101" s="59"/>
      <c r="D101" s="58"/>
      <c r="E101" s="59" t="s">
        <v>77</v>
      </c>
      <c r="F101" s="60"/>
      <c r="G101" s="61">
        <f>SUM(G72:G100)</f>
        <v>35</v>
      </c>
      <c r="H101" s="61">
        <f t="shared" ref="H101:AK101" si="37">SUM(H72:H100)</f>
        <v>19</v>
      </c>
      <c r="I101" s="61">
        <f t="shared" si="37"/>
        <v>0</v>
      </c>
      <c r="J101" s="61">
        <f t="shared" si="37"/>
        <v>36</v>
      </c>
      <c r="K101" s="61">
        <f t="shared" si="37"/>
        <v>59</v>
      </c>
      <c r="L101" s="61">
        <f t="shared" si="37"/>
        <v>47</v>
      </c>
      <c r="M101" s="61">
        <f t="shared" si="37"/>
        <v>27</v>
      </c>
      <c r="N101" s="61">
        <f t="shared" si="37"/>
        <v>29</v>
      </c>
      <c r="O101" s="61">
        <f t="shared" si="37"/>
        <v>30</v>
      </c>
      <c r="P101" s="61">
        <f t="shared" si="37"/>
        <v>0</v>
      </c>
      <c r="Q101" s="61">
        <f t="shared" si="37"/>
        <v>39</v>
      </c>
      <c r="R101" s="61">
        <f t="shared" si="37"/>
        <v>48</v>
      </c>
      <c r="S101" s="61">
        <f t="shared" si="37"/>
        <v>39</v>
      </c>
      <c r="T101" s="61">
        <f t="shared" si="37"/>
        <v>23</v>
      </c>
      <c r="U101" s="61">
        <f t="shared" si="37"/>
        <v>41</v>
      </c>
      <c r="V101" s="61">
        <f t="shared" si="37"/>
        <v>13</v>
      </c>
      <c r="W101" s="61">
        <f t="shared" si="37"/>
        <v>0</v>
      </c>
      <c r="X101" s="61">
        <f t="shared" si="37"/>
        <v>27</v>
      </c>
      <c r="Y101" s="61">
        <f t="shared" si="37"/>
        <v>0</v>
      </c>
      <c r="Z101" s="61">
        <f t="shared" si="37"/>
        <v>20</v>
      </c>
      <c r="AA101" s="61">
        <f t="shared" si="37"/>
        <v>52</v>
      </c>
      <c r="AB101" s="61">
        <f>SUM(AB72:AB100)</f>
        <v>36</v>
      </c>
      <c r="AC101" s="61">
        <f t="shared" si="37"/>
        <v>24</v>
      </c>
      <c r="AD101" s="61">
        <f t="shared" si="37"/>
        <v>0</v>
      </c>
      <c r="AE101" s="61">
        <f t="shared" si="37"/>
        <v>39</v>
      </c>
      <c r="AF101" s="61">
        <f t="shared" si="37"/>
        <v>38</v>
      </c>
      <c r="AG101" s="61">
        <f t="shared" si="37"/>
        <v>29</v>
      </c>
      <c r="AH101" s="61">
        <f t="shared" si="37"/>
        <v>28</v>
      </c>
      <c r="AI101" s="61">
        <f>SUM(AI72:AI100)</f>
        <v>25</v>
      </c>
      <c r="AJ101" s="61">
        <f t="shared" si="37"/>
        <v>29</v>
      </c>
      <c r="AK101" s="61">
        <f t="shared" si="37"/>
        <v>0</v>
      </c>
      <c r="AL101" s="62"/>
      <c r="AM101" s="61">
        <f>SUM(AM71:AM100)</f>
        <v>832</v>
      </c>
      <c r="AO101" s="80">
        <f>SUM(AO71:AO100)</f>
        <v>807</v>
      </c>
      <c r="AP101" s="121">
        <f>SUM(AP71:AP100)</f>
        <v>25</v>
      </c>
      <c r="AQ101" s="84">
        <f>IF(AO101=0,"-",AP101/AO101)</f>
        <v>3.0978934324659233E-2</v>
      </c>
    </row>
    <row r="102" spans="1:43" x14ac:dyDescent="0.2">
      <c r="A102" s="57"/>
      <c r="B102" s="43"/>
      <c r="C102" s="37"/>
      <c r="D102" s="43"/>
      <c r="E102" s="37" t="s">
        <v>98</v>
      </c>
      <c r="G102" s="54">
        <f>'[1]Control Sheet'!G$87</f>
        <v>22</v>
      </c>
      <c r="H102" s="54">
        <f>'[1]Control Sheet'!H$87</f>
        <v>43</v>
      </c>
      <c r="I102" s="54">
        <f>'[1]Control Sheet'!I$87</f>
        <v>19</v>
      </c>
      <c r="J102" s="54">
        <f>'[1]Control Sheet'!J$87</f>
        <v>21</v>
      </c>
      <c r="K102" s="54">
        <f>'[1]Control Sheet'!K$87</f>
        <v>0</v>
      </c>
      <c r="L102" s="54">
        <f>'[1]Control Sheet'!L$87</f>
        <v>49</v>
      </c>
      <c r="M102" s="54">
        <f>'[1]Control Sheet'!M$87</f>
        <v>52</v>
      </c>
      <c r="N102" s="54">
        <f>'[1]Control Sheet'!N$87</f>
        <v>28</v>
      </c>
      <c r="O102" s="54">
        <f>'[1]Control Sheet'!O$87</f>
        <v>42</v>
      </c>
      <c r="P102" s="54">
        <f>'[1]Control Sheet'!P$87</f>
        <v>34</v>
      </c>
      <c r="Q102" s="54">
        <f>'[1]Control Sheet'!Q$87</f>
        <v>21</v>
      </c>
      <c r="R102" s="54">
        <f>'[1]Control Sheet'!R$87</f>
        <v>0</v>
      </c>
      <c r="S102" s="54">
        <f>'[1]Control Sheet'!S$87</f>
        <v>29</v>
      </c>
      <c r="T102" s="54">
        <f>'[1]Control Sheet'!T$87</f>
        <v>50</v>
      </c>
      <c r="U102" s="54">
        <f>'[1]Control Sheet'!U$87</f>
        <v>29</v>
      </c>
      <c r="V102" s="54">
        <f>'[1]Control Sheet'!V$87</f>
        <v>22</v>
      </c>
      <c r="W102" s="54">
        <f>'[1]Control Sheet'!W$87</f>
        <v>27</v>
      </c>
      <c r="X102" s="54">
        <f>'[1]Control Sheet'!X$87</f>
        <v>14</v>
      </c>
      <c r="Y102" s="54">
        <f>'[1]Control Sheet'!Y$87</f>
        <v>0</v>
      </c>
      <c r="Z102" s="54">
        <f>'[1]Control Sheet'!Z$87</f>
        <v>45</v>
      </c>
      <c r="AA102" s="54">
        <f>'[1]Control Sheet'!AA$87</f>
        <v>45</v>
      </c>
      <c r="AB102" s="54">
        <f>'[1]Control Sheet'!AB$87</f>
        <v>34</v>
      </c>
      <c r="AC102" s="54">
        <f>'[1]Control Sheet'!AC$87</f>
        <v>17</v>
      </c>
      <c r="AD102" s="54">
        <f>'[1]Control Sheet'!AD$87</f>
        <v>24</v>
      </c>
      <c r="AE102" s="54">
        <f>'[1]Control Sheet'!AE$87</f>
        <v>16</v>
      </c>
      <c r="AF102" s="54">
        <f>'[1]Control Sheet'!AF$87</f>
        <v>0</v>
      </c>
      <c r="AG102" s="54">
        <f>'[1]Control Sheet'!AG$87</f>
        <v>41</v>
      </c>
      <c r="AH102" s="54">
        <f>'[1]Control Sheet'!AH$87</f>
        <v>27</v>
      </c>
      <c r="AI102" s="54">
        <f>'[1]Control Sheet'!AI$87</f>
        <v>26</v>
      </c>
      <c r="AJ102" s="54">
        <f>'[1]Control Sheet'!AJ$87</f>
        <v>30</v>
      </c>
      <c r="AK102" s="54">
        <f>'[1]Control Sheet'!AK$87</f>
        <v>0</v>
      </c>
      <c r="AL102" s="54"/>
      <c r="AM102" s="56">
        <f>SUM(G102:AK102)</f>
        <v>807</v>
      </c>
      <c r="AQ102" s="85"/>
    </row>
    <row r="103" spans="1:43" s="119" customFormat="1" x14ac:dyDescent="0.2">
      <c r="A103" s="123"/>
      <c r="B103" s="124"/>
      <c r="C103" s="125"/>
      <c r="D103" s="124"/>
      <c r="E103" s="125" t="s">
        <v>108</v>
      </c>
      <c r="F103" s="126"/>
      <c r="G103" s="126">
        <f>G101-G102</f>
        <v>13</v>
      </c>
      <c r="H103" s="126">
        <f t="shared" ref="H103:AK103" si="38">H101-H102</f>
        <v>-24</v>
      </c>
      <c r="I103" s="126">
        <f t="shared" si="38"/>
        <v>-19</v>
      </c>
      <c r="J103" s="126">
        <f t="shared" si="38"/>
        <v>15</v>
      </c>
      <c r="K103" s="126">
        <f t="shared" si="38"/>
        <v>59</v>
      </c>
      <c r="L103" s="126">
        <f t="shared" si="38"/>
        <v>-2</v>
      </c>
      <c r="M103" s="126">
        <f t="shared" si="38"/>
        <v>-25</v>
      </c>
      <c r="N103" s="126">
        <f t="shared" si="38"/>
        <v>1</v>
      </c>
      <c r="O103" s="126">
        <f t="shared" si="38"/>
        <v>-12</v>
      </c>
      <c r="P103" s="126">
        <f t="shared" si="38"/>
        <v>-34</v>
      </c>
      <c r="Q103" s="126">
        <f t="shared" si="38"/>
        <v>18</v>
      </c>
      <c r="R103" s="126">
        <f t="shared" si="38"/>
        <v>48</v>
      </c>
      <c r="S103" s="126">
        <f t="shared" si="38"/>
        <v>10</v>
      </c>
      <c r="T103" s="126">
        <f t="shared" si="38"/>
        <v>-27</v>
      </c>
      <c r="U103" s="126">
        <f t="shared" si="38"/>
        <v>12</v>
      </c>
      <c r="V103" s="126">
        <f t="shared" si="38"/>
        <v>-9</v>
      </c>
      <c r="W103" s="126">
        <f t="shared" si="38"/>
        <v>-27</v>
      </c>
      <c r="X103" s="126">
        <f t="shared" si="38"/>
        <v>13</v>
      </c>
      <c r="Y103" s="126">
        <f t="shared" si="38"/>
        <v>0</v>
      </c>
      <c r="Z103" s="126">
        <f t="shared" si="38"/>
        <v>-25</v>
      </c>
      <c r="AA103" s="126">
        <f t="shared" si="38"/>
        <v>7</v>
      </c>
      <c r="AB103" s="126">
        <f t="shared" si="38"/>
        <v>2</v>
      </c>
      <c r="AC103" s="126">
        <f t="shared" si="38"/>
        <v>7</v>
      </c>
      <c r="AD103" s="126">
        <f t="shared" si="38"/>
        <v>-24</v>
      </c>
      <c r="AE103" s="126">
        <f t="shared" si="38"/>
        <v>23</v>
      </c>
      <c r="AF103" s="126">
        <f t="shared" si="38"/>
        <v>38</v>
      </c>
      <c r="AG103" s="126">
        <f t="shared" si="38"/>
        <v>-12</v>
      </c>
      <c r="AH103" s="126">
        <f t="shared" si="38"/>
        <v>1</v>
      </c>
      <c r="AI103" s="126">
        <f t="shared" si="38"/>
        <v>-1</v>
      </c>
      <c r="AJ103" s="126">
        <f t="shared" si="38"/>
        <v>-1</v>
      </c>
      <c r="AK103" s="126">
        <f t="shared" si="38"/>
        <v>0</v>
      </c>
      <c r="AM103" s="126">
        <f>AM101-AM102</f>
        <v>25</v>
      </c>
      <c r="AQ103" s="127"/>
    </row>
    <row r="104" spans="1:43" x14ac:dyDescent="0.2">
      <c r="A104" s="57"/>
      <c r="B104" s="43"/>
      <c r="C104" s="37"/>
      <c r="D104" s="43"/>
      <c r="E104" s="37" t="s">
        <v>99</v>
      </c>
      <c r="G104" s="87">
        <f>IF(G102=0,"-",G103/G102)</f>
        <v>0.59090909090909094</v>
      </c>
      <c r="H104" s="87">
        <f t="shared" ref="H104:AK104" si="39">IF(H102=0,"-",H103/H102)</f>
        <v>-0.55813953488372092</v>
      </c>
      <c r="I104" s="87">
        <f t="shared" si="39"/>
        <v>-1</v>
      </c>
      <c r="J104" s="87">
        <f t="shared" si="39"/>
        <v>0.7142857142857143</v>
      </c>
      <c r="K104" s="87" t="str">
        <f t="shared" si="39"/>
        <v>-</v>
      </c>
      <c r="L104" s="87">
        <f t="shared" si="39"/>
        <v>-4.0816326530612242E-2</v>
      </c>
      <c r="M104" s="87">
        <f t="shared" si="39"/>
        <v>-0.48076923076923078</v>
      </c>
      <c r="N104" s="87">
        <f t="shared" si="39"/>
        <v>3.5714285714285712E-2</v>
      </c>
      <c r="O104" s="87">
        <f t="shared" si="39"/>
        <v>-0.2857142857142857</v>
      </c>
      <c r="P104" s="87">
        <f t="shared" si="39"/>
        <v>-1</v>
      </c>
      <c r="Q104" s="87">
        <f t="shared" si="39"/>
        <v>0.8571428571428571</v>
      </c>
      <c r="R104" s="87" t="str">
        <f t="shared" si="39"/>
        <v>-</v>
      </c>
      <c r="S104" s="87">
        <f t="shared" si="39"/>
        <v>0.34482758620689657</v>
      </c>
      <c r="T104" s="87">
        <f t="shared" si="39"/>
        <v>-0.54</v>
      </c>
      <c r="U104" s="87">
        <f t="shared" si="39"/>
        <v>0.41379310344827586</v>
      </c>
      <c r="V104" s="87">
        <f t="shared" si="39"/>
        <v>-0.40909090909090912</v>
      </c>
      <c r="W104" s="87">
        <f t="shared" si="39"/>
        <v>-1</v>
      </c>
      <c r="X104" s="87">
        <f t="shared" si="39"/>
        <v>0.9285714285714286</v>
      </c>
      <c r="Y104" s="87" t="str">
        <f t="shared" si="39"/>
        <v>-</v>
      </c>
      <c r="Z104" s="87">
        <f t="shared" si="39"/>
        <v>-0.55555555555555558</v>
      </c>
      <c r="AA104" s="87">
        <f t="shared" si="39"/>
        <v>0.15555555555555556</v>
      </c>
      <c r="AB104" s="87">
        <f t="shared" si="39"/>
        <v>5.8823529411764705E-2</v>
      </c>
      <c r="AC104" s="87">
        <f t="shared" si="39"/>
        <v>0.41176470588235292</v>
      </c>
      <c r="AD104" s="87">
        <f t="shared" si="39"/>
        <v>-1</v>
      </c>
      <c r="AE104" s="87">
        <f t="shared" si="39"/>
        <v>1.4375</v>
      </c>
      <c r="AF104" s="87" t="str">
        <f t="shared" si="39"/>
        <v>-</v>
      </c>
      <c r="AG104" s="87">
        <f t="shared" si="39"/>
        <v>-0.29268292682926828</v>
      </c>
      <c r="AH104" s="87">
        <f t="shared" si="39"/>
        <v>3.7037037037037035E-2</v>
      </c>
      <c r="AI104" s="87">
        <f t="shared" si="39"/>
        <v>-3.8461538461538464E-2</v>
      </c>
      <c r="AJ104" s="87">
        <f t="shared" si="39"/>
        <v>-3.3333333333333333E-2</v>
      </c>
      <c r="AK104" s="87" t="str">
        <f t="shared" si="39"/>
        <v>-</v>
      </c>
      <c r="AL104" s="88"/>
      <c r="AM104" s="87">
        <f>IF(AM102=0,"-",AM103/AM102)</f>
        <v>3.0978934324659233E-2</v>
      </c>
      <c r="AQ104" s="85"/>
    </row>
    <row r="105" spans="1:43" x14ac:dyDescent="0.2">
      <c r="A105" s="57"/>
      <c r="B105" s="43"/>
      <c r="C105" s="37"/>
      <c r="D105" s="43"/>
      <c r="AQ105" s="85"/>
    </row>
    <row r="106" spans="1:43" s="68" customFormat="1" x14ac:dyDescent="0.2">
      <c r="A106" s="92" t="s">
        <v>105</v>
      </c>
      <c r="B106" s="66" t="s">
        <v>101</v>
      </c>
      <c r="C106" s="67"/>
      <c r="D106" s="67"/>
      <c r="E106" s="67"/>
      <c r="F106" s="67"/>
      <c r="G106" s="67">
        <f>G71</f>
        <v>1</v>
      </c>
      <c r="H106" s="67">
        <f t="shared" ref="H106:AM106" si="40">H71</f>
        <v>2</v>
      </c>
      <c r="I106" s="67">
        <f t="shared" si="40"/>
        <v>3</v>
      </c>
      <c r="J106" s="67">
        <f t="shared" si="40"/>
        <v>4</v>
      </c>
      <c r="K106" s="67">
        <f t="shared" si="40"/>
        <v>5</v>
      </c>
      <c r="L106" s="67">
        <f t="shared" si="40"/>
        <v>6</v>
      </c>
      <c r="M106" s="67">
        <f t="shared" si="40"/>
        <v>7</v>
      </c>
      <c r="N106" s="67">
        <f t="shared" si="40"/>
        <v>8</v>
      </c>
      <c r="O106" s="67">
        <f t="shared" si="40"/>
        <v>9</v>
      </c>
      <c r="P106" s="67">
        <f t="shared" si="40"/>
        <v>10</v>
      </c>
      <c r="Q106" s="67">
        <f t="shared" si="40"/>
        <v>11</v>
      </c>
      <c r="R106" s="67">
        <f t="shared" si="40"/>
        <v>12</v>
      </c>
      <c r="S106" s="67">
        <f t="shared" si="40"/>
        <v>13</v>
      </c>
      <c r="T106" s="67">
        <f t="shared" si="40"/>
        <v>14</v>
      </c>
      <c r="U106" s="67">
        <f t="shared" si="40"/>
        <v>15</v>
      </c>
      <c r="V106" s="67">
        <f t="shared" si="40"/>
        <v>16</v>
      </c>
      <c r="W106" s="67">
        <f t="shared" si="40"/>
        <v>17</v>
      </c>
      <c r="X106" s="67">
        <f t="shared" si="40"/>
        <v>18</v>
      </c>
      <c r="Y106" s="67">
        <f t="shared" si="40"/>
        <v>19</v>
      </c>
      <c r="Z106" s="67">
        <f t="shared" si="40"/>
        <v>20</v>
      </c>
      <c r="AA106" s="67">
        <f t="shared" si="40"/>
        <v>21</v>
      </c>
      <c r="AB106" s="67">
        <f t="shared" si="40"/>
        <v>22</v>
      </c>
      <c r="AC106" s="67">
        <f t="shared" si="40"/>
        <v>23</v>
      </c>
      <c r="AD106" s="67">
        <f t="shared" si="40"/>
        <v>24</v>
      </c>
      <c r="AE106" s="67">
        <f t="shared" si="40"/>
        <v>25</v>
      </c>
      <c r="AF106" s="67">
        <f t="shared" si="40"/>
        <v>26</v>
      </c>
      <c r="AG106" s="67">
        <f t="shared" si="40"/>
        <v>27</v>
      </c>
      <c r="AH106" s="67">
        <f t="shared" si="40"/>
        <v>28</v>
      </c>
      <c r="AI106" s="67">
        <f>AI71</f>
        <v>29</v>
      </c>
      <c r="AJ106" s="67">
        <f t="shared" si="40"/>
        <v>30</v>
      </c>
      <c r="AK106" s="67">
        <f t="shared" si="40"/>
        <v>31</v>
      </c>
      <c r="AM106" s="67" t="str">
        <f t="shared" si="40"/>
        <v>Total</v>
      </c>
      <c r="AO106" s="79" t="s">
        <v>98</v>
      </c>
      <c r="AP106" s="120" t="s">
        <v>108</v>
      </c>
      <c r="AQ106" s="86" t="s">
        <v>99</v>
      </c>
    </row>
    <row r="107" spans="1:43" s="148" customFormat="1" x14ac:dyDescent="0.2">
      <c r="A107" s="141">
        <f>A101+1</f>
        <v>29</v>
      </c>
      <c r="B107" s="142" t="s">
        <v>206</v>
      </c>
      <c r="C107" s="143"/>
      <c r="D107" s="143"/>
      <c r="E107" s="144" t="s">
        <v>205</v>
      </c>
      <c r="F107" s="142" t="s">
        <v>222</v>
      </c>
      <c r="G107" s="145">
        <f>CCS!H$5</f>
        <v>0</v>
      </c>
      <c r="H107" s="145">
        <f>CCS!H$6</f>
        <v>0</v>
      </c>
      <c r="I107" s="145">
        <f>CCS!H$7</f>
        <v>0</v>
      </c>
      <c r="J107" s="145">
        <f>CCS!H$8</f>
        <v>0</v>
      </c>
      <c r="K107" s="145">
        <f>CCS!H$9</f>
        <v>0</v>
      </c>
      <c r="L107" s="145">
        <f>CCS!H$10</f>
        <v>0</v>
      </c>
      <c r="M107" s="145">
        <f>CCS!H$11</f>
        <v>0</v>
      </c>
      <c r="N107" s="145">
        <f>CCS!H$12</f>
        <v>0</v>
      </c>
      <c r="O107" s="145">
        <f>CCS!H$13</f>
        <v>0</v>
      </c>
      <c r="P107" s="145">
        <f>CCS!H$14</f>
        <v>0</v>
      </c>
      <c r="Q107" s="145">
        <f>CCS!H$15</f>
        <v>0</v>
      </c>
      <c r="R107" s="145">
        <f>CCS!H$16</f>
        <v>0</v>
      </c>
      <c r="S107" s="145">
        <f>CCS!H$17</f>
        <v>0</v>
      </c>
      <c r="T107" s="145">
        <f>CCS!H$18</f>
        <v>2</v>
      </c>
      <c r="U107" s="145">
        <f>CCS!H$19</f>
        <v>1</v>
      </c>
      <c r="V107" s="145">
        <f>CCS!H$20</f>
        <v>0</v>
      </c>
      <c r="W107" s="145">
        <f>CCS!H$21</f>
        <v>0</v>
      </c>
      <c r="X107" s="145">
        <f>CCS!H$22</f>
        <v>0</v>
      </c>
      <c r="Y107" s="145">
        <f>CCS!H$23</f>
        <v>0</v>
      </c>
      <c r="Z107" s="145">
        <f>CCS!H$24</f>
        <v>0</v>
      </c>
      <c r="AA107" s="145">
        <f>CCS!H$25</f>
        <v>1</v>
      </c>
      <c r="AB107" s="145">
        <f>CCS!H$26</f>
        <v>1</v>
      </c>
      <c r="AC107" s="145">
        <f>CCS!H$27</f>
        <v>0</v>
      </c>
      <c r="AD107" s="145">
        <f>CCS!H$28</f>
        <v>0</v>
      </c>
      <c r="AE107" s="145">
        <f>CCS!H$29</f>
        <v>2</v>
      </c>
      <c r="AF107" s="145">
        <f>CCS!H$30</f>
        <v>0</v>
      </c>
      <c r="AG107" s="145">
        <f>CCS!H$31</f>
        <v>1</v>
      </c>
      <c r="AH107" s="145">
        <f>CCS!H$32</f>
        <v>0</v>
      </c>
      <c r="AI107" s="145">
        <f>CCS!H$33</f>
        <v>0</v>
      </c>
      <c r="AJ107" s="145">
        <f>CCS!H$34</f>
        <v>1</v>
      </c>
      <c r="AK107" s="145">
        <f>CCS!H$35</f>
        <v>0</v>
      </c>
      <c r="AL107" s="146"/>
      <c r="AM107" s="147">
        <f t="shared" ref="AM107:AM116" si="41">SUM(G107:AK107)</f>
        <v>9</v>
      </c>
      <c r="AO107" s="146"/>
      <c r="AP107" s="149">
        <f>AM107-AO107</f>
        <v>9</v>
      </c>
      <c r="AQ107" s="150" t="str">
        <f>IF(AO107=0,"-",AP107/AO107)</f>
        <v>-</v>
      </c>
    </row>
    <row r="108" spans="1:43" s="148" customFormat="1" x14ac:dyDescent="0.2">
      <c r="A108" s="141">
        <f>A107+1</f>
        <v>30</v>
      </c>
      <c r="B108" s="142" t="s">
        <v>37</v>
      </c>
      <c r="C108" s="143"/>
      <c r="D108" s="143"/>
      <c r="E108" s="144" t="s">
        <v>62</v>
      </c>
      <c r="F108" s="142" t="s">
        <v>27</v>
      </c>
      <c r="G108" s="145">
        <f>AMT!H$5</f>
        <v>3</v>
      </c>
      <c r="H108" s="145">
        <f>AMT!H$6</f>
        <v>0</v>
      </c>
      <c r="I108" s="145">
        <f>AMT!H$7</f>
        <v>0</v>
      </c>
      <c r="J108" s="145">
        <f>AMT!H$8</f>
        <v>1</v>
      </c>
      <c r="K108" s="145">
        <f>AMT!H$9</f>
        <v>5</v>
      </c>
      <c r="L108" s="145">
        <f>AMT!H$10</f>
        <v>3</v>
      </c>
      <c r="M108" s="145">
        <f>AMT!H$11</f>
        <v>0</v>
      </c>
      <c r="N108" s="145">
        <f>AMT!H$12</f>
        <v>0</v>
      </c>
      <c r="O108" s="145">
        <f>AMT!H$13</f>
        <v>0</v>
      </c>
      <c r="P108" s="145">
        <f>AMT!H$14</f>
        <v>0</v>
      </c>
      <c r="Q108" s="145">
        <f>AMT!H$15</f>
        <v>1</v>
      </c>
      <c r="R108" s="145">
        <f>AMT!H$16</f>
        <v>0</v>
      </c>
      <c r="S108" s="145">
        <f>AMT!H$17</f>
        <v>0</v>
      </c>
      <c r="T108" s="145">
        <f>AMT!H$18</f>
        <v>1</v>
      </c>
      <c r="U108" s="145">
        <f>AMT!H$19</f>
        <v>0</v>
      </c>
      <c r="V108" s="145">
        <f>AMT!H$20</f>
        <v>0</v>
      </c>
      <c r="W108" s="145">
        <f>AMT!H$21</f>
        <v>0</v>
      </c>
      <c r="X108" s="145">
        <f>AMT!H$22</f>
        <v>0</v>
      </c>
      <c r="Y108" s="145">
        <f>AMT!H$23</f>
        <v>0</v>
      </c>
      <c r="Z108" s="145">
        <f>AMT!H$24</f>
        <v>0</v>
      </c>
      <c r="AA108" s="145">
        <f>AMT!H$25</f>
        <v>3</v>
      </c>
      <c r="AB108" s="145">
        <f>AMT!H$26</f>
        <v>1</v>
      </c>
      <c r="AC108" s="145">
        <f>AMT!H$27</f>
        <v>0</v>
      </c>
      <c r="AD108" s="145">
        <f>AMT!H$28</f>
        <v>0</v>
      </c>
      <c r="AE108" s="145">
        <f>AMT!H$29</f>
        <v>0</v>
      </c>
      <c r="AF108" s="145">
        <f>AMT!H$30</f>
        <v>1</v>
      </c>
      <c r="AG108" s="145">
        <f>AMT!H$31</f>
        <v>2</v>
      </c>
      <c r="AH108" s="145">
        <f>AMT!H$32</f>
        <v>1</v>
      </c>
      <c r="AI108" s="145">
        <f>AMT!H$33</f>
        <v>1</v>
      </c>
      <c r="AJ108" s="145">
        <f>AMT!H$34</f>
        <v>0</v>
      </c>
      <c r="AK108" s="145">
        <f>AMT!H$35</f>
        <v>0</v>
      </c>
      <c r="AL108" s="146"/>
      <c r="AM108" s="147">
        <f t="shared" si="41"/>
        <v>23</v>
      </c>
      <c r="AO108" s="146">
        <v>36</v>
      </c>
      <c r="AP108" s="149">
        <f>AM108-AO108</f>
        <v>-13</v>
      </c>
      <c r="AQ108" s="150">
        <f>IF(AO108=0,"-",AP108/AO108)</f>
        <v>-0.3611111111111111</v>
      </c>
    </row>
    <row r="109" spans="1:43" s="148" customFormat="1" x14ac:dyDescent="0.2">
      <c r="A109" s="141">
        <f t="shared" ref="A109:A127" si="42">A108+1</f>
        <v>31</v>
      </c>
      <c r="B109" s="142" t="s">
        <v>41</v>
      </c>
      <c r="C109" s="143"/>
      <c r="D109" s="143"/>
      <c r="E109" s="144" t="s">
        <v>200</v>
      </c>
      <c r="F109" s="142" t="s">
        <v>221</v>
      </c>
      <c r="G109" s="145">
        <f>CHB!H$5</f>
        <v>1</v>
      </c>
      <c r="H109" s="145">
        <f>CHB!H$6</f>
        <v>0</v>
      </c>
      <c r="I109" s="145">
        <f>CHB!H$7</f>
        <v>0</v>
      </c>
      <c r="J109" s="145">
        <f>CHB!H$8</f>
        <v>0</v>
      </c>
      <c r="K109" s="145">
        <f>CHB!H$9</f>
        <v>2</v>
      </c>
      <c r="L109" s="145">
        <f>CHB!H$10</f>
        <v>4</v>
      </c>
      <c r="M109" s="145">
        <f>CHB!H$11</f>
        <v>0</v>
      </c>
      <c r="N109" s="145">
        <f>CHB!H$12</f>
        <v>0</v>
      </c>
      <c r="O109" s="145">
        <f>CHB!H$13</f>
        <v>0</v>
      </c>
      <c r="P109" s="145">
        <f>CHB!H$14</f>
        <v>0</v>
      </c>
      <c r="Q109" s="145">
        <f>CHB!H$15</f>
        <v>2</v>
      </c>
      <c r="R109" s="145">
        <f>CHB!H$16</f>
        <v>1</v>
      </c>
      <c r="S109" s="145">
        <f>CHB!H$17</f>
        <v>1</v>
      </c>
      <c r="T109" s="145">
        <f>CHB!H$18</f>
        <v>1</v>
      </c>
      <c r="U109" s="145">
        <f>CHB!H$19</f>
        <v>0</v>
      </c>
      <c r="V109" s="145">
        <f>CHB!H$20</f>
        <v>0</v>
      </c>
      <c r="W109" s="145">
        <f>CHB!H$21</f>
        <v>0</v>
      </c>
      <c r="X109" s="145">
        <f>CHB!H$22</f>
        <v>0</v>
      </c>
      <c r="Y109" s="145">
        <f>CHB!H$23</f>
        <v>0</v>
      </c>
      <c r="Z109" s="145">
        <f>CHB!H$24</f>
        <v>0</v>
      </c>
      <c r="AA109" s="145">
        <f>CHB!H$25</f>
        <v>1</v>
      </c>
      <c r="AB109" s="145">
        <f>CHB!H$26</f>
        <v>1</v>
      </c>
      <c r="AC109" s="145">
        <f>CHB!H$27</f>
        <v>0</v>
      </c>
      <c r="AD109" s="145">
        <f>CHB!H$28</f>
        <v>0</v>
      </c>
      <c r="AE109" s="145">
        <f>CHB!H$29</f>
        <v>3</v>
      </c>
      <c r="AF109" s="145">
        <f>CHB!H$30</f>
        <v>2</v>
      </c>
      <c r="AG109" s="145">
        <f>CHB!H$31</f>
        <v>1</v>
      </c>
      <c r="AH109" s="145">
        <f>CHB!H$32</f>
        <v>0</v>
      </c>
      <c r="AI109" s="145">
        <f>CHB!H$33</f>
        <v>1</v>
      </c>
      <c r="AJ109" s="145">
        <f>CHB!H$34</f>
        <v>0</v>
      </c>
      <c r="AK109" s="145">
        <f>CHB!H$35</f>
        <v>0</v>
      </c>
      <c r="AL109" s="146"/>
      <c r="AM109" s="147">
        <f t="shared" si="41"/>
        <v>21</v>
      </c>
      <c r="AO109" s="146">
        <v>26</v>
      </c>
      <c r="AP109" s="149">
        <f>AM109-AO109</f>
        <v>-5</v>
      </c>
      <c r="AQ109" s="150">
        <f>IF(AO109=0,"-",AP109/AO109)</f>
        <v>-0.19230769230769232</v>
      </c>
    </row>
    <row r="110" spans="1:43" s="148" customFormat="1" x14ac:dyDescent="0.2">
      <c r="A110" s="141">
        <f t="shared" si="42"/>
        <v>32</v>
      </c>
      <c r="B110" s="142" t="s">
        <v>120</v>
      </c>
      <c r="C110" s="143"/>
      <c r="D110" s="143"/>
      <c r="E110" s="144" t="s">
        <v>121</v>
      </c>
      <c r="F110" s="142" t="s">
        <v>122</v>
      </c>
      <c r="G110" s="145">
        <f>SRC!H$5</f>
        <v>2</v>
      </c>
      <c r="H110" s="145">
        <f>SRC!H$6</f>
        <v>1</v>
      </c>
      <c r="I110" s="145">
        <f>SRC!H$7</f>
        <v>0</v>
      </c>
      <c r="J110" s="145">
        <f>SRC!H$8</f>
        <v>2</v>
      </c>
      <c r="K110" s="145">
        <f>SRC!H$9</f>
        <v>5</v>
      </c>
      <c r="L110" s="145">
        <f>SRC!H$10</f>
        <v>5</v>
      </c>
      <c r="M110" s="145">
        <f>SRC!H$11</f>
        <v>2</v>
      </c>
      <c r="N110" s="145">
        <f>SRC!H$12</f>
        <v>2</v>
      </c>
      <c r="O110" s="145">
        <f>SRC!H$13</f>
        <v>0</v>
      </c>
      <c r="P110" s="145">
        <f>SRC!H$14</f>
        <v>0</v>
      </c>
      <c r="Q110" s="145">
        <f>SRC!H$15</f>
        <v>3</v>
      </c>
      <c r="R110" s="145">
        <f>SRC!H$16</f>
        <v>5</v>
      </c>
      <c r="S110" s="145">
        <f>SRC!H$17</f>
        <v>2</v>
      </c>
      <c r="T110" s="145">
        <f>SRC!H$18</f>
        <v>1</v>
      </c>
      <c r="U110" s="145">
        <f>SRC!H$19</f>
        <v>0</v>
      </c>
      <c r="V110" s="145">
        <f>SRC!H$20</f>
        <v>2</v>
      </c>
      <c r="W110" s="145">
        <f>SRC!H$21</f>
        <v>0</v>
      </c>
      <c r="X110" s="145">
        <f>SRC!H$22</f>
        <v>0</v>
      </c>
      <c r="Y110" s="145">
        <f>SRC!H$23</f>
        <v>0</v>
      </c>
      <c r="Z110" s="145">
        <f>SRC!H$24</f>
        <v>0</v>
      </c>
      <c r="AA110" s="145">
        <f>SRC!H$25</f>
        <v>6</v>
      </c>
      <c r="AB110" s="145">
        <f>SRC!H$26</f>
        <v>0</v>
      </c>
      <c r="AC110" s="145">
        <f>SRC!H$27</f>
        <v>0</v>
      </c>
      <c r="AD110" s="145">
        <f>SRC!H$28</f>
        <v>0</v>
      </c>
      <c r="AE110" s="145">
        <f>SRC!H$29</f>
        <v>4</v>
      </c>
      <c r="AF110" s="145">
        <f>SRC!H$30</f>
        <v>1</v>
      </c>
      <c r="AG110" s="145">
        <f>SRC!H$31</f>
        <v>2</v>
      </c>
      <c r="AH110" s="145">
        <f>SRC!H$32</f>
        <v>4</v>
      </c>
      <c r="AI110" s="145">
        <f>SRC!H$33</f>
        <v>2</v>
      </c>
      <c r="AJ110" s="145">
        <f>SRC!H$34</f>
        <v>2</v>
      </c>
      <c r="AK110" s="145">
        <f>SRC!H$35</f>
        <v>0</v>
      </c>
      <c r="AL110" s="146"/>
      <c r="AM110" s="147">
        <f t="shared" si="41"/>
        <v>53</v>
      </c>
      <c r="AO110" s="146">
        <v>54</v>
      </c>
      <c r="AP110" s="149">
        <f t="shared" ref="AP110" si="43">AM110-AO110</f>
        <v>-1</v>
      </c>
      <c r="AQ110" s="150">
        <f t="shared" ref="AQ110" si="44">IF(AO110=0,"-",AP110/AO110)</f>
        <v>-1.8518518518518517E-2</v>
      </c>
    </row>
    <row r="111" spans="1:43" s="148" customFormat="1" x14ac:dyDescent="0.2">
      <c r="A111" s="141">
        <f t="shared" si="42"/>
        <v>33</v>
      </c>
      <c r="B111" s="142" t="s">
        <v>38</v>
      </c>
      <c r="C111" s="143"/>
      <c r="D111" s="143"/>
      <c r="E111" s="144" t="s">
        <v>65</v>
      </c>
      <c r="F111" s="142" t="s">
        <v>28</v>
      </c>
      <c r="G111" s="145">
        <f>BWN!H$5</f>
        <v>3</v>
      </c>
      <c r="H111" s="145">
        <f>BWN!H$6</f>
        <v>0</v>
      </c>
      <c r="I111" s="145">
        <f>BWN!H$7</f>
        <v>0</v>
      </c>
      <c r="J111" s="145">
        <f>BWN!H$8</f>
        <v>9</v>
      </c>
      <c r="K111" s="145">
        <f>BWN!H$9</f>
        <v>6</v>
      </c>
      <c r="L111" s="145">
        <f>BWN!H$10</f>
        <v>8</v>
      </c>
      <c r="M111" s="145">
        <f>BWN!H$11</f>
        <v>4</v>
      </c>
      <c r="N111" s="145">
        <f>BWN!H$12</f>
        <v>4</v>
      </c>
      <c r="O111" s="145">
        <f>BWN!H$13</f>
        <v>0</v>
      </c>
      <c r="P111" s="145">
        <f>BWN!H$14</f>
        <v>0</v>
      </c>
      <c r="Q111" s="145">
        <f>BWN!H$15</f>
        <v>6</v>
      </c>
      <c r="R111" s="145">
        <f>BWN!H$16</f>
        <v>5</v>
      </c>
      <c r="S111" s="145">
        <f>BWN!H$17</f>
        <v>1</v>
      </c>
      <c r="T111" s="145">
        <f>BWN!H$18</f>
        <v>3</v>
      </c>
      <c r="U111" s="145">
        <f>BWN!H$19</f>
        <v>7</v>
      </c>
      <c r="V111" s="145">
        <f>BWN!H$20</f>
        <v>1</v>
      </c>
      <c r="W111" s="145">
        <f>BWN!H$21</f>
        <v>0</v>
      </c>
      <c r="X111" s="145">
        <f>BWN!H$22</f>
        <v>0</v>
      </c>
      <c r="Y111" s="145">
        <f>BWN!H$23</f>
        <v>0</v>
      </c>
      <c r="Z111" s="145">
        <f>BWN!H$24</f>
        <v>0</v>
      </c>
      <c r="AA111" s="145">
        <f>BWN!H$25</f>
        <v>8</v>
      </c>
      <c r="AB111" s="145">
        <f>BWN!H$26</f>
        <v>7</v>
      </c>
      <c r="AC111" s="145">
        <f>BWN!H$27</f>
        <v>1</v>
      </c>
      <c r="AD111" s="145">
        <f>BWN!H$28</f>
        <v>0</v>
      </c>
      <c r="AE111" s="145">
        <f>BWN!H$29</f>
        <v>4</v>
      </c>
      <c r="AF111" s="145">
        <f>BWN!H$30</f>
        <v>3</v>
      </c>
      <c r="AG111" s="145">
        <f>BWN!H$31</f>
        <v>1</v>
      </c>
      <c r="AH111" s="145">
        <f>BWN!H$32</f>
        <v>3</v>
      </c>
      <c r="AI111" s="145">
        <f>BWN!H$33</f>
        <v>2</v>
      </c>
      <c r="AJ111" s="145">
        <f>BWN!H$34</f>
        <v>0</v>
      </c>
      <c r="AK111" s="145">
        <f>BWN!H$35</f>
        <v>0</v>
      </c>
      <c r="AL111" s="146"/>
      <c r="AM111" s="147">
        <f t="shared" si="41"/>
        <v>86</v>
      </c>
      <c r="AO111" s="146">
        <v>100</v>
      </c>
      <c r="AP111" s="149">
        <f t="shared" ref="AP111:AP127" si="45">AM111-AO111</f>
        <v>-14</v>
      </c>
      <c r="AQ111" s="150">
        <f t="shared" ref="AQ111:AQ129" si="46">IF(AO111=0,"-",AP111/AO111)</f>
        <v>-0.14000000000000001</v>
      </c>
    </row>
    <row r="112" spans="1:43" s="158" customFormat="1" x14ac:dyDescent="0.2">
      <c r="A112" s="151">
        <f t="shared" ref="A112:A117" si="47">A111+1</f>
        <v>34</v>
      </c>
      <c r="B112" s="152" t="s">
        <v>225</v>
      </c>
      <c r="C112" s="153"/>
      <c r="D112" s="153"/>
      <c r="E112" s="154" t="s">
        <v>226</v>
      </c>
      <c r="F112" s="152" t="s">
        <v>246</v>
      </c>
      <c r="G112" s="155">
        <f>PTY!H$5</f>
        <v>0</v>
      </c>
      <c r="H112" s="155">
        <f>PTY!H$6</f>
        <v>0</v>
      </c>
      <c r="I112" s="155">
        <f>PTY!H$7</f>
        <v>0</v>
      </c>
      <c r="J112" s="155">
        <f>PTY!H$8</f>
        <v>0</v>
      </c>
      <c r="K112" s="155">
        <f>PTY!H$9</f>
        <v>0</v>
      </c>
      <c r="L112" s="155">
        <f>PTY!H$10</f>
        <v>0</v>
      </c>
      <c r="M112" s="155">
        <f>PTY!H$11</f>
        <v>0</v>
      </c>
      <c r="N112" s="155">
        <f>PTY!H$12</f>
        <v>0</v>
      </c>
      <c r="O112" s="155">
        <f>PTY!H$13</f>
        <v>0</v>
      </c>
      <c r="P112" s="155">
        <f>PTY!H$14</f>
        <v>0</v>
      </c>
      <c r="Q112" s="155">
        <f>PTY!H$15</f>
        <v>0</v>
      </c>
      <c r="R112" s="155">
        <f>PTY!H$16</f>
        <v>0</v>
      </c>
      <c r="S112" s="155">
        <f>PTY!H$17</f>
        <v>0</v>
      </c>
      <c r="T112" s="155">
        <f>PTY!H$18</f>
        <v>0</v>
      </c>
      <c r="U112" s="155">
        <f>PTY!H$19</f>
        <v>0</v>
      </c>
      <c r="V112" s="155">
        <f>PTY!H$20</f>
        <v>0</v>
      </c>
      <c r="W112" s="155">
        <f>PTY!H$21</f>
        <v>0</v>
      </c>
      <c r="X112" s="155">
        <f>PTY!H$22</f>
        <v>0</v>
      </c>
      <c r="Y112" s="155">
        <f>PTY!H$23</f>
        <v>0</v>
      </c>
      <c r="Z112" s="155">
        <f>PTY!H$24</f>
        <v>0</v>
      </c>
      <c r="AA112" s="155">
        <f>PTY!H$25</f>
        <v>0</v>
      </c>
      <c r="AB112" s="155">
        <f>PTY!H$26</f>
        <v>0</v>
      </c>
      <c r="AC112" s="155">
        <f>PTY!H$27</f>
        <v>0</v>
      </c>
      <c r="AD112" s="155">
        <f>PTY!H$28</f>
        <v>0</v>
      </c>
      <c r="AE112" s="155">
        <f>PTY!H$29</f>
        <v>0</v>
      </c>
      <c r="AF112" s="155">
        <f>PTY!H$30</f>
        <v>0</v>
      </c>
      <c r="AG112" s="155">
        <f>PTY!H$31</f>
        <v>0</v>
      </c>
      <c r="AH112" s="155">
        <f>PTY!H$32</f>
        <v>0</v>
      </c>
      <c r="AI112" s="155">
        <f>PTY!H$33</f>
        <v>0</v>
      </c>
      <c r="AJ112" s="155">
        <f>PTY!H$34</f>
        <v>0</v>
      </c>
      <c r="AK112" s="155">
        <f>PTY!H$35</f>
        <v>0</v>
      </c>
      <c r="AL112" s="156"/>
      <c r="AM112" s="157">
        <f t="shared" si="41"/>
        <v>0</v>
      </c>
      <c r="AO112" s="156"/>
      <c r="AP112" s="159">
        <f t="shared" ref="AP112" si="48">AM112-AO112</f>
        <v>0</v>
      </c>
      <c r="AQ112" s="160" t="str">
        <f t="shared" ref="AQ112" si="49">IF(AO112=0,"-",AP112/AO112)</f>
        <v>-</v>
      </c>
    </row>
    <row r="113" spans="1:43" s="148" customFormat="1" x14ac:dyDescent="0.2">
      <c r="A113" s="141">
        <f t="shared" si="47"/>
        <v>35</v>
      </c>
      <c r="B113" s="142" t="s">
        <v>50</v>
      </c>
      <c r="C113" s="143"/>
      <c r="D113" s="143"/>
      <c r="E113" s="144" t="s">
        <v>67</v>
      </c>
      <c r="F113" s="142" t="s">
        <v>45</v>
      </c>
      <c r="G113" s="145">
        <f>RYO!H$5</f>
        <v>3</v>
      </c>
      <c r="H113" s="145">
        <f>RYO!H$6</f>
        <v>1</v>
      </c>
      <c r="I113" s="145">
        <f>RYO!H$7</f>
        <v>0</v>
      </c>
      <c r="J113" s="145">
        <f>RYO!H$8</f>
        <v>2</v>
      </c>
      <c r="K113" s="145">
        <f>RYO!H$9</f>
        <v>4</v>
      </c>
      <c r="L113" s="145">
        <f>RYO!H$10</f>
        <v>4</v>
      </c>
      <c r="M113" s="145">
        <f>RYO!H$11</f>
        <v>5</v>
      </c>
      <c r="N113" s="145">
        <f>RYO!H$12</f>
        <v>2</v>
      </c>
      <c r="O113" s="145">
        <f>RYO!H$13</f>
        <v>1</v>
      </c>
      <c r="P113" s="145">
        <f>RYO!H$14</f>
        <v>0</v>
      </c>
      <c r="Q113" s="145">
        <f>RYO!H$15</f>
        <v>0</v>
      </c>
      <c r="R113" s="145">
        <f>RYO!H$16</f>
        <v>4</v>
      </c>
      <c r="S113" s="145">
        <f>RYO!H$17</f>
        <v>6</v>
      </c>
      <c r="T113" s="145">
        <f>RYO!H$18</f>
        <v>4</v>
      </c>
      <c r="U113" s="145">
        <f>RYO!H$19</f>
        <v>4</v>
      </c>
      <c r="V113" s="145">
        <f>RYO!H$20</f>
        <v>1</v>
      </c>
      <c r="W113" s="145">
        <f>RYO!H$21</f>
        <v>0</v>
      </c>
      <c r="X113" s="145">
        <f>RYO!H$22</f>
        <v>0</v>
      </c>
      <c r="Y113" s="145">
        <f>RYO!H$23</f>
        <v>0</v>
      </c>
      <c r="Z113" s="145">
        <f>RYO!H$24</f>
        <v>0</v>
      </c>
      <c r="AA113" s="145">
        <f>RYO!H$25</f>
        <v>6</v>
      </c>
      <c r="AB113" s="145">
        <f>RYO!H$26</f>
        <v>2</v>
      </c>
      <c r="AC113" s="145">
        <f>RYO!H$27</f>
        <v>2</v>
      </c>
      <c r="AD113" s="145">
        <f>RYO!H$28</f>
        <v>0</v>
      </c>
      <c r="AE113" s="145">
        <f>RYO!H$29</f>
        <v>4</v>
      </c>
      <c r="AF113" s="145">
        <f>RYO!H$30</f>
        <v>2</v>
      </c>
      <c r="AG113" s="145">
        <f>RYO!H$31</f>
        <v>3</v>
      </c>
      <c r="AH113" s="145">
        <f>RYO!H$32</f>
        <v>4</v>
      </c>
      <c r="AI113" s="145">
        <f>RYO!H$33</f>
        <v>2</v>
      </c>
      <c r="AJ113" s="145">
        <f>RYO!H$34</f>
        <v>1</v>
      </c>
      <c r="AK113" s="145">
        <f>RYO!H$35</f>
        <v>0</v>
      </c>
      <c r="AL113" s="146"/>
      <c r="AM113" s="147">
        <f t="shared" si="41"/>
        <v>67</v>
      </c>
      <c r="AO113" s="146">
        <v>58</v>
      </c>
      <c r="AP113" s="149">
        <f>AM113-AO113</f>
        <v>9</v>
      </c>
      <c r="AQ113" s="150">
        <f>IF(AO113=0,"-",AP113/AO113)</f>
        <v>0.15517241379310345</v>
      </c>
    </row>
    <row r="114" spans="1:43" s="148" customFormat="1" x14ac:dyDescent="0.2">
      <c r="A114" s="141">
        <f t="shared" si="47"/>
        <v>36</v>
      </c>
      <c r="B114" s="142" t="s">
        <v>235</v>
      </c>
      <c r="C114" s="143"/>
      <c r="D114" s="143"/>
      <c r="E114" s="144" t="s">
        <v>236</v>
      </c>
      <c r="F114" s="142" t="s">
        <v>247</v>
      </c>
      <c r="G114" s="145">
        <f>MTP!H$5</f>
        <v>0</v>
      </c>
      <c r="H114" s="145">
        <f>MTP!H$6</f>
        <v>0</v>
      </c>
      <c r="I114" s="145">
        <f>MTP!H$7</f>
        <v>0</v>
      </c>
      <c r="J114" s="145">
        <f>MTP!H$8</f>
        <v>0</v>
      </c>
      <c r="K114" s="145">
        <f>MTP!H$9</f>
        <v>0</v>
      </c>
      <c r="L114" s="145">
        <f>MTP!H$10</f>
        <v>0</v>
      </c>
      <c r="M114" s="145">
        <f>MTP!H$11</f>
        <v>0</v>
      </c>
      <c r="N114" s="145">
        <f>MTP!H$12</f>
        <v>0</v>
      </c>
      <c r="O114" s="145">
        <f>MTP!H$13</f>
        <v>0</v>
      </c>
      <c r="P114" s="145">
        <f>MTP!H$14</f>
        <v>0</v>
      </c>
      <c r="Q114" s="145">
        <f>MTP!H$15</f>
        <v>0</v>
      </c>
      <c r="R114" s="145">
        <f>MTP!H$16</f>
        <v>0</v>
      </c>
      <c r="S114" s="145">
        <f>MTP!H$17</f>
        <v>0</v>
      </c>
      <c r="T114" s="145">
        <f>MTP!H$18</f>
        <v>0</v>
      </c>
      <c r="U114" s="145">
        <f>MTP!H$19</f>
        <v>0</v>
      </c>
      <c r="V114" s="145">
        <f>MTP!H$20</f>
        <v>0</v>
      </c>
      <c r="W114" s="145">
        <f>MTP!H$21</f>
        <v>0</v>
      </c>
      <c r="X114" s="145">
        <f>MTP!H$22</f>
        <v>0</v>
      </c>
      <c r="Y114" s="145">
        <f>MTP!H$23</f>
        <v>0</v>
      </c>
      <c r="Z114" s="145">
        <f>MTP!H$24</f>
        <v>0</v>
      </c>
      <c r="AA114" s="145">
        <f>MTP!H$25</f>
        <v>0</v>
      </c>
      <c r="AB114" s="145">
        <f>MTP!H$26</f>
        <v>0</v>
      </c>
      <c r="AC114" s="145">
        <f>MTP!H$27</f>
        <v>0</v>
      </c>
      <c r="AD114" s="145">
        <f>MTP!H$28</f>
        <v>0</v>
      </c>
      <c r="AE114" s="145">
        <f>MTP!H$29</f>
        <v>0</v>
      </c>
      <c r="AF114" s="145">
        <f>MTP!H$30</f>
        <v>0</v>
      </c>
      <c r="AG114" s="145">
        <f>MTP!H$31</f>
        <v>0</v>
      </c>
      <c r="AH114" s="145">
        <f>MTP!H$32</f>
        <v>0</v>
      </c>
      <c r="AI114" s="145">
        <f>MTP!H$33</f>
        <v>0</v>
      </c>
      <c r="AJ114" s="145">
        <f>MTP!H$34</f>
        <v>0</v>
      </c>
      <c r="AK114" s="145">
        <f>MTP!H$35</f>
        <v>0</v>
      </c>
      <c r="AL114" s="146"/>
      <c r="AM114" s="147">
        <f t="shared" si="41"/>
        <v>0</v>
      </c>
      <c r="AO114" s="146"/>
      <c r="AP114" s="149">
        <f>AM114-AO114</f>
        <v>0</v>
      </c>
      <c r="AQ114" s="150" t="str">
        <f>IF(AO114=0,"-",AP114/AO114)</f>
        <v>-</v>
      </c>
    </row>
    <row r="115" spans="1:43" s="148" customFormat="1" x14ac:dyDescent="0.2">
      <c r="A115" s="141">
        <f t="shared" si="47"/>
        <v>37</v>
      </c>
      <c r="B115" s="142" t="s">
        <v>229</v>
      </c>
      <c r="C115" s="143"/>
      <c r="D115" s="143"/>
      <c r="E115" s="144" t="s">
        <v>230</v>
      </c>
      <c r="F115" s="142" t="s">
        <v>248</v>
      </c>
      <c r="G115" s="145">
        <f>PLD!H$5</f>
        <v>0</v>
      </c>
      <c r="H115" s="145">
        <f>PLD!H$6</f>
        <v>0</v>
      </c>
      <c r="I115" s="145">
        <f>PLD!H$7</f>
        <v>0</v>
      </c>
      <c r="J115" s="145">
        <f>PLD!H$8</f>
        <v>0</v>
      </c>
      <c r="K115" s="145">
        <f>PLD!H$9</f>
        <v>0</v>
      </c>
      <c r="L115" s="145">
        <f>PLD!H$10</f>
        <v>0</v>
      </c>
      <c r="M115" s="145">
        <f>PLD!H$11</f>
        <v>0</v>
      </c>
      <c r="N115" s="145">
        <f>PLD!H$12</f>
        <v>0</v>
      </c>
      <c r="O115" s="145">
        <f>PLD!H$13</f>
        <v>0</v>
      </c>
      <c r="P115" s="145">
        <f>PLD!H$14</f>
        <v>0</v>
      </c>
      <c r="Q115" s="145">
        <f>PLD!H$15</f>
        <v>0</v>
      </c>
      <c r="R115" s="145">
        <f>PLD!H$16</f>
        <v>0</v>
      </c>
      <c r="S115" s="145">
        <f>PLD!H$17</f>
        <v>0</v>
      </c>
      <c r="T115" s="145">
        <f>PLD!H$18</f>
        <v>0</v>
      </c>
      <c r="U115" s="145">
        <f>PLD!H$19</f>
        <v>0</v>
      </c>
      <c r="V115" s="145">
        <f>PLD!H$20</f>
        <v>0</v>
      </c>
      <c r="W115" s="145">
        <f>PLD!H$21</f>
        <v>0</v>
      </c>
      <c r="X115" s="145">
        <f>PLD!H$22</f>
        <v>0</v>
      </c>
      <c r="Y115" s="145">
        <f>PLD!H$23</f>
        <v>0</v>
      </c>
      <c r="Z115" s="145">
        <f>PLD!H$24</f>
        <v>0</v>
      </c>
      <c r="AA115" s="145">
        <f>PLD!H$25</f>
        <v>0</v>
      </c>
      <c r="AB115" s="145">
        <f>PLD!H$26</f>
        <v>0</v>
      </c>
      <c r="AC115" s="145">
        <f>PLD!H$27</f>
        <v>0</v>
      </c>
      <c r="AD115" s="145">
        <f>PLD!H$28</f>
        <v>0</v>
      </c>
      <c r="AE115" s="145">
        <f>PLD!H$29</f>
        <v>0</v>
      </c>
      <c r="AF115" s="145">
        <f>PLD!H$30</f>
        <v>0</v>
      </c>
      <c r="AG115" s="145">
        <f>PLD!H$31</f>
        <v>0</v>
      </c>
      <c r="AH115" s="145">
        <f>PLD!H$32</f>
        <v>0</v>
      </c>
      <c r="AI115" s="145">
        <f>PLD!H$33</f>
        <v>0</v>
      </c>
      <c r="AJ115" s="145">
        <f>PLD!H$34</f>
        <v>0</v>
      </c>
      <c r="AK115" s="145">
        <f>PLD!H$35</f>
        <v>0</v>
      </c>
      <c r="AL115" s="146"/>
      <c r="AM115" s="147">
        <f t="shared" si="41"/>
        <v>0</v>
      </c>
      <c r="AO115" s="146"/>
      <c r="AP115" s="149">
        <f>AM115-AO115</f>
        <v>0</v>
      </c>
      <c r="AQ115" s="150" t="str">
        <f>IF(AO115=0,"-",AP115/AO115)</f>
        <v>-</v>
      </c>
    </row>
    <row r="116" spans="1:43" s="138" customFormat="1" x14ac:dyDescent="0.2">
      <c r="A116" s="131">
        <f t="shared" si="47"/>
        <v>38</v>
      </c>
      <c r="B116" s="132" t="s">
        <v>227</v>
      </c>
      <c r="C116" s="133"/>
      <c r="D116" s="133"/>
      <c r="E116" s="134" t="s">
        <v>228</v>
      </c>
      <c r="F116" s="132" t="s">
        <v>249</v>
      </c>
      <c r="G116" s="135">
        <f>BKH!H$5</f>
        <v>0</v>
      </c>
      <c r="H116" s="135">
        <f>BKH!H$6</f>
        <v>0</v>
      </c>
      <c r="I116" s="135">
        <f>BKH!H$7</f>
        <v>0</v>
      </c>
      <c r="J116" s="135">
        <f>BKH!H$8</f>
        <v>0</v>
      </c>
      <c r="K116" s="135">
        <f>BKH!H$9</f>
        <v>0</v>
      </c>
      <c r="L116" s="135">
        <f>BKH!H$10</f>
        <v>0</v>
      </c>
      <c r="M116" s="135">
        <f>BKH!H$11</f>
        <v>0</v>
      </c>
      <c r="N116" s="135">
        <f>BKH!H$12</f>
        <v>0</v>
      </c>
      <c r="O116" s="135">
        <f>BKH!H$13</f>
        <v>0</v>
      </c>
      <c r="P116" s="135">
        <f>BKH!H$14</f>
        <v>0</v>
      </c>
      <c r="Q116" s="135">
        <f>BKH!H$15</f>
        <v>0</v>
      </c>
      <c r="R116" s="135">
        <f>BKH!H$16</f>
        <v>0</v>
      </c>
      <c r="S116" s="135">
        <f>BKH!H$17</f>
        <v>0</v>
      </c>
      <c r="T116" s="135">
        <f>BKH!H$18</f>
        <v>0</v>
      </c>
      <c r="U116" s="135">
        <f>BKH!H$19</f>
        <v>0</v>
      </c>
      <c r="V116" s="135">
        <f>BKH!H$20</f>
        <v>0</v>
      </c>
      <c r="W116" s="135">
        <f>BKH!H$21</f>
        <v>0</v>
      </c>
      <c r="X116" s="135">
        <f>BKH!H$22</f>
        <v>0</v>
      </c>
      <c r="Y116" s="135">
        <f>BKH!H$23</f>
        <v>0</v>
      </c>
      <c r="Z116" s="135">
        <f>BKH!H$24</f>
        <v>0</v>
      </c>
      <c r="AA116" s="135">
        <f>BKH!H$25</f>
        <v>0</v>
      </c>
      <c r="AB116" s="135">
        <f>BKH!H$26</f>
        <v>0</v>
      </c>
      <c r="AC116" s="135">
        <f>BKH!H$27</f>
        <v>0</v>
      </c>
      <c r="AD116" s="135">
        <f>BKH!H$28</f>
        <v>0</v>
      </c>
      <c r="AE116" s="135">
        <f>BKH!H$29</f>
        <v>0</v>
      </c>
      <c r="AF116" s="135">
        <f>BKH!H$30</f>
        <v>0</v>
      </c>
      <c r="AG116" s="135">
        <f>BKH!H$31</f>
        <v>0</v>
      </c>
      <c r="AH116" s="135">
        <f>BKH!H$32</f>
        <v>0</v>
      </c>
      <c r="AI116" s="135">
        <f>BKH!H$33</f>
        <v>0</v>
      </c>
      <c r="AJ116" s="135">
        <f>BKH!H$34</f>
        <v>0</v>
      </c>
      <c r="AK116" s="135">
        <f>BKH!H$35</f>
        <v>0</v>
      </c>
      <c r="AL116" s="136"/>
      <c r="AM116" s="137">
        <f t="shared" si="41"/>
        <v>0</v>
      </c>
      <c r="AO116" s="136"/>
      <c r="AP116" s="139">
        <f>AM116-AO116</f>
        <v>0</v>
      </c>
      <c r="AQ116" s="140" t="str">
        <f>IF(AO116=0,"-",AP116/AO116)</f>
        <v>-</v>
      </c>
    </row>
    <row r="117" spans="1:43" s="148" customFormat="1" x14ac:dyDescent="0.2">
      <c r="A117" s="141">
        <f t="shared" si="47"/>
        <v>39</v>
      </c>
      <c r="B117" s="142" t="s">
        <v>199</v>
      </c>
      <c r="C117" s="143"/>
      <c r="D117" s="143"/>
      <c r="E117" s="144" t="s">
        <v>63</v>
      </c>
      <c r="F117" s="142" t="s">
        <v>39</v>
      </c>
      <c r="G117" s="145">
        <f>CTB!H$5</f>
        <v>0</v>
      </c>
      <c r="H117" s="145">
        <f>CTB!H$6</f>
        <v>0</v>
      </c>
      <c r="I117" s="145">
        <f>CTB!H$7</f>
        <v>0</v>
      </c>
      <c r="J117" s="145">
        <f>CTB!H$8</f>
        <v>1</v>
      </c>
      <c r="K117" s="145">
        <f>CTB!H$9</f>
        <v>4</v>
      </c>
      <c r="L117" s="145">
        <f>CTB!H$10</f>
        <v>0</v>
      </c>
      <c r="M117" s="145">
        <f>CTB!H$11</f>
        <v>1</v>
      </c>
      <c r="N117" s="145">
        <f>CTB!H$12</f>
        <v>2</v>
      </c>
      <c r="O117" s="145">
        <f>CTB!H$13</f>
        <v>0</v>
      </c>
      <c r="P117" s="145">
        <f>CTB!H$14</f>
        <v>0</v>
      </c>
      <c r="Q117" s="145">
        <f>CTB!H$15</f>
        <v>0</v>
      </c>
      <c r="R117" s="145">
        <f>CTB!H$16</f>
        <v>1</v>
      </c>
      <c r="S117" s="145">
        <f>CTB!H$17</f>
        <v>0</v>
      </c>
      <c r="T117" s="145">
        <f>CTB!H$18</f>
        <v>1</v>
      </c>
      <c r="U117" s="145">
        <f>CTB!H$19</f>
        <v>1</v>
      </c>
      <c r="V117" s="145">
        <f>CTB!H$20</f>
        <v>1</v>
      </c>
      <c r="W117" s="145">
        <f>CTB!H$21</f>
        <v>0</v>
      </c>
      <c r="X117" s="145">
        <f>CTB!H$22</f>
        <v>0</v>
      </c>
      <c r="Y117" s="145">
        <f>CTB!H$23</f>
        <v>0</v>
      </c>
      <c r="Z117" s="145">
        <f>CTB!H$24</f>
        <v>0</v>
      </c>
      <c r="AA117" s="145">
        <f>CTB!H$25</f>
        <v>0</v>
      </c>
      <c r="AB117" s="145">
        <f>CTB!H$26</f>
        <v>4</v>
      </c>
      <c r="AC117" s="145">
        <f>CTB!H$27</f>
        <v>0</v>
      </c>
      <c r="AD117" s="145">
        <f>CTB!H$28</f>
        <v>0</v>
      </c>
      <c r="AE117" s="145">
        <f>CTB!H$29</f>
        <v>2</v>
      </c>
      <c r="AF117" s="145">
        <f>CTB!H$30</f>
        <v>3</v>
      </c>
      <c r="AG117" s="145">
        <f>CTB!H$31</f>
        <v>2</v>
      </c>
      <c r="AH117" s="145">
        <f>CTB!H$32</f>
        <v>3</v>
      </c>
      <c r="AI117" s="145">
        <f>CTB!H$33</f>
        <v>0</v>
      </c>
      <c r="AJ117" s="145">
        <f>CTB!H$34</f>
        <v>0</v>
      </c>
      <c r="AK117" s="145">
        <f>CTB!H$35</f>
        <v>0</v>
      </c>
      <c r="AL117" s="146"/>
      <c r="AM117" s="147">
        <f t="shared" ref="AM117:AM123" si="50">SUM(G117:AK117)</f>
        <v>26</v>
      </c>
      <c r="AO117" s="146">
        <v>28</v>
      </c>
      <c r="AP117" s="149">
        <f t="shared" si="45"/>
        <v>-2</v>
      </c>
      <c r="AQ117" s="150">
        <f t="shared" si="46"/>
        <v>-7.1428571428571425E-2</v>
      </c>
    </row>
    <row r="118" spans="1:43" s="148" customFormat="1" x14ac:dyDescent="0.2">
      <c r="A118" s="141">
        <f t="shared" ref="A118:A123" si="51">A117+1</f>
        <v>40</v>
      </c>
      <c r="B118" s="142" t="s">
        <v>48</v>
      </c>
      <c r="C118" s="143"/>
      <c r="D118" s="143"/>
      <c r="E118" s="144" t="s">
        <v>239</v>
      </c>
      <c r="F118" s="142" t="s">
        <v>43</v>
      </c>
      <c r="G118" s="145">
        <f>KRT!H$5</f>
        <v>1</v>
      </c>
      <c r="H118" s="145">
        <f>KRT!H$6</f>
        <v>0</v>
      </c>
      <c r="I118" s="145">
        <f>KRT!H$7</f>
        <v>0</v>
      </c>
      <c r="J118" s="145">
        <f>KRT!H$8</f>
        <v>2</v>
      </c>
      <c r="K118" s="145">
        <f>KRT!H$9</f>
        <v>6</v>
      </c>
      <c r="L118" s="145">
        <f>KRT!H$10</f>
        <v>1</v>
      </c>
      <c r="M118" s="145">
        <f>KRT!H$11</f>
        <v>3</v>
      </c>
      <c r="N118" s="145">
        <f>KRT!H$12</f>
        <v>3</v>
      </c>
      <c r="O118" s="145">
        <f>KRT!H$13</f>
        <v>3</v>
      </c>
      <c r="P118" s="145">
        <f>KRT!H$14</f>
        <v>0</v>
      </c>
      <c r="Q118" s="145">
        <f>KRT!H$15</f>
        <v>2</v>
      </c>
      <c r="R118" s="145">
        <f>KRT!H$16</f>
        <v>5</v>
      </c>
      <c r="S118" s="145">
        <f>KRT!H$17</f>
        <v>3</v>
      </c>
      <c r="T118" s="145">
        <f>KRT!H$18</f>
        <v>2</v>
      </c>
      <c r="U118" s="145">
        <f>KRT!H$19</f>
        <v>2</v>
      </c>
      <c r="V118" s="145">
        <f>KRT!H$20</f>
        <v>1</v>
      </c>
      <c r="W118" s="145">
        <f>KRT!H$21</f>
        <v>0</v>
      </c>
      <c r="X118" s="145">
        <f>KRT!H$22</f>
        <v>0</v>
      </c>
      <c r="Y118" s="145">
        <f>KRT!H$23</f>
        <v>0</v>
      </c>
      <c r="Z118" s="145">
        <f>KRT!H$24</f>
        <v>0</v>
      </c>
      <c r="AA118" s="145">
        <f>KRT!H$25</f>
        <v>6</v>
      </c>
      <c r="AB118" s="145">
        <f>KRT!H$26</f>
        <v>4</v>
      </c>
      <c r="AC118" s="145">
        <f>KRT!H$27</f>
        <v>4</v>
      </c>
      <c r="AD118" s="145">
        <f>KRT!H$28</f>
        <v>0</v>
      </c>
      <c r="AE118" s="145">
        <f>KRT!H$29</f>
        <v>7</v>
      </c>
      <c r="AF118" s="145">
        <f>KRT!H$30</f>
        <v>2</v>
      </c>
      <c r="AG118" s="145">
        <f>KRT!H$31</f>
        <v>2</v>
      </c>
      <c r="AH118" s="145">
        <f>KRT!H$32</f>
        <v>2</v>
      </c>
      <c r="AI118" s="145">
        <f>KRT!H$33</f>
        <v>7</v>
      </c>
      <c r="AJ118" s="145">
        <f>KRT!H$34</f>
        <v>2</v>
      </c>
      <c r="AK118" s="145">
        <f>KRT!H$35</f>
        <v>0</v>
      </c>
      <c r="AL118" s="146"/>
      <c r="AM118" s="147">
        <f>SUM(G118:AK118)</f>
        <v>70</v>
      </c>
      <c r="AO118" s="146">
        <v>64</v>
      </c>
      <c r="AP118" s="149">
        <f t="shared" si="45"/>
        <v>6</v>
      </c>
      <c r="AQ118" s="150">
        <f t="shared" si="46"/>
        <v>9.375E-2</v>
      </c>
    </row>
    <row r="119" spans="1:43" s="148" customFormat="1" x14ac:dyDescent="0.2">
      <c r="A119" s="141">
        <f t="shared" si="51"/>
        <v>41</v>
      </c>
      <c r="B119" s="142" t="s">
        <v>254</v>
      </c>
      <c r="C119" s="143"/>
      <c r="D119" s="143"/>
      <c r="E119" s="144" t="s">
        <v>255</v>
      </c>
      <c r="F119" s="142" t="s">
        <v>253</v>
      </c>
      <c r="G119" s="145">
        <f>JOH!H$5</f>
        <v>0</v>
      </c>
      <c r="H119" s="145">
        <f>JOH!H$6</f>
        <v>0</v>
      </c>
      <c r="I119" s="145">
        <f>JOH!H$7</f>
        <v>0</v>
      </c>
      <c r="J119" s="145">
        <f>JOH!H$8</f>
        <v>0</v>
      </c>
      <c r="K119" s="145">
        <f>JOH!H$9</f>
        <v>0</v>
      </c>
      <c r="L119" s="145">
        <f>JOH!H$10</f>
        <v>0</v>
      </c>
      <c r="M119" s="145">
        <f>JOH!H$11</f>
        <v>0</v>
      </c>
      <c r="N119" s="145">
        <f>JOH!H$12</f>
        <v>0</v>
      </c>
      <c r="O119" s="145">
        <f>JOH!H$13</f>
        <v>0</v>
      </c>
      <c r="P119" s="145">
        <f>JOH!H$14</f>
        <v>0</v>
      </c>
      <c r="Q119" s="145">
        <f>JOH!H$15</f>
        <v>0</v>
      </c>
      <c r="R119" s="145">
        <f>JOH!H$16</f>
        <v>0</v>
      </c>
      <c r="S119" s="145">
        <f>JOH!H$17</f>
        <v>0</v>
      </c>
      <c r="T119" s="145">
        <f>JOH!H$18</f>
        <v>0</v>
      </c>
      <c r="U119" s="145">
        <f>JOH!H$19</f>
        <v>0</v>
      </c>
      <c r="V119" s="145">
        <f>JOH!H$20</f>
        <v>0</v>
      </c>
      <c r="W119" s="145">
        <f>JOH!H$21</f>
        <v>0</v>
      </c>
      <c r="X119" s="145">
        <f>JOH!H$22</f>
        <v>0</v>
      </c>
      <c r="Y119" s="145">
        <f>JOH!H$23</f>
        <v>0</v>
      </c>
      <c r="Z119" s="145">
        <f>JOH!H$24</f>
        <v>0</v>
      </c>
      <c r="AA119" s="145">
        <f>JOH!H$25</f>
        <v>0</v>
      </c>
      <c r="AB119" s="145">
        <f>JOH!H$26</f>
        <v>0</v>
      </c>
      <c r="AC119" s="145">
        <f>JOH!H$27</f>
        <v>0</v>
      </c>
      <c r="AD119" s="145">
        <f>JOH!H$28</f>
        <v>0</v>
      </c>
      <c r="AE119" s="145">
        <f>JOH!H$29</f>
        <v>0</v>
      </c>
      <c r="AF119" s="145">
        <f>JOH!H$30</f>
        <v>0</v>
      </c>
      <c r="AG119" s="145">
        <f>JOH!H$31</f>
        <v>0</v>
      </c>
      <c r="AH119" s="145">
        <f>JOH!H$32</f>
        <v>0</v>
      </c>
      <c r="AI119" s="145">
        <f>JOH!H$33</f>
        <v>0</v>
      </c>
      <c r="AJ119" s="145">
        <f>JOH!H$34</f>
        <v>0</v>
      </c>
      <c r="AK119" s="145">
        <f>JOH!H$35</f>
        <v>0</v>
      </c>
      <c r="AL119" s="146"/>
      <c r="AM119" s="147">
        <f>SUM(G119:AK119)</f>
        <v>0</v>
      </c>
      <c r="AO119" s="146"/>
      <c r="AP119" s="149">
        <f t="shared" ref="AP119" si="52">AM119-AO119</f>
        <v>0</v>
      </c>
      <c r="AQ119" s="150" t="str">
        <f t="shared" ref="AQ119" si="53">IF(AO119=0,"-",AP119/AO119)</f>
        <v>-</v>
      </c>
    </row>
    <row r="120" spans="1:43" s="148" customFormat="1" x14ac:dyDescent="0.2">
      <c r="A120" s="141">
        <f t="shared" si="51"/>
        <v>42</v>
      </c>
      <c r="B120" s="142" t="s">
        <v>240</v>
      </c>
      <c r="C120" s="143"/>
      <c r="D120" s="143"/>
      <c r="E120" s="144" t="s">
        <v>242</v>
      </c>
      <c r="F120" s="142" t="s">
        <v>250</v>
      </c>
      <c r="G120" s="145">
        <f>YMO!H$5</f>
        <v>0</v>
      </c>
      <c r="H120" s="145">
        <f>YMO!H$6</f>
        <v>0</v>
      </c>
      <c r="I120" s="145">
        <f>YMO!H$7</f>
        <v>0</v>
      </c>
      <c r="J120" s="145">
        <f>YMO!H$8</f>
        <v>0</v>
      </c>
      <c r="K120" s="145">
        <f>YMO!H$9</f>
        <v>0</v>
      </c>
      <c r="L120" s="145">
        <f>YMO!H$10</f>
        <v>0</v>
      </c>
      <c r="M120" s="145">
        <f>YMO!H$11</f>
        <v>0</v>
      </c>
      <c r="N120" s="145">
        <f>YMO!H$12</f>
        <v>0</v>
      </c>
      <c r="O120" s="145">
        <f>YMO!H$13</f>
        <v>0</v>
      </c>
      <c r="P120" s="145">
        <f>YMO!H$14</f>
        <v>0</v>
      </c>
      <c r="Q120" s="145">
        <f>YMO!H$15</f>
        <v>0</v>
      </c>
      <c r="R120" s="145">
        <f>YMO!H$16</f>
        <v>0</v>
      </c>
      <c r="S120" s="145">
        <f>YMO!H$17</f>
        <v>0</v>
      </c>
      <c r="T120" s="145">
        <f>YMO!H$18</f>
        <v>0</v>
      </c>
      <c r="U120" s="145">
        <f>YMO!H$19</f>
        <v>0</v>
      </c>
      <c r="V120" s="145">
        <f>YMO!H$20</f>
        <v>0</v>
      </c>
      <c r="W120" s="145">
        <f>YMO!H$21</f>
        <v>0</v>
      </c>
      <c r="X120" s="145">
        <f>YMO!H$22</f>
        <v>0</v>
      </c>
      <c r="Y120" s="145">
        <f>YMO!H$23</f>
        <v>0</v>
      </c>
      <c r="Z120" s="145">
        <f>YMO!H$24</f>
        <v>0</v>
      </c>
      <c r="AA120" s="145">
        <f>YMO!H$25</f>
        <v>0</v>
      </c>
      <c r="AB120" s="145">
        <f>YMO!H$26</f>
        <v>0</v>
      </c>
      <c r="AC120" s="145">
        <f>YMO!H$27</f>
        <v>0</v>
      </c>
      <c r="AD120" s="145">
        <f>YMO!H$28</f>
        <v>0</v>
      </c>
      <c r="AE120" s="145">
        <f>YMO!H$29</f>
        <v>0</v>
      </c>
      <c r="AF120" s="145">
        <f>YMO!H$30</f>
        <v>0</v>
      </c>
      <c r="AG120" s="145">
        <f>YMO!H$31</f>
        <v>0</v>
      </c>
      <c r="AH120" s="145">
        <f>YMO!H$32</f>
        <v>0</v>
      </c>
      <c r="AI120" s="145">
        <f>YMO!H$33</f>
        <v>0</v>
      </c>
      <c r="AJ120" s="145">
        <f>YMO!H$34</f>
        <v>0</v>
      </c>
      <c r="AK120" s="145">
        <f>YMO!H$35</f>
        <v>0</v>
      </c>
      <c r="AL120" s="146"/>
      <c r="AM120" s="147">
        <f>SUM(G120:AK120)</f>
        <v>0</v>
      </c>
      <c r="AO120" s="146"/>
      <c r="AP120" s="149">
        <f t="shared" ref="AP120:AP121" si="54">AM120-AO120</f>
        <v>0</v>
      </c>
      <c r="AQ120" s="150" t="str">
        <f t="shared" ref="AQ120:AQ121" si="55">IF(AO120=0,"-",AP120/AO120)</f>
        <v>-</v>
      </c>
    </row>
    <row r="121" spans="1:43" s="148" customFormat="1" x14ac:dyDescent="0.2">
      <c r="A121" s="141">
        <f t="shared" si="51"/>
        <v>43</v>
      </c>
      <c r="B121" s="142" t="s">
        <v>241</v>
      </c>
      <c r="C121" s="143"/>
      <c r="D121" s="143"/>
      <c r="E121" s="144" t="s">
        <v>243</v>
      </c>
      <c r="F121" s="142" t="s">
        <v>251</v>
      </c>
      <c r="G121" s="145">
        <f>S1M!H$5</f>
        <v>0</v>
      </c>
      <c r="H121" s="145">
        <f>S1M!H$6</f>
        <v>0</v>
      </c>
      <c r="I121" s="145">
        <f>S1M!H$7</f>
        <v>0</v>
      </c>
      <c r="J121" s="145">
        <f>S1M!H$8</f>
        <v>0</v>
      </c>
      <c r="K121" s="145">
        <f>S1M!H$9</f>
        <v>0</v>
      </c>
      <c r="L121" s="145">
        <f>S1M!H$10</f>
        <v>0</v>
      </c>
      <c r="M121" s="145">
        <f>S1M!H$11</f>
        <v>0</v>
      </c>
      <c r="N121" s="145">
        <f>S1M!H$12</f>
        <v>0</v>
      </c>
      <c r="O121" s="145">
        <f>S1M!H$13</f>
        <v>0</v>
      </c>
      <c r="P121" s="145">
        <f>S1M!H$14</f>
        <v>0</v>
      </c>
      <c r="Q121" s="145">
        <f>S1M!H$15</f>
        <v>0</v>
      </c>
      <c r="R121" s="145">
        <f>S1M!H$16</f>
        <v>0</v>
      </c>
      <c r="S121" s="145">
        <f>S1M!H$17</f>
        <v>0</v>
      </c>
      <c r="T121" s="145">
        <f>S1M!H$18</f>
        <v>0</v>
      </c>
      <c r="U121" s="145">
        <f>S1M!H$19</f>
        <v>0</v>
      </c>
      <c r="V121" s="145">
        <f>S1M!H$20</f>
        <v>0</v>
      </c>
      <c r="W121" s="145">
        <f>S1M!H$21</f>
        <v>0</v>
      </c>
      <c r="X121" s="145">
        <f>S1M!H$22</f>
        <v>0</v>
      </c>
      <c r="Y121" s="145">
        <f>S1M!H$23</f>
        <v>0</v>
      </c>
      <c r="Z121" s="145">
        <f>S1M!H$24</f>
        <v>0</v>
      </c>
      <c r="AA121" s="145">
        <f>S1M!H$25</f>
        <v>0</v>
      </c>
      <c r="AB121" s="145">
        <f>S1M!H$26</f>
        <v>0</v>
      </c>
      <c r="AC121" s="145">
        <f>S1M!H$27</f>
        <v>0</v>
      </c>
      <c r="AD121" s="145">
        <f>S1M!H$28</f>
        <v>0</v>
      </c>
      <c r="AE121" s="145">
        <f>S1M!H$29</f>
        <v>0</v>
      </c>
      <c r="AF121" s="145">
        <f>S1M!H$30</f>
        <v>0</v>
      </c>
      <c r="AG121" s="145">
        <f>S1M!H$31</f>
        <v>0</v>
      </c>
      <c r="AH121" s="145">
        <f>S1M!H$32</f>
        <v>0</v>
      </c>
      <c r="AI121" s="145">
        <f>S1M!H$33</f>
        <v>0</v>
      </c>
      <c r="AJ121" s="145">
        <f>S1M!H$34</f>
        <v>0</v>
      </c>
      <c r="AK121" s="145">
        <f>S1M!H$35</f>
        <v>0</v>
      </c>
      <c r="AL121" s="146"/>
      <c r="AM121" s="147">
        <f>SUM(G121:AK121)</f>
        <v>0</v>
      </c>
      <c r="AO121" s="146"/>
      <c r="AP121" s="149">
        <f t="shared" si="54"/>
        <v>0</v>
      </c>
      <c r="AQ121" s="150" t="str">
        <f t="shared" si="55"/>
        <v>-</v>
      </c>
    </row>
    <row r="122" spans="1:43" s="158" customFormat="1" x14ac:dyDescent="0.2">
      <c r="A122" s="151">
        <f t="shared" si="51"/>
        <v>44</v>
      </c>
      <c r="B122" s="152" t="s">
        <v>237</v>
      </c>
      <c r="C122" s="153"/>
      <c r="D122" s="153"/>
      <c r="E122" s="154" t="s">
        <v>238</v>
      </c>
      <c r="F122" s="152" t="s">
        <v>252</v>
      </c>
      <c r="G122" s="155">
        <f>PTC!H$5</f>
        <v>0</v>
      </c>
      <c r="H122" s="155">
        <f>PTC!H$6</f>
        <v>0</v>
      </c>
      <c r="I122" s="155">
        <f>PTC!H$7</f>
        <v>0</v>
      </c>
      <c r="J122" s="155">
        <f>PTC!H$8</f>
        <v>0</v>
      </c>
      <c r="K122" s="155">
        <f>PTC!H$9</f>
        <v>0</v>
      </c>
      <c r="L122" s="155">
        <f>PTC!H$10</f>
        <v>0</v>
      </c>
      <c r="M122" s="155">
        <f>PTC!H$11</f>
        <v>0</v>
      </c>
      <c r="N122" s="155">
        <f>PTC!H$12</f>
        <v>0</v>
      </c>
      <c r="O122" s="155">
        <f>PTC!H$13</f>
        <v>0</v>
      </c>
      <c r="P122" s="155">
        <f>PTC!H$14</f>
        <v>0</v>
      </c>
      <c r="Q122" s="155">
        <f>PTC!H$15</f>
        <v>0</v>
      </c>
      <c r="R122" s="155">
        <f>PTC!H$16</f>
        <v>0</v>
      </c>
      <c r="S122" s="155">
        <f>PTC!H$17</f>
        <v>0</v>
      </c>
      <c r="T122" s="155">
        <f>PTC!H$18</f>
        <v>0</v>
      </c>
      <c r="U122" s="155">
        <f>PTC!H$19</f>
        <v>0</v>
      </c>
      <c r="V122" s="155">
        <f>PTC!H$20</f>
        <v>0</v>
      </c>
      <c r="W122" s="155">
        <f>PTC!H$21</f>
        <v>0</v>
      </c>
      <c r="X122" s="155">
        <f>PTC!H$22</f>
        <v>0</v>
      </c>
      <c r="Y122" s="155">
        <f>PTC!H$23</f>
        <v>0</v>
      </c>
      <c r="Z122" s="155">
        <f>PTC!H$24</f>
        <v>0</v>
      </c>
      <c r="AA122" s="155">
        <f>PTC!H$25</f>
        <v>0</v>
      </c>
      <c r="AB122" s="155">
        <f>PTC!H$26</f>
        <v>0</v>
      </c>
      <c r="AC122" s="155">
        <f>PTC!H$27</f>
        <v>0</v>
      </c>
      <c r="AD122" s="155">
        <f>PTC!H$28</f>
        <v>0</v>
      </c>
      <c r="AE122" s="155">
        <f>PTC!H$29</f>
        <v>0</v>
      </c>
      <c r="AF122" s="155">
        <f>PTC!H$30</f>
        <v>0</v>
      </c>
      <c r="AG122" s="155">
        <f>PTC!H$31</f>
        <v>0</v>
      </c>
      <c r="AH122" s="155">
        <f>PTC!H$32</f>
        <v>0</v>
      </c>
      <c r="AI122" s="155">
        <f>PTC!H$33</f>
        <v>0</v>
      </c>
      <c r="AJ122" s="155">
        <f>PTC!H$34</f>
        <v>0</v>
      </c>
      <c r="AK122" s="155">
        <f>PTC!H$35</f>
        <v>0</v>
      </c>
      <c r="AL122" s="156"/>
      <c r="AM122" s="157">
        <f>SUM(G122:AK122)</f>
        <v>0</v>
      </c>
      <c r="AO122" s="156"/>
      <c r="AP122" s="159">
        <f t="shared" ref="AP122" si="56">AM122-AO122</f>
        <v>0</v>
      </c>
      <c r="AQ122" s="160" t="str">
        <f t="shared" ref="AQ122" si="57">IF(AO122=0,"-",AP122/AO122)</f>
        <v>-</v>
      </c>
    </row>
    <row r="123" spans="1:43" s="148" customFormat="1" x14ac:dyDescent="0.2">
      <c r="A123" s="141">
        <f t="shared" si="51"/>
        <v>45</v>
      </c>
      <c r="B123" s="142" t="s">
        <v>51</v>
      </c>
      <c r="C123" s="143"/>
      <c r="D123" s="143"/>
      <c r="E123" s="144" t="s">
        <v>68</v>
      </c>
      <c r="F123" s="142" t="s">
        <v>46</v>
      </c>
      <c r="G123" s="145">
        <f>BRR!H$5</f>
        <v>0</v>
      </c>
      <c r="H123" s="145">
        <f>BRR!H$6</f>
        <v>0</v>
      </c>
      <c r="I123" s="145">
        <f>BRR!H$7</f>
        <v>0</v>
      </c>
      <c r="J123" s="145">
        <f>BRR!H$8</f>
        <v>0</v>
      </c>
      <c r="K123" s="145">
        <f>BRR!H$9</f>
        <v>0</v>
      </c>
      <c r="L123" s="145">
        <f>BRR!H$10</f>
        <v>0</v>
      </c>
      <c r="M123" s="145">
        <f>BRR!H$11</f>
        <v>0</v>
      </c>
      <c r="N123" s="145">
        <f>BRR!H$12</f>
        <v>0</v>
      </c>
      <c r="O123" s="145">
        <f>BRR!H$13</f>
        <v>0</v>
      </c>
      <c r="P123" s="145">
        <f>BRR!H$14</f>
        <v>0</v>
      </c>
      <c r="Q123" s="145">
        <f>BRR!H$15</f>
        <v>0</v>
      </c>
      <c r="R123" s="145">
        <f>BRR!H$16</f>
        <v>0</v>
      </c>
      <c r="S123" s="145">
        <f>BRR!H$17</f>
        <v>0</v>
      </c>
      <c r="T123" s="145">
        <f>BRR!H$18</f>
        <v>0</v>
      </c>
      <c r="U123" s="145">
        <f>BRR!H$19</f>
        <v>0</v>
      </c>
      <c r="V123" s="145">
        <f>BRR!H$20</f>
        <v>0</v>
      </c>
      <c r="W123" s="145">
        <f>BRR!H$21</f>
        <v>0</v>
      </c>
      <c r="X123" s="145">
        <f>BRR!H$22</f>
        <v>0</v>
      </c>
      <c r="Y123" s="145">
        <f>BRR!H$23</f>
        <v>0</v>
      </c>
      <c r="Z123" s="145">
        <f>BRR!H$24</f>
        <v>0</v>
      </c>
      <c r="AA123" s="145">
        <f>BRR!H$25</f>
        <v>0</v>
      </c>
      <c r="AB123" s="145">
        <f>BRR!H$26</f>
        <v>0</v>
      </c>
      <c r="AC123" s="145">
        <f>BRR!H$27</f>
        <v>1</v>
      </c>
      <c r="AD123" s="145">
        <f>BRR!H$28</f>
        <v>0</v>
      </c>
      <c r="AE123" s="145">
        <f>BRR!H$29</f>
        <v>0</v>
      </c>
      <c r="AF123" s="145">
        <f>BRR!H$30</f>
        <v>0</v>
      </c>
      <c r="AG123" s="145">
        <f>BRR!H$31</f>
        <v>0</v>
      </c>
      <c r="AH123" s="145">
        <f>BRR!H$32</f>
        <v>0</v>
      </c>
      <c r="AI123" s="145">
        <f>BRR!H$33</f>
        <v>0</v>
      </c>
      <c r="AJ123" s="145">
        <f>BRR!H$34</f>
        <v>0</v>
      </c>
      <c r="AK123" s="145">
        <f>BRR!H$35</f>
        <v>0</v>
      </c>
      <c r="AL123" s="146"/>
      <c r="AM123" s="147">
        <f t="shared" si="50"/>
        <v>1</v>
      </c>
      <c r="AO123" s="146">
        <v>1</v>
      </c>
      <c r="AP123" s="149">
        <f t="shared" si="45"/>
        <v>0</v>
      </c>
      <c r="AQ123" s="150">
        <f t="shared" si="46"/>
        <v>0</v>
      </c>
    </row>
    <row r="124" spans="1:43" s="148" customFormat="1" x14ac:dyDescent="0.2">
      <c r="A124" s="210">
        <f t="shared" si="42"/>
        <v>46</v>
      </c>
      <c r="B124" s="142" t="s">
        <v>42</v>
      </c>
      <c r="C124" s="143"/>
      <c r="D124" s="143"/>
      <c r="E124" s="144" t="s">
        <v>64</v>
      </c>
      <c r="F124" s="142" t="s">
        <v>40</v>
      </c>
      <c r="G124" s="145">
        <f>RBR!H$5</f>
        <v>0</v>
      </c>
      <c r="H124" s="145">
        <f>RBR!H$6</f>
        <v>0</v>
      </c>
      <c r="I124" s="145">
        <f>RBR!H$7</f>
        <v>0</v>
      </c>
      <c r="J124" s="145">
        <f>RBR!H$8</f>
        <v>1</v>
      </c>
      <c r="K124" s="145">
        <f>RBR!H$9</f>
        <v>0</v>
      </c>
      <c r="L124" s="145">
        <f>RBR!H$10</f>
        <v>1</v>
      </c>
      <c r="M124" s="145">
        <f>RBR!H$11</f>
        <v>2</v>
      </c>
      <c r="N124" s="145">
        <f>RBR!H$12</f>
        <v>0</v>
      </c>
      <c r="O124" s="145">
        <f>RBR!H$13</f>
        <v>0</v>
      </c>
      <c r="P124" s="145">
        <f>RBR!H$14</f>
        <v>0</v>
      </c>
      <c r="Q124" s="145">
        <f>RBR!H$15</f>
        <v>0</v>
      </c>
      <c r="R124" s="145">
        <f>RBR!H$16</f>
        <v>0</v>
      </c>
      <c r="S124" s="145">
        <f>RBR!H$17</f>
        <v>0</v>
      </c>
      <c r="T124" s="145">
        <f>RBR!H$18</f>
        <v>0</v>
      </c>
      <c r="U124" s="145">
        <f>RBR!H$19</f>
        <v>2</v>
      </c>
      <c r="V124" s="145">
        <f>RBR!H$20</f>
        <v>0</v>
      </c>
      <c r="W124" s="145">
        <f>RBR!H$21</f>
        <v>0</v>
      </c>
      <c r="X124" s="145">
        <f>RBR!H$22</f>
        <v>0</v>
      </c>
      <c r="Y124" s="145">
        <f>RBR!H$23</f>
        <v>0</v>
      </c>
      <c r="Z124" s="145">
        <f>RBR!H$24</f>
        <v>0</v>
      </c>
      <c r="AA124" s="145">
        <f>RBR!H$25</f>
        <v>0</v>
      </c>
      <c r="AB124" s="145">
        <f>RBR!H$26</f>
        <v>0</v>
      </c>
      <c r="AC124" s="145">
        <f>RBR!H$27</f>
        <v>0</v>
      </c>
      <c r="AD124" s="145">
        <f>RBR!H$28</f>
        <v>0</v>
      </c>
      <c r="AE124" s="145">
        <f>RBR!H$29</f>
        <v>2</v>
      </c>
      <c r="AF124" s="145">
        <f>RBR!H$30</f>
        <v>0</v>
      </c>
      <c r="AG124" s="145">
        <f>RBR!H$31</f>
        <v>0</v>
      </c>
      <c r="AH124" s="145">
        <f>RBR!H$32</f>
        <v>0</v>
      </c>
      <c r="AI124" s="145">
        <f>RBR!H$33</f>
        <v>0</v>
      </c>
      <c r="AJ124" s="145">
        <f>RBR!H$34</f>
        <v>0</v>
      </c>
      <c r="AK124" s="145">
        <f>RBR!H$35</f>
        <v>0</v>
      </c>
      <c r="AL124" s="146"/>
      <c r="AM124" s="147">
        <f>SUM(G124:AK124)</f>
        <v>8</v>
      </c>
      <c r="AO124" s="146">
        <v>10</v>
      </c>
      <c r="AP124" s="149">
        <f t="shared" si="45"/>
        <v>-2</v>
      </c>
      <c r="AQ124" s="150">
        <f t="shared" si="46"/>
        <v>-0.2</v>
      </c>
    </row>
    <row r="125" spans="1:43" s="148" customFormat="1" x14ac:dyDescent="0.2">
      <c r="A125" s="210">
        <f t="shared" si="42"/>
        <v>47</v>
      </c>
      <c r="B125" s="142" t="s">
        <v>35</v>
      </c>
      <c r="C125" s="143"/>
      <c r="D125" s="143"/>
      <c r="E125" s="144" t="s">
        <v>60</v>
      </c>
      <c r="F125" s="142" t="s">
        <v>25</v>
      </c>
      <c r="G125" s="145">
        <f>WNO!H$5</f>
        <v>2</v>
      </c>
      <c r="H125" s="145">
        <f>WNO!H$6</f>
        <v>1</v>
      </c>
      <c r="I125" s="145">
        <f>WNO!H$7</f>
        <v>0</v>
      </c>
      <c r="J125" s="145">
        <f>WNO!H$8</f>
        <v>6</v>
      </c>
      <c r="K125" s="145">
        <f>WNO!H$9</f>
        <v>0</v>
      </c>
      <c r="L125" s="145">
        <f>WNO!H$10</f>
        <v>3</v>
      </c>
      <c r="M125" s="145">
        <f>WNO!H$11</f>
        <v>1</v>
      </c>
      <c r="N125" s="145">
        <f>WNO!H$12</f>
        <v>2</v>
      </c>
      <c r="O125" s="145">
        <f>WNO!H$13</f>
        <v>0</v>
      </c>
      <c r="P125" s="145">
        <f>WNO!H$14</f>
        <v>0</v>
      </c>
      <c r="Q125" s="145">
        <f>WNO!H$15</f>
        <v>0</v>
      </c>
      <c r="R125" s="145">
        <f>WNO!H$16</f>
        <v>2</v>
      </c>
      <c r="S125" s="145">
        <f>WNO!H$17</f>
        <v>2</v>
      </c>
      <c r="T125" s="145">
        <f>WNO!H$18</f>
        <v>2</v>
      </c>
      <c r="U125" s="145">
        <f>WNO!H$19</f>
        <v>2</v>
      </c>
      <c r="V125" s="145">
        <f>WNO!H$20</f>
        <v>0</v>
      </c>
      <c r="W125" s="145">
        <f>WNO!H$21</f>
        <v>0</v>
      </c>
      <c r="X125" s="145">
        <f>WNO!H$22</f>
        <v>0</v>
      </c>
      <c r="Y125" s="145">
        <f>WNO!H$23</f>
        <v>0</v>
      </c>
      <c r="Z125" s="145">
        <f>WNO!H$24</f>
        <v>0</v>
      </c>
      <c r="AA125" s="145">
        <f>WNO!H$25</f>
        <v>10</v>
      </c>
      <c r="AB125" s="145">
        <f>WNO!H$26</f>
        <v>5</v>
      </c>
      <c r="AC125" s="145">
        <f>WNO!H$27</f>
        <v>2</v>
      </c>
      <c r="AD125" s="145">
        <f>WNO!H$28</f>
        <v>0</v>
      </c>
      <c r="AE125" s="145">
        <f>WNO!H$29</f>
        <v>2</v>
      </c>
      <c r="AF125" s="145">
        <f>WNO!H$30</f>
        <v>0</v>
      </c>
      <c r="AG125" s="145">
        <f>WNO!H$31</f>
        <v>2</v>
      </c>
      <c r="AH125" s="145">
        <f>WNO!H$32</f>
        <v>2</v>
      </c>
      <c r="AI125" s="145">
        <f>WNO!H$33</f>
        <v>0</v>
      </c>
      <c r="AJ125" s="145">
        <f>WNO!H$34</f>
        <v>2</v>
      </c>
      <c r="AK125" s="145">
        <f>WNO!H$35</f>
        <v>0</v>
      </c>
      <c r="AL125" s="146"/>
      <c r="AM125" s="147">
        <f>SUM(G125:AK125)</f>
        <v>48</v>
      </c>
      <c r="AO125" s="146">
        <v>43</v>
      </c>
      <c r="AP125" s="149">
        <f t="shared" si="45"/>
        <v>5</v>
      </c>
      <c r="AQ125" s="150">
        <f t="shared" si="46"/>
        <v>0.11627906976744186</v>
      </c>
    </row>
    <row r="126" spans="1:43" s="138" customFormat="1" x14ac:dyDescent="0.2">
      <c r="A126" s="272">
        <f t="shared" si="42"/>
        <v>48</v>
      </c>
      <c r="B126" s="132" t="s">
        <v>49</v>
      </c>
      <c r="C126" s="133"/>
      <c r="D126" s="133"/>
      <c r="E126" s="134" t="s">
        <v>66</v>
      </c>
      <c r="F126" s="132" t="s">
        <v>44</v>
      </c>
      <c r="G126" s="135">
        <f>AYU!H$5</f>
        <v>1</v>
      </c>
      <c r="H126" s="135">
        <f>AYU!H$6</f>
        <v>1</v>
      </c>
      <c r="I126" s="135">
        <f>AYU!H$7</f>
        <v>0</v>
      </c>
      <c r="J126" s="135">
        <f>AYU!H$8</f>
        <v>2</v>
      </c>
      <c r="K126" s="135">
        <f>AYU!H$9</f>
        <v>5</v>
      </c>
      <c r="L126" s="135">
        <f>AYU!H$10</f>
        <v>2</v>
      </c>
      <c r="M126" s="135">
        <f>AYU!H$11</f>
        <v>2</v>
      </c>
      <c r="N126" s="135">
        <f>AYU!H$12</f>
        <v>1</v>
      </c>
      <c r="O126" s="135">
        <f>AYU!H$13</f>
        <v>1</v>
      </c>
      <c r="P126" s="135">
        <f>AYU!H$14</f>
        <v>0</v>
      </c>
      <c r="Q126" s="135">
        <f>AYU!H$15</f>
        <v>2</v>
      </c>
      <c r="R126" s="135">
        <f>AYU!H$16</f>
        <v>4</v>
      </c>
      <c r="S126" s="135">
        <f>AYU!H$17</f>
        <v>6</v>
      </c>
      <c r="T126" s="135">
        <f>AYU!H$18</f>
        <v>3</v>
      </c>
      <c r="U126" s="135">
        <f>AYU!H$19</f>
        <v>0</v>
      </c>
      <c r="V126" s="135">
        <f>AYU!H$20</f>
        <v>1</v>
      </c>
      <c r="W126" s="135">
        <f>AYU!H$21</f>
        <v>0</v>
      </c>
      <c r="X126" s="135">
        <f>AYU!H$22</f>
        <v>0</v>
      </c>
      <c r="Y126" s="135">
        <f>AYU!H$23</f>
        <v>0</v>
      </c>
      <c r="Z126" s="135">
        <f>AYU!H$24</f>
        <v>1</v>
      </c>
      <c r="AA126" s="135">
        <f>AYU!H$25</f>
        <v>3</v>
      </c>
      <c r="AB126" s="135">
        <f>AYU!H$26</f>
        <v>4</v>
      </c>
      <c r="AC126" s="135">
        <f>AYU!H$27</f>
        <v>1</v>
      </c>
      <c r="AD126" s="135">
        <f>AYU!H$28</f>
        <v>0</v>
      </c>
      <c r="AE126" s="135">
        <f>AYU!H$29</f>
        <v>2</v>
      </c>
      <c r="AF126" s="135">
        <f>AYU!H$30</f>
        <v>5</v>
      </c>
      <c r="AG126" s="135">
        <f>AYU!H$31</f>
        <v>1</v>
      </c>
      <c r="AH126" s="135">
        <f>AYU!H$32</f>
        <v>3</v>
      </c>
      <c r="AI126" s="135">
        <f>AYU!H$33</f>
        <v>2</v>
      </c>
      <c r="AJ126" s="135">
        <f>AYU!H$34</f>
        <v>0</v>
      </c>
      <c r="AK126" s="135">
        <f>AYU!H$35</f>
        <v>0</v>
      </c>
      <c r="AL126" s="136"/>
      <c r="AM126" s="137">
        <f>SUM(G126:AK126)</f>
        <v>53</v>
      </c>
      <c r="AO126" s="136">
        <v>31</v>
      </c>
      <c r="AP126" s="139">
        <f>AM126-AO126</f>
        <v>22</v>
      </c>
      <c r="AQ126" s="140">
        <f>IF(AO126=0,"-",AP126/AO126)</f>
        <v>0.70967741935483875</v>
      </c>
    </row>
    <row r="127" spans="1:43" s="148" customFormat="1" x14ac:dyDescent="0.2">
      <c r="A127" s="210">
        <f t="shared" si="42"/>
        <v>49</v>
      </c>
      <c r="B127" s="142" t="s">
        <v>52</v>
      </c>
      <c r="C127" s="143"/>
      <c r="D127" s="143"/>
      <c r="E127" s="144" t="s">
        <v>69</v>
      </c>
      <c r="F127" s="142" t="s">
        <v>47</v>
      </c>
      <c r="G127" s="145">
        <f>SPB!H$5</f>
        <v>0</v>
      </c>
      <c r="H127" s="145">
        <f>SPB!H$6</f>
        <v>0</v>
      </c>
      <c r="I127" s="145">
        <f>SPB!H$7</f>
        <v>0</v>
      </c>
      <c r="J127" s="145">
        <f>SPB!H$8</f>
        <v>1</v>
      </c>
      <c r="K127" s="145">
        <f>SPB!H$9</f>
        <v>0</v>
      </c>
      <c r="L127" s="145">
        <f>SPB!H$10</f>
        <v>2</v>
      </c>
      <c r="M127" s="145">
        <f>SPB!H$11</f>
        <v>0</v>
      </c>
      <c r="N127" s="145">
        <f>SPB!H$12</f>
        <v>1</v>
      </c>
      <c r="O127" s="145">
        <f>SPB!H$13</f>
        <v>0</v>
      </c>
      <c r="P127" s="145">
        <f>SPB!H$14</f>
        <v>0</v>
      </c>
      <c r="Q127" s="145">
        <f>SPB!H$15</f>
        <v>0</v>
      </c>
      <c r="R127" s="145">
        <f>SPB!H$16</f>
        <v>1</v>
      </c>
      <c r="S127" s="145">
        <f>SPB!H$17</f>
        <v>2</v>
      </c>
      <c r="T127" s="145">
        <f>SPB!H$18</f>
        <v>0</v>
      </c>
      <c r="U127" s="145">
        <f>SPB!H$19</f>
        <v>1</v>
      </c>
      <c r="V127" s="145">
        <f>SPB!H$20</f>
        <v>0</v>
      </c>
      <c r="W127" s="145">
        <f>SPB!H$21</f>
        <v>0</v>
      </c>
      <c r="X127" s="145">
        <f>SPB!H$22</f>
        <v>0</v>
      </c>
      <c r="Y127" s="145">
        <f>SPB!H$23</f>
        <v>0</v>
      </c>
      <c r="Z127" s="145">
        <f>SPB!H$24</f>
        <v>1</v>
      </c>
      <c r="AA127" s="145">
        <f>SPB!H$25</f>
        <v>2</v>
      </c>
      <c r="AB127" s="145">
        <f>SPB!H$26</f>
        <v>1</v>
      </c>
      <c r="AC127" s="145">
        <f>SPB!H$27</f>
        <v>0</v>
      </c>
      <c r="AD127" s="145">
        <f>SPB!H$28</f>
        <v>0</v>
      </c>
      <c r="AE127" s="145">
        <f>SPB!H$29</f>
        <v>0</v>
      </c>
      <c r="AF127" s="145">
        <f>SPB!H$30</f>
        <v>2</v>
      </c>
      <c r="AG127" s="145">
        <f>SPB!H$31</f>
        <v>2</v>
      </c>
      <c r="AH127" s="145">
        <f>SPB!H$32</f>
        <v>0</v>
      </c>
      <c r="AI127" s="145">
        <f>SPB!H$33</f>
        <v>0</v>
      </c>
      <c r="AJ127" s="145">
        <f>SPB!H$34</f>
        <v>0</v>
      </c>
      <c r="AK127" s="145">
        <f>SPB!H$35</f>
        <v>0</v>
      </c>
      <c r="AL127" s="146"/>
      <c r="AM127" s="147">
        <f>SUM(G127:AK127)</f>
        <v>16</v>
      </c>
      <c r="AO127" s="146">
        <v>7</v>
      </c>
      <c r="AP127" s="149">
        <f t="shared" si="45"/>
        <v>9</v>
      </c>
      <c r="AQ127" s="150">
        <f t="shared" si="46"/>
        <v>1.2857142857142858</v>
      </c>
    </row>
    <row r="128" spans="1:43" hidden="1" x14ac:dyDescent="0.2">
      <c r="A128" s="57"/>
      <c r="B128" s="43"/>
      <c r="E128" s="37"/>
      <c r="F128" s="43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5"/>
      <c r="AM128" s="56"/>
      <c r="AO128" s="55"/>
      <c r="AQ128" s="84"/>
    </row>
    <row r="129" spans="1:43" s="63" customFormat="1" x14ac:dyDescent="0.2">
      <c r="A129" s="211">
        <f>A127</f>
        <v>49</v>
      </c>
      <c r="B129" s="60"/>
      <c r="C129" s="60"/>
      <c r="D129" s="60"/>
      <c r="E129" s="59" t="s">
        <v>77</v>
      </c>
      <c r="F129" s="60"/>
      <c r="G129" s="61">
        <f>SUM(G107:G128)</f>
        <v>16</v>
      </c>
      <c r="H129" s="61">
        <f t="shared" ref="H129:AJ129" si="58">SUM(H107:H128)</f>
        <v>4</v>
      </c>
      <c r="I129" s="61">
        <f t="shared" si="58"/>
        <v>0</v>
      </c>
      <c r="J129" s="61">
        <f t="shared" si="58"/>
        <v>27</v>
      </c>
      <c r="K129" s="61">
        <f t="shared" si="58"/>
        <v>37</v>
      </c>
      <c r="L129" s="61">
        <f t="shared" si="58"/>
        <v>33</v>
      </c>
      <c r="M129" s="61">
        <f t="shared" si="58"/>
        <v>20</v>
      </c>
      <c r="N129" s="61">
        <f t="shared" si="58"/>
        <v>17</v>
      </c>
      <c r="O129" s="61">
        <f t="shared" si="58"/>
        <v>5</v>
      </c>
      <c r="P129" s="61">
        <f t="shared" si="58"/>
        <v>0</v>
      </c>
      <c r="Q129" s="61">
        <f t="shared" si="58"/>
        <v>16</v>
      </c>
      <c r="R129" s="61">
        <f t="shared" si="58"/>
        <v>28</v>
      </c>
      <c r="S129" s="61">
        <f t="shared" si="58"/>
        <v>23</v>
      </c>
      <c r="T129" s="61">
        <f t="shared" si="58"/>
        <v>20</v>
      </c>
      <c r="U129" s="61">
        <f t="shared" si="58"/>
        <v>20</v>
      </c>
      <c r="V129" s="61">
        <f t="shared" si="58"/>
        <v>7</v>
      </c>
      <c r="W129" s="61">
        <f t="shared" si="58"/>
        <v>0</v>
      </c>
      <c r="X129" s="61">
        <f t="shared" si="58"/>
        <v>0</v>
      </c>
      <c r="Y129" s="61">
        <f t="shared" si="58"/>
        <v>0</v>
      </c>
      <c r="Z129" s="61">
        <f t="shared" si="58"/>
        <v>2</v>
      </c>
      <c r="AA129" s="61">
        <f t="shared" si="58"/>
        <v>46</v>
      </c>
      <c r="AB129" s="61">
        <f t="shared" si="58"/>
        <v>30</v>
      </c>
      <c r="AC129" s="61">
        <f t="shared" si="58"/>
        <v>11</v>
      </c>
      <c r="AD129" s="61">
        <f t="shared" si="58"/>
        <v>0</v>
      </c>
      <c r="AE129" s="61">
        <f t="shared" si="58"/>
        <v>32</v>
      </c>
      <c r="AF129" s="61">
        <f t="shared" si="58"/>
        <v>21</v>
      </c>
      <c r="AG129" s="61">
        <f t="shared" si="58"/>
        <v>19</v>
      </c>
      <c r="AH129" s="61">
        <f t="shared" si="58"/>
        <v>22</v>
      </c>
      <c r="AI129" s="61">
        <f t="shared" si="58"/>
        <v>17</v>
      </c>
      <c r="AJ129" s="61">
        <f t="shared" si="58"/>
        <v>8</v>
      </c>
      <c r="AK129" s="61">
        <f>SUM(AK107:AK128)</f>
        <v>0</v>
      </c>
      <c r="AL129" s="62"/>
      <c r="AM129" s="61">
        <f>SUM(AM106:AM128)</f>
        <v>481</v>
      </c>
      <c r="AO129" s="80">
        <f>SUM(AO106:AO128)</f>
        <v>458</v>
      </c>
      <c r="AP129" s="121">
        <f>SUM(AP106:AP128)</f>
        <v>23</v>
      </c>
      <c r="AQ129" s="84">
        <f t="shared" si="46"/>
        <v>5.0218340611353711E-2</v>
      </c>
    </row>
    <row r="130" spans="1:43" x14ac:dyDescent="0.2">
      <c r="E130" s="37" t="s">
        <v>98</v>
      </c>
      <c r="G130" s="54">
        <f>'[1]Control Sheet'!G$114</f>
        <v>11</v>
      </c>
      <c r="H130" s="54">
        <f>'[1]Control Sheet'!H$114</f>
        <v>19</v>
      </c>
      <c r="I130" s="54">
        <f>'[1]Control Sheet'!I$114</f>
        <v>29</v>
      </c>
      <c r="J130" s="54">
        <f>'[1]Control Sheet'!J$114</f>
        <v>2</v>
      </c>
      <c r="K130" s="54">
        <f>'[1]Control Sheet'!K$114</f>
        <v>0</v>
      </c>
      <c r="L130" s="54">
        <f>'[1]Control Sheet'!L$114</f>
        <v>35</v>
      </c>
      <c r="M130" s="54">
        <f>'[1]Control Sheet'!M$114</f>
        <v>38</v>
      </c>
      <c r="N130" s="54">
        <f>'[1]Control Sheet'!N$114</f>
        <v>30</v>
      </c>
      <c r="O130" s="54">
        <f>'[1]Control Sheet'!O$114</f>
        <v>12</v>
      </c>
      <c r="P130" s="54">
        <f>'[1]Control Sheet'!P$114</f>
        <v>20</v>
      </c>
      <c r="Q130" s="54">
        <f>'[1]Control Sheet'!Q$114</f>
        <v>4</v>
      </c>
      <c r="R130" s="54">
        <f>'[1]Control Sheet'!R$114</f>
        <v>0</v>
      </c>
      <c r="S130" s="54">
        <f>'[1]Control Sheet'!S$114</f>
        <v>27</v>
      </c>
      <c r="T130" s="54">
        <f>'[1]Control Sheet'!T$114</f>
        <v>37</v>
      </c>
      <c r="U130" s="54">
        <f>'[1]Control Sheet'!U$114</f>
        <v>10</v>
      </c>
      <c r="V130" s="54">
        <f>'[1]Control Sheet'!V$114</f>
        <v>11</v>
      </c>
      <c r="W130" s="54">
        <f>'[1]Control Sheet'!W$114</f>
        <v>13</v>
      </c>
      <c r="X130" s="54">
        <f>'[1]Control Sheet'!X$114</f>
        <v>1</v>
      </c>
      <c r="Y130" s="54">
        <f>'[1]Control Sheet'!Y$114</f>
        <v>0</v>
      </c>
      <c r="Z130" s="54">
        <f>'[1]Control Sheet'!Z$114</f>
        <v>21</v>
      </c>
      <c r="AA130" s="54">
        <f>'[1]Control Sheet'!AA$114</f>
        <v>23</v>
      </c>
      <c r="AB130" s="54">
        <f>'[1]Control Sheet'!AB$114</f>
        <v>14</v>
      </c>
      <c r="AC130" s="54">
        <f>'[1]Control Sheet'!AC$114</f>
        <v>7</v>
      </c>
      <c r="AD130" s="54">
        <f>'[1]Control Sheet'!AD$114</f>
        <v>16</v>
      </c>
      <c r="AE130" s="54">
        <f>'[1]Control Sheet'!AE$114</f>
        <v>4</v>
      </c>
      <c r="AF130" s="54">
        <f>'[1]Control Sheet'!AF$114</f>
        <v>0</v>
      </c>
      <c r="AG130" s="54">
        <f>'[1]Control Sheet'!AG$114</f>
        <v>26</v>
      </c>
      <c r="AH130" s="54">
        <f>'[1]Control Sheet'!AH$114</f>
        <v>13</v>
      </c>
      <c r="AI130" s="54">
        <f>'[1]Control Sheet'!AI$114</f>
        <v>17</v>
      </c>
      <c r="AJ130" s="54">
        <f>'[1]Control Sheet'!AJ$114</f>
        <v>18</v>
      </c>
      <c r="AK130" s="54">
        <f>'[1]Control Sheet'!AK$114</f>
        <v>0</v>
      </c>
      <c r="AL130" s="54"/>
      <c r="AM130" s="56">
        <f>SUM(G130:AK130)</f>
        <v>458</v>
      </c>
    </row>
    <row r="131" spans="1:43" s="119" customFormat="1" x14ac:dyDescent="0.2">
      <c r="A131" s="123"/>
      <c r="B131" s="126"/>
      <c r="C131" s="126"/>
      <c r="D131" s="126"/>
      <c r="E131" s="125" t="s">
        <v>108</v>
      </c>
      <c r="F131" s="126"/>
      <c r="G131" s="125">
        <f>G129-G130</f>
        <v>5</v>
      </c>
      <c r="H131" s="125">
        <f t="shared" ref="H131:K131" si="59">H129-H130</f>
        <v>-15</v>
      </c>
      <c r="I131" s="125">
        <f t="shared" si="59"/>
        <v>-29</v>
      </c>
      <c r="J131" s="125">
        <f t="shared" si="59"/>
        <v>25</v>
      </c>
      <c r="K131" s="125">
        <f t="shared" si="59"/>
        <v>37</v>
      </c>
      <c r="L131" s="125">
        <f t="shared" ref="L131:AJ131" si="60">L129-L130</f>
        <v>-2</v>
      </c>
      <c r="M131" s="125">
        <f t="shared" si="60"/>
        <v>-18</v>
      </c>
      <c r="N131" s="125">
        <f t="shared" si="60"/>
        <v>-13</v>
      </c>
      <c r="O131" s="125">
        <f t="shared" si="60"/>
        <v>-7</v>
      </c>
      <c r="P131" s="125">
        <f t="shared" si="60"/>
        <v>-20</v>
      </c>
      <c r="Q131" s="125">
        <f t="shared" si="60"/>
        <v>12</v>
      </c>
      <c r="R131" s="125">
        <f t="shared" si="60"/>
        <v>28</v>
      </c>
      <c r="S131" s="125">
        <f t="shared" si="60"/>
        <v>-4</v>
      </c>
      <c r="T131" s="125">
        <f t="shared" si="60"/>
        <v>-17</v>
      </c>
      <c r="U131" s="125">
        <f t="shared" si="60"/>
        <v>10</v>
      </c>
      <c r="V131" s="125">
        <f t="shared" si="60"/>
        <v>-4</v>
      </c>
      <c r="W131" s="125">
        <f t="shared" si="60"/>
        <v>-13</v>
      </c>
      <c r="X131" s="125">
        <f t="shared" si="60"/>
        <v>-1</v>
      </c>
      <c r="Y131" s="125">
        <f t="shared" si="60"/>
        <v>0</v>
      </c>
      <c r="Z131" s="125">
        <f t="shared" si="60"/>
        <v>-19</v>
      </c>
      <c r="AA131" s="125">
        <f t="shared" si="60"/>
        <v>23</v>
      </c>
      <c r="AB131" s="125">
        <f t="shared" si="60"/>
        <v>16</v>
      </c>
      <c r="AC131" s="125">
        <f t="shared" si="60"/>
        <v>4</v>
      </c>
      <c r="AD131" s="125">
        <f t="shared" si="60"/>
        <v>-16</v>
      </c>
      <c r="AE131" s="125">
        <f t="shared" si="60"/>
        <v>28</v>
      </c>
      <c r="AF131" s="125">
        <f t="shared" si="60"/>
        <v>21</v>
      </c>
      <c r="AG131" s="125">
        <f t="shared" si="60"/>
        <v>-7</v>
      </c>
      <c r="AH131" s="125">
        <f t="shared" si="60"/>
        <v>9</v>
      </c>
      <c r="AI131" s="125">
        <f t="shared" si="60"/>
        <v>0</v>
      </c>
      <c r="AJ131" s="125">
        <f t="shared" si="60"/>
        <v>-10</v>
      </c>
      <c r="AK131" s="125">
        <f t="shared" ref="AK131" si="61">AK129-AK130</f>
        <v>0</v>
      </c>
      <c r="AM131" s="126">
        <f>AM129-AM130</f>
        <v>23</v>
      </c>
    </row>
    <row r="132" spans="1:43" x14ac:dyDescent="0.2">
      <c r="E132" s="37" t="s">
        <v>99</v>
      </c>
      <c r="G132" s="87">
        <f>IF(G130=0,"-",G131/G130)</f>
        <v>0.45454545454545453</v>
      </c>
      <c r="H132" s="87">
        <f t="shared" ref="H132:AK132" si="62">IF(H130=0,"-",H131/H130)</f>
        <v>-0.78947368421052633</v>
      </c>
      <c r="I132" s="87">
        <f t="shared" si="62"/>
        <v>-1</v>
      </c>
      <c r="J132" s="87">
        <f t="shared" si="62"/>
        <v>12.5</v>
      </c>
      <c r="K132" s="87" t="str">
        <f t="shared" si="62"/>
        <v>-</v>
      </c>
      <c r="L132" s="87">
        <f t="shared" si="62"/>
        <v>-5.7142857142857141E-2</v>
      </c>
      <c r="M132" s="87">
        <f t="shared" si="62"/>
        <v>-0.47368421052631576</v>
      </c>
      <c r="N132" s="87">
        <f t="shared" si="62"/>
        <v>-0.43333333333333335</v>
      </c>
      <c r="O132" s="87">
        <f t="shared" si="62"/>
        <v>-0.58333333333333337</v>
      </c>
      <c r="P132" s="87">
        <f t="shared" si="62"/>
        <v>-1</v>
      </c>
      <c r="Q132" s="87">
        <f t="shared" si="62"/>
        <v>3</v>
      </c>
      <c r="R132" s="87" t="str">
        <f t="shared" si="62"/>
        <v>-</v>
      </c>
      <c r="S132" s="87">
        <f t="shared" si="62"/>
        <v>-0.14814814814814814</v>
      </c>
      <c r="T132" s="87">
        <f t="shared" si="62"/>
        <v>-0.45945945945945948</v>
      </c>
      <c r="U132" s="87">
        <f t="shared" si="62"/>
        <v>1</v>
      </c>
      <c r="V132" s="87">
        <f t="shared" si="62"/>
        <v>-0.36363636363636365</v>
      </c>
      <c r="W132" s="87">
        <f t="shared" si="62"/>
        <v>-1</v>
      </c>
      <c r="X132" s="87">
        <f t="shared" si="62"/>
        <v>-1</v>
      </c>
      <c r="Y132" s="87" t="str">
        <f t="shared" si="62"/>
        <v>-</v>
      </c>
      <c r="Z132" s="87">
        <f t="shared" si="62"/>
        <v>-0.90476190476190477</v>
      </c>
      <c r="AA132" s="87">
        <f t="shared" si="62"/>
        <v>1</v>
      </c>
      <c r="AB132" s="87">
        <f t="shared" si="62"/>
        <v>1.1428571428571428</v>
      </c>
      <c r="AC132" s="87">
        <f t="shared" si="62"/>
        <v>0.5714285714285714</v>
      </c>
      <c r="AD132" s="87">
        <f t="shared" si="62"/>
        <v>-1</v>
      </c>
      <c r="AE132" s="87">
        <f t="shared" si="62"/>
        <v>7</v>
      </c>
      <c r="AF132" s="87" t="str">
        <f t="shared" si="62"/>
        <v>-</v>
      </c>
      <c r="AG132" s="87">
        <f t="shared" si="62"/>
        <v>-0.26923076923076922</v>
      </c>
      <c r="AH132" s="87">
        <f t="shared" si="62"/>
        <v>0.69230769230769229</v>
      </c>
      <c r="AI132" s="87">
        <f t="shared" si="62"/>
        <v>0</v>
      </c>
      <c r="AJ132" s="87">
        <f t="shared" si="62"/>
        <v>-0.55555555555555558</v>
      </c>
      <c r="AK132" s="87" t="str">
        <f t="shared" si="62"/>
        <v>-</v>
      </c>
      <c r="AL132" s="88"/>
      <c r="AM132" s="87">
        <f>IF(AM130=0,"-",AM131/AM130)</f>
        <v>5.0218340611353711E-2</v>
      </c>
    </row>
    <row r="133" spans="1:43" x14ac:dyDescent="0.2">
      <c r="E133" s="37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5"/>
      <c r="AM133" s="64"/>
    </row>
    <row r="134" spans="1:43" s="72" customFormat="1" x14ac:dyDescent="0.2">
      <c r="A134" s="69"/>
      <c r="B134" s="70"/>
      <c r="C134" s="70"/>
      <c r="D134" s="70"/>
      <c r="E134" s="71" t="s">
        <v>111</v>
      </c>
      <c r="F134" s="70"/>
      <c r="G134" s="70">
        <f>IF(G136=0,"-",G129/G136)</f>
        <v>0.31372549019607843</v>
      </c>
      <c r="H134" s="70">
        <f>IF(H136=0,"-",H129/H136)</f>
        <v>0.17391304347826086</v>
      </c>
      <c r="I134" s="70" t="str">
        <f t="shared" ref="I134:O134" si="63">IF(I136=0,"-",I129/I136)</f>
        <v>-</v>
      </c>
      <c r="J134" s="70">
        <f t="shared" si="63"/>
        <v>0.42857142857142855</v>
      </c>
      <c r="K134" s="70">
        <f t="shared" si="63"/>
        <v>0.38541666666666669</v>
      </c>
      <c r="L134" s="70">
        <f>IF(L136=0,"-",L129/L136)</f>
        <v>0.41249999999999998</v>
      </c>
      <c r="M134" s="70">
        <f t="shared" si="63"/>
        <v>0.42553191489361702</v>
      </c>
      <c r="N134" s="70">
        <f t="shared" si="63"/>
        <v>0.36956521739130432</v>
      </c>
      <c r="O134" s="70">
        <f t="shared" si="63"/>
        <v>0.14285714285714285</v>
      </c>
      <c r="P134" s="70" t="str">
        <f t="shared" ref="P134:AK134" si="64">IF(P136=0,"-",P129/P136)</f>
        <v>-</v>
      </c>
      <c r="Q134" s="70">
        <f t="shared" si="64"/>
        <v>0.29090909090909089</v>
      </c>
      <c r="R134" s="70">
        <f t="shared" si="64"/>
        <v>0.36842105263157893</v>
      </c>
      <c r="S134" s="70">
        <f t="shared" si="64"/>
        <v>0.37096774193548387</v>
      </c>
      <c r="T134" s="70">
        <f t="shared" si="64"/>
        <v>0.46511627906976744</v>
      </c>
      <c r="U134" s="70">
        <f t="shared" si="64"/>
        <v>0.32786885245901637</v>
      </c>
      <c r="V134" s="70">
        <f t="shared" si="64"/>
        <v>0.35</v>
      </c>
      <c r="W134" s="70" t="str">
        <f t="shared" si="64"/>
        <v>-</v>
      </c>
      <c r="X134" s="70">
        <f t="shared" si="64"/>
        <v>0</v>
      </c>
      <c r="Y134" s="70" t="str">
        <f>IF(Y136=0,"-",Y129/Y136)</f>
        <v>-</v>
      </c>
      <c r="Z134" s="70">
        <f t="shared" si="64"/>
        <v>9.0909090909090912E-2</v>
      </c>
      <c r="AA134" s="70">
        <f t="shared" si="64"/>
        <v>0.46938775510204084</v>
      </c>
      <c r="AB134" s="70">
        <f t="shared" si="64"/>
        <v>0.45454545454545453</v>
      </c>
      <c r="AC134" s="70">
        <f t="shared" si="64"/>
        <v>0.31428571428571428</v>
      </c>
      <c r="AD134" s="70" t="str">
        <f t="shared" si="64"/>
        <v>-</v>
      </c>
      <c r="AE134" s="70">
        <f t="shared" si="64"/>
        <v>0.45070422535211269</v>
      </c>
      <c r="AF134" s="70">
        <f t="shared" si="64"/>
        <v>0.3559322033898305</v>
      </c>
      <c r="AG134" s="70">
        <f t="shared" si="64"/>
        <v>0.39583333333333331</v>
      </c>
      <c r="AH134" s="70">
        <f t="shared" si="64"/>
        <v>0.44</v>
      </c>
      <c r="AI134" s="70">
        <f t="shared" si="64"/>
        <v>0.40476190476190477</v>
      </c>
      <c r="AJ134" s="70">
        <f t="shared" si="64"/>
        <v>0.21621621621621623</v>
      </c>
      <c r="AK134" s="70" t="str">
        <f t="shared" si="64"/>
        <v>-</v>
      </c>
      <c r="AM134" s="70">
        <f>IF(AM136=0,"-",AM129/AM136)</f>
        <v>0.36633663366336633</v>
      </c>
      <c r="AP134" s="119"/>
    </row>
    <row r="136" spans="1:43" s="78" customFormat="1" x14ac:dyDescent="0.2">
      <c r="A136" s="212">
        <f>A129</f>
        <v>49</v>
      </c>
      <c r="B136" s="74"/>
      <c r="C136" s="74"/>
      <c r="D136" s="74"/>
      <c r="E136" s="75" t="s">
        <v>107</v>
      </c>
      <c r="F136" s="74"/>
      <c r="G136" s="76">
        <f t="shared" ref="G136:AK136" si="65">G101+G129</f>
        <v>51</v>
      </c>
      <c r="H136" s="76">
        <f t="shared" si="65"/>
        <v>23</v>
      </c>
      <c r="I136" s="76">
        <f t="shared" si="65"/>
        <v>0</v>
      </c>
      <c r="J136" s="76">
        <f t="shared" si="65"/>
        <v>63</v>
      </c>
      <c r="K136" s="76">
        <f t="shared" si="65"/>
        <v>96</v>
      </c>
      <c r="L136" s="76">
        <f t="shared" si="65"/>
        <v>80</v>
      </c>
      <c r="M136" s="76">
        <f t="shared" si="65"/>
        <v>47</v>
      </c>
      <c r="N136" s="76">
        <f t="shared" si="65"/>
        <v>46</v>
      </c>
      <c r="O136" s="76">
        <f t="shared" si="65"/>
        <v>35</v>
      </c>
      <c r="P136" s="76">
        <f t="shared" si="65"/>
        <v>0</v>
      </c>
      <c r="Q136" s="76">
        <f t="shared" si="65"/>
        <v>55</v>
      </c>
      <c r="R136" s="76">
        <f t="shared" si="65"/>
        <v>76</v>
      </c>
      <c r="S136" s="76">
        <f t="shared" si="65"/>
        <v>62</v>
      </c>
      <c r="T136" s="76">
        <f t="shared" si="65"/>
        <v>43</v>
      </c>
      <c r="U136" s="76">
        <f t="shared" si="65"/>
        <v>61</v>
      </c>
      <c r="V136" s="76">
        <f t="shared" si="65"/>
        <v>20</v>
      </c>
      <c r="W136" s="76">
        <f t="shared" si="65"/>
        <v>0</v>
      </c>
      <c r="X136" s="76">
        <f t="shared" si="65"/>
        <v>27</v>
      </c>
      <c r="Y136" s="76">
        <f t="shared" si="65"/>
        <v>0</v>
      </c>
      <c r="Z136" s="76">
        <f t="shared" si="65"/>
        <v>22</v>
      </c>
      <c r="AA136" s="76">
        <f t="shared" si="65"/>
        <v>98</v>
      </c>
      <c r="AB136" s="76">
        <f t="shared" si="65"/>
        <v>66</v>
      </c>
      <c r="AC136" s="76">
        <f t="shared" si="65"/>
        <v>35</v>
      </c>
      <c r="AD136" s="76">
        <f t="shared" si="65"/>
        <v>0</v>
      </c>
      <c r="AE136" s="76">
        <f t="shared" si="65"/>
        <v>71</v>
      </c>
      <c r="AF136" s="76">
        <f t="shared" si="65"/>
        <v>59</v>
      </c>
      <c r="AG136" s="76">
        <f t="shared" si="65"/>
        <v>48</v>
      </c>
      <c r="AH136" s="76">
        <f t="shared" si="65"/>
        <v>50</v>
      </c>
      <c r="AI136" s="76">
        <f t="shared" si="65"/>
        <v>42</v>
      </c>
      <c r="AJ136" s="76">
        <f t="shared" si="65"/>
        <v>37</v>
      </c>
      <c r="AK136" s="76">
        <f t="shared" si="65"/>
        <v>0</v>
      </c>
      <c r="AL136" s="77"/>
      <c r="AM136" s="76">
        <f>AM101+AM129</f>
        <v>1313</v>
      </c>
      <c r="AO136" s="106">
        <f>AO101+AO129</f>
        <v>1265</v>
      </c>
      <c r="AP136" s="122">
        <f>AM136-AO136</f>
        <v>48</v>
      </c>
      <c r="AQ136" s="107">
        <f>IF(AO136=0,"-",AP136/AO136)</f>
        <v>3.7944664031620556E-2</v>
      </c>
    </row>
    <row r="137" spans="1:43" x14ac:dyDescent="0.2">
      <c r="E137" s="37" t="s">
        <v>98</v>
      </c>
      <c r="G137" s="54">
        <f t="shared" ref="G137:AK137" si="66">G102+G130</f>
        <v>33</v>
      </c>
      <c r="H137" s="54">
        <f t="shared" si="66"/>
        <v>62</v>
      </c>
      <c r="I137" s="54">
        <f t="shared" si="66"/>
        <v>48</v>
      </c>
      <c r="J137" s="54">
        <f t="shared" si="66"/>
        <v>23</v>
      </c>
      <c r="K137" s="54">
        <f t="shared" si="66"/>
        <v>0</v>
      </c>
      <c r="L137" s="54">
        <f t="shared" si="66"/>
        <v>84</v>
      </c>
      <c r="M137" s="54">
        <f t="shared" si="66"/>
        <v>90</v>
      </c>
      <c r="N137" s="54">
        <f t="shared" si="66"/>
        <v>58</v>
      </c>
      <c r="O137" s="54">
        <f t="shared" si="66"/>
        <v>54</v>
      </c>
      <c r="P137" s="54">
        <f t="shared" si="66"/>
        <v>54</v>
      </c>
      <c r="Q137" s="54">
        <f t="shared" si="66"/>
        <v>25</v>
      </c>
      <c r="R137" s="54">
        <f t="shared" si="66"/>
        <v>0</v>
      </c>
      <c r="S137" s="54">
        <f t="shared" si="66"/>
        <v>56</v>
      </c>
      <c r="T137" s="54">
        <f t="shared" si="66"/>
        <v>87</v>
      </c>
      <c r="U137" s="54">
        <f t="shared" si="66"/>
        <v>39</v>
      </c>
      <c r="V137" s="54">
        <f t="shared" si="66"/>
        <v>33</v>
      </c>
      <c r="W137" s="54">
        <f t="shared" si="66"/>
        <v>40</v>
      </c>
      <c r="X137" s="54">
        <f t="shared" si="66"/>
        <v>15</v>
      </c>
      <c r="Y137" s="54">
        <f t="shared" si="66"/>
        <v>0</v>
      </c>
      <c r="Z137" s="54">
        <f t="shared" si="66"/>
        <v>66</v>
      </c>
      <c r="AA137" s="54">
        <f t="shared" si="66"/>
        <v>68</v>
      </c>
      <c r="AB137" s="54">
        <f t="shared" si="66"/>
        <v>48</v>
      </c>
      <c r="AC137" s="54">
        <f t="shared" si="66"/>
        <v>24</v>
      </c>
      <c r="AD137" s="54">
        <f t="shared" si="66"/>
        <v>40</v>
      </c>
      <c r="AE137" s="54">
        <f t="shared" si="66"/>
        <v>20</v>
      </c>
      <c r="AF137" s="54">
        <f t="shared" si="66"/>
        <v>0</v>
      </c>
      <c r="AG137" s="54">
        <f t="shared" si="66"/>
        <v>67</v>
      </c>
      <c r="AH137" s="54">
        <f t="shared" si="66"/>
        <v>40</v>
      </c>
      <c r="AI137" s="54">
        <f t="shared" si="66"/>
        <v>43</v>
      </c>
      <c r="AJ137" s="54">
        <f t="shared" si="66"/>
        <v>48</v>
      </c>
      <c r="AK137" s="54">
        <f t="shared" si="66"/>
        <v>0</v>
      </c>
      <c r="AL137" s="54"/>
      <c r="AM137" s="54">
        <f>AM102+AM130</f>
        <v>1265</v>
      </c>
    </row>
    <row r="138" spans="1:43" s="119" customFormat="1" x14ac:dyDescent="0.2">
      <c r="A138" s="123"/>
      <c r="B138" s="126"/>
      <c r="C138" s="126"/>
      <c r="D138" s="126"/>
      <c r="E138" s="125" t="s">
        <v>108</v>
      </c>
      <c r="F138" s="126"/>
      <c r="G138" s="126">
        <f>G136-G137</f>
        <v>18</v>
      </c>
      <c r="H138" s="126">
        <f t="shared" ref="H138" si="67">H136-H137</f>
        <v>-39</v>
      </c>
      <c r="I138" s="126">
        <f t="shared" ref="I138" si="68">I136-I137</f>
        <v>-48</v>
      </c>
      <c r="J138" s="126">
        <f t="shared" ref="J138" si="69">J136-J137</f>
        <v>40</v>
      </c>
      <c r="K138" s="126">
        <f t="shared" ref="K138" si="70">K136-K137</f>
        <v>96</v>
      </c>
      <c r="L138" s="126">
        <f t="shared" ref="L138" si="71">L136-L137</f>
        <v>-4</v>
      </c>
      <c r="M138" s="126">
        <f t="shared" ref="M138" si="72">M136-M137</f>
        <v>-43</v>
      </c>
      <c r="N138" s="126">
        <f t="shared" ref="N138" si="73">N136-N137</f>
        <v>-12</v>
      </c>
      <c r="O138" s="126">
        <f t="shared" ref="O138" si="74">O136-O137</f>
        <v>-19</v>
      </c>
      <c r="P138" s="126">
        <f t="shared" ref="P138" si="75">P136-P137</f>
        <v>-54</v>
      </c>
      <c r="Q138" s="126">
        <f t="shared" ref="Q138" si="76">Q136-Q137</f>
        <v>30</v>
      </c>
      <c r="R138" s="126">
        <f t="shared" ref="R138" si="77">R136-R137</f>
        <v>76</v>
      </c>
      <c r="S138" s="126">
        <f t="shared" ref="S138" si="78">S136-S137</f>
        <v>6</v>
      </c>
      <c r="T138" s="126">
        <f t="shared" ref="T138" si="79">T136-T137</f>
        <v>-44</v>
      </c>
      <c r="U138" s="126">
        <f t="shared" ref="U138" si="80">U136-U137</f>
        <v>22</v>
      </c>
      <c r="V138" s="126">
        <f t="shared" ref="V138" si="81">V136-V137</f>
        <v>-13</v>
      </c>
      <c r="W138" s="126">
        <f t="shared" ref="W138" si="82">W136-W137</f>
        <v>-40</v>
      </c>
      <c r="X138" s="126">
        <f t="shared" ref="X138" si="83">X136-X137</f>
        <v>12</v>
      </c>
      <c r="Y138" s="126">
        <f t="shared" ref="Y138" si="84">Y136-Y137</f>
        <v>0</v>
      </c>
      <c r="Z138" s="126">
        <f t="shared" ref="Z138" si="85">Z136-Z137</f>
        <v>-44</v>
      </c>
      <c r="AA138" s="126">
        <f t="shared" ref="AA138" si="86">AA136-AA137</f>
        <v>30</v>
      </c>
      <c r="AB138" s="126">
        <f t="shared" ref="AB138" si="87">AB136-AB137</f>
        <v>18</v>
      </c>
      <c r="AC138" s="126">
        <f t="shared" ref="AC138" si="88">AC136-AC137</f>
        <v>11</v>
      </c>
      <c r="AD138" s="126">
        <f t="shared" ref="AD138" si="89">AD136-AD137</f>
        <v>-40</v>
      </c>
      <c r="AE138" s="126">
        <f t="shared" ref="AE138" si="90">AE136-AE137</f>
        <v>51</v>
      </c>
      <c r="AF138" s="126">
        <f t="shared" ref="AF138" si="91">AF136-AF137</f>
        <v>59</v>
      </c>
      <c r="AG138" s="126">
        <f t="shared" ref="AG138" si="92">AG136-AG137</f>
        <v>-19</v>
      </c>
      <c r="AH138" s="126">
        <f t="shared" ref="AH138" si="93">AH136-AH137</f>
        <v>10</v>
      </c>
      <c r="AI138" s="126">
        <f t="shared" ref="AI138" si="94">AI136-AI137</f>
        <v>-1</v>
      </c>
      <c r="AJ138" s="126">
        <f t="shared" ref="AJ138" si="95">AJ136-AJ137</f>
        <v>-11</v>
      </c>
      <c r="AK138" s="126">
        <f t="shared" ref="AK138" si="96">AK136-AK137</f>
        <v>0</v>
      </c>
      <c r="AM138" s="126">
        <f>AM136-AM137</f>
        <v>48</v>
      </c>
    </row>
    <row r="139" spans="1:43" x14ac:dyDescent="0.2">
      <c r="E139" s="37" t="s">
        <v>99</v>
      </c>
      <c r="G139" s="87">
        <f>IF(G137=0,"-",G138/G137)</f>
        <v>0.54545454545454541</v>
      </c>
      <c r="H139" s="87">
        <f t="shared" ref="H139:AM139" si="97">IF(H137=0,"-",H138/H137)</f>
        <v>-0.62903225806451613</v>
      </c>
      <c r="I139" s="87">
        <f t="shared" si="97"/>
        <v>-1</v>
      </c>
      <c r="J139" s="87">
        <f t="shared" si="97"/>
        <v>1.7391304347826086</v>
      </c>
      <c r="K139" s="87" t="str">
        <f t="shared" si="97"/>
        <v>-</v>
      </c>
      <c r="L139" s="87">
        <f t="shared" si="97"/>
        <v>-4.7619047619047616E-2</v>
      </c>
      <c r="M139" s="87">
        <f t="shared" si="97"/>
        <v>-0.4777777777777778</v>
      </c>
      <c r="N139" s="87">
        <f t="shared" si="97"/>
        <v>-0.20689655172413793</v>
      </c>
      <c r="O139" s="87">
        <f t="shared" si="97"/>
        <v>-0.35185185185185186</v>
      </c>
      <c r="P139" s="87">
        <f t="shared" si="97"/>
        <v>-1</v>
      </c>
      <c r="Q139" s="87">
        <f t="shared" si="97"/>
        <v>1.2</v>
      </c>
      <c r="R139" s="87" t="str">
        <f t="shared" si="97"/>
        <v>-</v>
      </c>
      <c r="S139" s="87">
        <f t="shared" si="97"/>
        <v>0.10714285714285714</v>
      </c>
      <c r="T139" s="87">
        <f t="shared" si="97"/>
        <v>-0.50574712643678166</v>
      </c>
      <c r="U139" s="87">
        <f t="shared" si="97"/>
        <v>0.5641025641025641</v>
      </c>
      <c r="V139" s="87">
        <f t="shared" si="97"/>
        <v>-0.39393939393939392</v>
      </c>
      <c r="W139" s="87">
        <f t="shared" si="97"/>
        <v>-1</v>
      </c>
      <c r="X139" s="87">
        <f t="shared" si="97"/>
        <v>0.8</v>
      </c>
      <c r="Y139" s="87" t="str">
        <f t="shared" si="97"/>
        <v>-</v>
      </c>
      <c r="Z139" s="87">
        <f t="shared" si="97"/>
        <v>-0.66666666666666663</v>
      </c>
      <c r="AA139" s="87">
        <f t="shared" si="97"/>
        <v>0.44117647058823528</v>
      </c>
      <c r="AB139" s="87">
        <f t="shared" si="97"/>
        <v>0.375</v>
      </c>
      <c r="AC139" s="87">
        <f t="shared" si="97"/>
        <v>0.45833333333333331</v>
      </c>
      <c r="AD139" s="87">
        <f t="shared" si="97"/>
        <v>-1</v>
      </c>
      <c r="AE139" s="87">
        <f t="shared" si="97"/>
        <v>2.5499999999999998</v>
      </c>
      <c r="AF139" s="87" t="str">
        <f t="shared" si="97"/>
        <v>-</v>
      </c>
      <c r="AG139" s="87">
        <f t="shared" si="97"/>
        <v>-0.28358208955223879</v>
      </c>
      <c r="AH139" s="87">
        <f t="shared" si="97"/>
        <v>0.25</v>
      </c>
      <c r="AI139" s="87">
        <f t="shared" si="97"/>
        <v>-2.3255813953488372E-2</v>
      </c>
      <c r="AJ139" s="87">
        <f t="shared" si="97"/>
        <v>-0.22916666666666666</v>
      </c>
      <c r="AK139" s="87" t="str">
        <f t="shared" si="97"/>
        <v>-</v>
      </c>
      <c r="AL139" s="88"/>
      <c r="AM139" s="87">
        <f t="shared" si="97"/>
        <v>3.7944664031620556E-2</v>
      </c>
    </row>
    <row r="166" spans="1:43" ht="15.75" x14ac:dyDescent="0.25">
      <c r="A166" s="281" t="s">
        <v>165</v>
      </c>
      <c r="B166" s="281"/>
      <c r="C166" s="281"/>
      <c r="D166" s="281"/>
      <c r="E166" s="281"/>
      <c r="F166" s="90"/>
      <c r="G166" s="90"/>
      <c r="H166" s="90"/>
    </row>
    <row r="167" spans="1:43" s="53" customFormat="1" x14ac:dyDescent="0.2">
      <c r="A167" s="91" t="str">
        <f t="shared" ref="A167:B195" si="98">A71</f>
        <v>T</v>
      </c>
      <c r="B167" s="49" t="str">
        <f t="shared" si="98"/>
        <v>Bangkok and Boundaries</v>
      </c>
      <c r="C167" s="50"/>
      <c r="D167" s="50"/>
      <c r="E167" s="50"/>
      <c r="F167" s="50"/>
      <c r="G167" s="51">
        <f t="shared" ref="G167:AK167" si="99">G71</f>
        <v>1</v>
      </c>
      <c r="H167" s="51">
        <f t="shared" si="99"/>
        <v>2</v>
      </c>
      <c r="I167" s="51">
        <f t="shared" si="99"/>
        <v>3</v>
      </c>
      <c r="J167" s="51">
        <f t="shared" si="99"/>
        <v>4</v>
      </c>
      <c r="K167" s="51">
        <f t="shared" si="99"/>
        <v>5</v>
      </c>
      <c r="L167" s="51">
        <f t="shared" si="99"/>
        <v>6</v>
      </c>
      <c r="M167" s="51">
        <f t="shared" si="99"/>
        <v>7</v>
      </c>
      <c r="N167" s="51">
        <f t="shared" si="99"/>
        <v>8</v>
      </c>
      <c r="O167" s="51">
        <f t="shared" si="99"/>
        <v>9</v>
      </c>
      <c r="P167" s="51">
        <f t="shared" si="99"/>
        <v>10</v>
      </c>
      <c r="Q167" s="51">
        <f t="shared" si="99"/>
        <v>11</v>
      </c>
      <c r="R167" s="51">
        <f t="shared" si="99"/>
        <v>12</v>
      </c>
      <c r="S167" s="51">
        <f t="shared" si="99"/>
        <v>13</v>
      </c>
      <c r="T167" s="51">
        <f t="shared" si="99"/>
        <v>14</v>
      </c>
      <c r="U167" s="51">
        <f t="shared" si="99"/>
        <v>15</v>
      </c>
      <c r="V167" s="51">
        <f t="shared" si="99"/>
        <v>16</v>
      </c>
      <c r="W167" s="51">
        <f t="shared" si="99"/>
        <v>17</v>
      </c>
      <c r="X167" s="51">
        <f t="shared" si="99"/>
        <v>18</v>
      </c>
      <c r="Y167" s="51">
        <f t="shared" si="99"/>
        <v>19</v>
      </c>
      <c r="Z167" s="51">
        <f t="shared" si="99"/>
        <v>20</v>
      </c>
      <c r="AA167" s="51">
        <f t="shared" si="99"/>
        <v>21</v>
      </c>
      <c r="AB167" s="51">
        <f t="shared" si="99"/>
        <v>22</v>
      </c>
      <c r="AC167" s="51">
        <f t="shared" si="99"/>
        <v>23</v>
      </c>
      <c r="AD167" s="51">
        <f t="shared" si="99"/>
        <v>24</v>
      </c>
      <c r="AE167" s="51">
        <f t="shared" si="99"/>
        <v>25</v>
      </c>
      <c r="AF167" s="51">
        <f t="shared" si="99"/>
        <v>26</v>
      </c>
      <c r="AG167" s="51">
        <f t="shared" si="99"/>
        <v>27</v>
      </c>
      <c r="AH167" s="51">
        <f t="shared" si="99"/>
        <v>28</v>
      </c>
      <c r="AI167" s="51">
        <f t="shared" si="99"/>
        <v>29</v>
      </c>
      <c r="AJ167" s="51">
        <f t="shared" si="99"/>
        <v>30</v>
      </c>
      <c r="AK167" s="51">
        <f t="shared" si="99"/>
        <v>31</v>
      </c>
      <c r="AL167" s="52"/>
      <c r="AM167" s="51" t="str">
        <f>AM71</f>
        <v>Total</v>
      </c>
      <c r="AO167" s="79" t="s">
        <v>98</v>
      </c>
      <c r="AP167" s="120" t="s">
        <v>108</v>
      </c>
      <c r="AQ167" s="79" t="s">
        <v>99</v>
      </c>
    </row>
    <row r="168" spans="1:43" x14ac:dyDescent="0.2">
      <c r="A168" s="57">
        <f t="shared" si="98"/>
        <v>1</v>
      </c>
      <c r="B168" s="43" t="str">
        <f t="shared" si="98"/>
        <v>HQT</v>
      </c>
      <c r="E168" s="37" t="str">
        <f t="shared" ref="E168:F189" si="100">E72</f>
        <v>Head Quarter</v>
      </c>
      <c r="F168" s="43" t="str">
        <f t="shared" si="100"/>
        <v>สำนักงานใหญ่</v>
      </c>
      <c r="G168" s="54">
        <f>HQT!G$6</f>
        <v>6</v>
      </c>
      <c r="H168" s="54">
        <f>HQT!G$7</f>
        <v>4</v>
      </c>
      <c r="I168" s="54">
        <f>HQT!G$8</f>
        <v>0</v>
      </c>
      <c r="J168" s="54">
        <f>HQT!G$9</f>
        <v>9</v>
      </c>
      <c r="K168" s="54">
        <f>HQT!G$10</f>
        <v>8</v>
      </c>
      <c r="L168" s="54">
        <f>HQT!G$11</f>
        <v>9</v>
      </c>
      <c r="M168" s="54">
        <f>HQT!G$12</f>
        <v>2</v>
      </c>
      <c r="N168" s="54">
        <f>HQT!G$13</f>
        <v>5</v>
      </c>
      <c r="O168" s="54">
        <f>HQT!G$14</f>
        <v>4</v>
      </c>
      <c r="P168" s="54">
        <f>HQT!G$15</f>
        <v>0</v>
      </c>
      <c r="Q168" s="54">
        <f>HQT!G$16</f>
        <v>4</v>
      </c>
      <c r="R168" s="54">
        <f>HQT!G$17</f>
        <v>4</v>
      </c>
      <c r="S168" s="54">
        <f>HQT!G$18</f>
        <v>4</v>
      </c>
      <c r="T168" s="54">
        <f>HQT!G$19</f>
        <v>6</v>
      </c>
      <c r="U168" s="54">
        <f>HQT!G$20</f>
        <v>3</v>
      </c>
      <c r="V168" s="54">
        <f>HQT!G$21</f>
        <v>3</v>
      </c>
      <c r="W168" s="54">
        <f>HQT!G$22</f>
        <v>0</v>
      </c>
      <c r="X168" s="54">
        <f>HQT!G$23</f>
        <v>5</v>
      </c>
      <c r="Y168" s="54">
        <f>HQT!G$24</f>
        <v>0</v>
      </c>
      <c r="Z168" s="54">
        <f>HQT!G$25</f>
        <v>3</v>
      </c>
      <c r="AA168" s="54">
        <f>HQT!G$26</f>
        <v>3</v>
      </c>
      <c r="AB168" s="54">
        <f>HQT!G$27</f>
        <v>3</v>
      </c>
      <c r="AC168" s="54">
        <f>HQT!G$28</f>
        <v>1</v>
      </c>
      <c r="AD168" s="54">
        <f>HQT!G$29</f>
        <v>0</v>
      </c>
      <c r="AE168" s="54">
        <f>HQT!G$30</f>
        <v>4</v>
      </c>
      <c r="AF168" s="54">
        <f>HQT!G$31</f>
        <v>1</v>
      </c>
      <c r="AG168" s="54">
        <f>HQT!G$32</f>
        <v>5</v>
      </c>
      <c r="AH168" s="54">
        <f>HQT!G$33</f>
        <v>2</v>
      </c>
      <c r="AI168" s="54">
        <f>HQT!G$34</f>
        <v>8</v>
      </c>
      <c r="AJ168" s="54">
        <f>HQT!G$35</f>
        <v>5</v>
      </c>
      <c r="AK168" s="54">
        <f>HQT!G$36</f>
        <v>0</v>
      </c>
      <c r="AL168" s="55"/>
      <c r="AM168" s="56">
        <f t="shared" ref="AM168:AM173" si="101">SUM(G168:AK168)</f>
        <v>111</v>
      </c>
      <c r="AO168" s="55">
        <v>137</v>
      </c>
      <c r="AP168" s="119">
        <f t="shared" ref="AP168:AP173" si="102">AM168-AO168</f>
        <v>-26</v>
      </c>
      <c r="AQ168" s="84">
        <f t="shared" ref="AQ168:AQ173" si="103">IF(AO168=0,"-",AP168/AO168)</f>
        <v>-0.18978102189781021</v>
      </c>
    </row>
    <row r="169" spans="1:43" x14ac:dyDescent="0.2">
      <c r="A169" s="57">
        <f t="shared" si="98"/>
        <v>2</v>
      </c>
      <c r="B169" s="43" t="str">
        <f t="shared" si="98"/>
        <v>CSW</v>
      </c>
      <c r="E169" s="37" t="str">
        <f t="shared" si="100"/>
        <v>Charansanitwong</v>
      </c>
      <c r="F169" s="43" t="str">
        <f t="shared" si="100"/>
        <v>จรัญสนิทวงศ์</v>
      </c>
      <c r="G169" s="54">
        <f>CSW!G$5</f>
        <v>2</v>
      </c>
      <c r="H169" s="54">
        <f>CSW!G$6</f>
        <v>2</v>
      </c>
      <c r="I169" s="54">
        <f>CSW!G$7</f>
        <v>0</v>
      </c>
      <c r="J169" s="54">
        <f>CSW!G$8</f>
        <v>0</v>
      </c>
      <c r="K169" s="54">
        <f>CSW!G$9</f>
        <v>1</v>
      </c>
      <c r="L169" s="54">
        <f>CSW!G$10</f>
        <v>0</v>
      </c>
      <c r="M169" s="54">
        <f>CSW!G$11</f>
        <v>1</v>
      </c>
      <c r="N169" s="54">
        <f>CSW!G$12</f>
        <v>1</v>
      </c>
      <c r="O169" s="54">
        <f>CSW!G$13</f>
        <v>1</v>
      </c>
      <c r="P169" s="54">
        <f>CSW!G$14</f>
        <v>0</v>
      </c>
      <c r="Q169" s="54">
        <f>CSW!G$15</f>
        <v>1</v>
      </c>
      <c r="R169" s="54">
        <f>CSW!G$16</f>
        <v>2</v>
      </c>
      <c r="S169" s="54">
        <f>CSW!G$17</f>
        <v>1</v>
      </c>
      <c r="T169" s="54">
        <f>CSW!G$18</f>
        <v>1</v>
      </c>
      <c r="U169" s="54">
        <f>CSW!G$19</f>
        <v>1</v>
      </c>
      <c r="V169" s="54">
        <f>CSW!G$20</f>
        <v>0</v>
      </c>
      <c r="W169" s="54">
        <f>CSW!G$21</f>
        <v>0</v>
      </c>
      <c r="X169" s="54">
        <f>CSW!G$22</f>
        <v>1</v>
      </c>
      <c r="Y169" s="54">
        <f>CSW!G$23</f>
        <v>0</v>
      </c>
      <c r="Z169" s="54">
        <f>CSW!G$24</f>
        <v>0</v>
      </c>
      <c r="AA169" s="54">
        <f>CSW!G$25</f>
        <v>0</v>
      </c>
      <c r="AB169" s="54">
        <f>CSW!G$26</f>
        <v>1</v>
      </c>
      <c r="AC169" s="54">
        <f>CSW!G$27</f>
        <v>1</v>
      </c>
      <c r="AD169" s="54">
        <f>CSW!G$28</f>
        <v>0</v>
      </c>
      <c r="AE169" s="54">
        <f>CSW!G$29</f>
        <v>0</v>
      </c>
      <c r="AF169" s="54">
        <f>CSW!G$30</f>
        <v>0</v>
      </c>
      <c r="AG169" s="54">
        <f>CSW!G$31</f>
        <v>1</v>
      </c>
      <c r="AH169" s="54">
        <f>CSW!G$32</f>
        <v>0</v>
      </c>
      <c r="AI169" s="54">
        <f>CSW!G$33</f>
        <v>3</v>
      </c>
      <c r="AJ169" s="54">
        <f>CSW!G$34</f>
        <v>2</v>
      </c>
      <c r="AK169" s="54">
        <f>CSW!G$35</f>
        <v>0</v>
      </c>
      <c r="AL169" s="55"/>
      <c r="AM169" s="56">
        <f t="shared" si="101"/>
        <v>23</v>
      </c>
      <c r="AO169" s="55">
        <v>21</v>
      </c>
      <c r="AP169" s="119">
        <f t="shared" si="102"/>
        <v>2</v>
      </c>
      <c r="AQ169" s="84">
        <f t="shared" si="103"/>
        <v>9.5238095238095233E-2</v>
      </c>
    </row>
    <row r="170" spans="1:43" x14ac:dyDescent="0.2">
      <c r="A170" s="57">
        <f t="shared" si="98"/>
        <v>3</v>
      </c>
      <c r="B170" s="43" t="str">
        <f t="shared" si="98"/>
        <v>PAK</v>
      </c>
      <c r="E170" s="37" t="str">
        <f t="shared" si="100"/>
        <v>Pak Kret</v>
      </c>
      <c r="F170" s="43" t="str">
        <f t="shared" si="100"/>
        <v>ปากเกร็ด</v>
      </c>
      <c r="G170" s="54">
        <f>PAK!G$5</f>
        <v>2</v>
      </c>
      <c r="H170" s="54">
        <f>PAK!G$6</f>
        <v>0</v>
      </c>
      <c r="I170" s="54">
        <f>PAK!G$7</f>
        <v>0</v>
      </c>
      <c r="J170" s="54">
        <f>PAK!G$8</f>
        <v>5</v>
      </c>
      <c r="K170" s="54">
        <f>PAK!G$9</f>
        <v>1</v>
      </c>
      <c r="L170" s="54">
        <f>PAK!G$10</f>
        <v>1</v>
      </c>
      <c r="M170" s="54">
        <f>PAK!G$11</f>
        <v>0</v>
      </c>
      <c r="N170" s="54">
        <f>PAK!G$12</f>
        <v>3</v>
      </c>
      <c r="O170" s="54">
        <f>PAK!G$13</f>
        <v>0</v>
      </c>
      <c r="P170" s="54">
        <f>PAK!G$14</f>
        <v>0</v>
      </c>
      <c r="Q170" s="54">
        <f>PAK!G$15</f>
        <v>1</v>
      </c>
      <c r="R170" s="54">
        <f>PAK!G$16</f>
        <v>1</v>
      </c>
      <c r="S170" s="54">
        <f>PAK!G$17</f>
        <v>1</v>
      </c>
      <c r="T170" s="54">
        <f>PAK!G$18</f>
        <v>1</v>
      </c>
      <c r="U170" s="54">
        <f>PAK!G$19</f>
        <v>3</v>
      </c>
      <c r="V170" s="54">
        <f>PAK!G$20</f>
        <v>2</v>
      </c>
      <c r="W170" s="54">
        <f>PAK!G$21</f>
        <v>0</v>
      </c>
      <c r="X170" s="54">
        <f>PAK!G$22</f>
        <v>1</v>
      </c>
      <c r="Y170" s="54">
        <f>PAK!G$23</f>
        <v>0</v>
      </c>
      <c r="Z170" s="54">
        <f>PAK!G$24</f>
        <v>0</v>
      </c>
      <c r="AA170" s="54">
        <f>PAK!G$25</f>
        <v>3</v>
      </c>
      <c r="AB170" s="54">
        <f>PAK!G$26</f>
        <v>2</v>
      </c>
      <c r="AC170" s="54">
        <f>PAK!G$27</f>
        <v>5</v>
      </c>
      <c r="AD170" s="54">
        <f>PAK!G$28</f>
        <v>0</v>
      </c>
      <c r="AE170" s="54">
        <f>PAK!G$29</f>
        <v>1</v>
      </c>
      <c r="AF170" s="54">
        <f>PAK!G$30</f>
        <v>0</v>
      </c>
      <c r="AG170" s="54">
        <f>PAK!G$31</f>
        <v>0</v>
      </c>
      <c r="AH170" s="54">
        <f>PAK!G$32</f>
        <v>0</v>
      </c>
      <c r="AI170" s="54">
        <f>PAK!G$33</f>
        <v>0</v>
      </c>
      <c r="AJ170" s="54">
        <f>PAK!G$34</f>
        <v>2</v>
      </c>
      <c r="AK170" s="54">
        <f>PAK!G$35</f>
        <v>0</v>
      </c>
      <c r="AL170" s="55"/>
      <c r="AM170" s="56">
        <f t="shared" si="101"/>
        <v>35</v>
      </c>
      <c r="AO170" s="55">
        <v>25</v>
      </c>
      <c r="AP170" s="119">
        <f t="shared" si="102"/>
        <v>10</v>
      </c>
      <c r="AQ170" s="84">
        <f t="shared" si="103"/>
        <v>0.4</v>
      </c>
    </row>
    <row r="171" spans="1:43" x14ac:dyDescent="0.2">
      <c r="A171" s="57">
        <f t="shared" si="98"/>
        <v>4</v>
      </c>
      <c r="B171" s="43" t="str">
        <f t="shared" si="98"/>
        <v>STP</v>
      </c>
      <c r="E171" s="37" t="str">
        <f t="shared" si="100"/>
        <v>Sathu Pradit</v>
      </c>
      <c r="F171" s="43" t="str">
        <f t="shared" si="100"/>
        <v>สาธุประดิษฐ์</v>
      </c>
      <c r="G171" s="54">
        <f>STP!G$5</f>
        <v>0</v>
      </c>
      <c r="H171" s="54">
        <f>STP!G$6</f>
        <v>0</v>
      </c>
      <c r="I171" s="54">
        <f>STP!G$7</f>
        <v>0</v>
      </c>
      <c r="J171" s="54">
        <f>STP!G$8</f>
        <v>0</v>
      </c>
      <c r="K171" s="54">
        <f>STP!G$9</f>
        <v>1</v>
      </c>
      <c r="L171" s="54">
        <f>STP!G$10</f>
        <v>3</v>
      </c>
      <c r="M171" s="54">
        <f>STP!G$11</f>
        <v>0</v>
      </c>
      <c r="N171" s="54">
        <f>STP!G$12</f>
        <v>0</v>
      </c>
      <c r="O171" s="54">
        <f>STP!G$13</f>
        <v>1</v>
      </c>
      <c r="P171" s="54">
        <f>STP!G$14</f>
        <v>0</v>
      </c>
      <c r="Q171" s="54">
        <f>STP!G$15</f>
        <v>1</v>
      </c>
      <c r="R171" s="54">
        <f>STP!G$16</f>
        <v>5</v>
      </c>
      <c r="S171" s="54">
        <f>STP!G$17</f>
        <v>1</v>
      </c>
      <c r="T171" s="54">
        <f>STP!G$18</f>
        <v>0</v>
      </c>
      <c r="U171" s="54">
        <f>STP!G$19</f>
        <v>0</v>
      </c>
      <c r="V171" s="54">
        <f>STP!G$20</f>
        <v>2</v>
      </c>
      <c r="W171" s="54">
        <f>STP!G$21</f>
        <v>0</v>
      </c>
      <c r="X171" s="54">
        <f>STP!G$22</f>
        <v>1</v>
      </c>
      <c r="Y171" s="54">
        <f>STP!G$23</f>
        <v>0</v>
      </c>
      <c r="Z171" s="54">
        <f>STP!G$24</f>
        <v>0</v>
      </c>
      <c r="AA171" s="54">
        <f>STP!G$25</f>
        <v>1</v>
      </c>
      <c r="AB171" s="54">
        <f>STP!G$26</f>
        <v>3</v>
      </c>
      <c r="AC171" s="54">
        <f>STP!G$27</f>
        <v>0</v>
      </c>
      <c r="AD171" s="54">
        <f>STP!G$28</f>
        <v>0</v>
      </c>
      <c r="AE171" s="54">
        <f>STP!G$29</f>
        <v>1</v>
      </c>
      <c r="AF171" s="54">
        <f>STP!G$30</f>
        <v>0</v>
      </c>
      <c r="AG171" s="54">
        <f>STP!G$31</f>
        <v>0</v>
      </c>
      <c r="AH171" s="54">
        <f>STP!G$32</f>
        <v>1</v>
      </c>
      <c r="AI171" s="54">
        <f>STP!G$33</f>
        <v>2</v>
      </c>
      <c r="AJ171" s="54">
        <f>STP!G$34</f>
        <v>1</v>
      </c>
      <c r="AK171" s="54">
        <f>STP!G$35</f>
        <v>0</v>
      </c>
      <c r="AL171" s="55"/>
      <c r="AM171" s="56">
        <f t="shared" si="101"/>
        <v>24</v>
      </c>
      <c r="AO171" s="55">
        <v>24</v>
      </c>
      <c r="AP171" s="119">
        <f t="shared" si="102"/>
        <v>0</v>
      </c>
      <c r="AQ171" s="84">
        <f t="shared" si="103"/>
        <v>0</v>
      </c>
    </row>
    <row r="172" spans="1:43" x14ac:dyDescent="0.2">
      <c r="A172" s="57">
        <f t="shared" si="98"/>
        <v>5</v>
      </c>
      <c r="B172" s="108" t="str">
        <f t="shared" si="98"/>
        <v>INT</v>
      </c>
      <c r="C172" s="57"/>
      <c r="D172" s="57"/>
      <c r="E172" s="108" t="str">
        <f t="shared" si="100"/>
        <v>Inthamara</v>
      </c>
      <c r="F172" s="43" t="str">
        <f t="shared" si="100"/>
        <v>อินทามระ</v>
      </c>
      <c r="G172" s="54">
        <f>INT!G$5</f>
        <v>4</v>
      </c>
      <c r="H172" s="54">
        <f>INT!G$6</f>
        <v>1</v>
      </c>
      <c r="I172" s="54">
        <f>INT!G$7</f>
        <v>0</v>
      </c>
      <c r="J172" s="54">
        <f>INT!G$8</f>
        <v>6</v>
      </c>
      <c r="K172" s="54">
        <f>INT!G$9</f>
        <v>5</v>
      </c>
      <c r="L172" s="54">
        <f>INT!G$10</f>
        <v>0</v>
      </c>
      <c r="M172" s="54">
        <f>INT!G$11</f>
        <v>3</v>
      </c>
      <c r="N172" s="54">
        <f>INT!G$12</f>
        <v>0</v>
      </c>
      <c r="O172" s="54">
        <f>INT!G$13</f>
        <v>0</v>
      </c>
      <c r="P172" s="54">
        <f>INT!G$14</f>
        <v>0</v>
      </c>
      <c r="Q172" s="54">
        <f>INT!G$15</f>
        <v>1</v>
      </c>
      <c r="R172" s="54">
        <f>INT!G$16</f>
        <v>1</v>
      </c>
      <c r="S172" s="54">
        <f>INT!G$17</f>
        <v>1</v>
      </c>
      <c r="T172" s="54">
        <f>INT!G$18</f>
        <v>2</v>
      </c>
      <c r="U172" s="54">
        <f>INT!G$19</f>
        <v>1</v>
      </c>
      <c r="V172" s="54">
        <f>INT!G$20</f>
        <v>2</v>
      </c>
      <c r="W172" s="54">
        <f>INT!G$21</f>
        <v>0</v>
      </c>
      <c r="X172" s="54">
        <f>INT!G$22</f>
        <v>1</v>
      </c>
      <c r="Y172" s="54">
        <f>INT!G$23</f>
        <v>0</v>
      </c>
      <c r="Z172" s="54">
        <f>INT!G$24</f>
        <v>2</v>
      </c>
      <c r="AA172" s="54">
        <f>INT!G$25</f>
        <v>1</v>
      </c>
      <c r="AB172" s="54">
        <f>INT!G$26</f>
        <v>0</v>
      </c>
      <c r="AC172" s="54">
        <f>INT!G$27</f>
        <v>2</v>
      </c>
      <c r="AD172" s="54">
        <f>INT!G$28</f>
        <v>0</v>
      </c>
      <c r="AE172" s="54">
        <f>INT!G$29</f>
        <v>3</v>
      </c>
      <c r="AF172" s="54">
        <f>INT!G$30</f>
        <v>4</v>
      </c>
      <c r="AG172" s="54">
        <f>INT!G$31</f>
        <v>2</v>
      </c>
      <c r="AH172" s="54">
        <f>INT!G$32</f>
        <v>2</v>
      </c>
      <c r="AI172" s="54">
        <f>INT!G$33</f>
        <v>2</v>
      </c>
      <c r="AJ172" s="54">
        <f>INT!G$34</f>
        <v>3</v>
      </c>
      <c r="AK172" s="54">
        <f>INT!G$35</f>
        <v>0</v>
      </c>
      <c r="AL172" s="55"/>
      <c r="AM172" s="56">
        <f t="shared" si="101"/>
        <v>49</v>
      </c>
      <c r="AO172" s="55">
        <v>40</v>
      </c>
      <c r="AP172" s="119">
        <f t="shared" si="102"/>
        <v>9</v>
      </c>
      <c r="AQ172" s="84">
        <f t="shared" si="103"/>
        <v>0.22500000000000001</v>
      </c>
    </row>
    <row r="173" spans="1:43" s="158" customFormat="1" x14ac:dyDescent="0.2">
      <c r="A173" s="151">
        <f t="shared" si="98"/>
        <v>6</v>
      </c>
      <c r="B173" s="164" t="str">
        <f t="shared" si="98"/>
        <v>CH4</v>
      </c>
      <c r="C173" s="151"/>
      <c r="D173" s="151"/>
      <c r="E173" s="164" t="str">
        <f t="shared" si="100"/>
        <v>Chokchai 4</v>
      </c>
      <c r="F173" s="152" t="str">
        <f t="shared" si="100"/>
        <v>โชคชัยสี่</v>
      </c>
      <c r="G173" s="155">
        <f>'CH4'!G$5</f>
        <v>0</v>
      </c>
      <c r="H173" s="155">
        <f>'CH4'!G$6</f>
        <v>0</v>
      </c>
      <c r="I173" s="155">
        <f>'CH4'!G$7</f>
        <v>0</v>
      </c>
      <c r="J173" s="155">
        <f>'CH4'!G$8</f>
        <v>1</v>
      </c>
      <c r="K173" s="155">
        <f>'CH4'!G$9</f>
        <v>0</v>
      </c>
      <c r="L173" s="155">
        <f>'CH4'!G$10</f>
        <v>0</v>
      </c>
      <c r="M173" s="155">
        <f>'CH4'!G$11</f>
        <v>1</v>
      </c>
      <c r="N173" s="155">
        <f>'CH4'!G$12</f>
        <v>1</v>
      </c>
      <c r="O173" s="155">
        <f>'CH4'!G$13</f>
        <v>2</v>
      </c>
      <c r="P173" s="155">
        <f>'CH4'!G$14</f>
        <v>0</v>
      </c>
      <c r="Q173" s="155">
        <f>'CH4'!G$15</f>
        <v>1</v>
      </c>
      <c r="R173" s="155">
        <f>'CH4'!G$16</f>
        <v>1</v>
      </c>
      <c r="S173" s="155">
        <f>'CH4'!G$17</f>
        <v>0</v>
      </c>
      <c r="T173" s="155">
        <f>'CH4'!G$18</f>
        <v>0</v>
      </c>
      <c r="U173" s="155">
        <f>'CH4'!G$19</f>
        <v>0</v>
      </c>
      <c r="V173" s="155">
        <f>'CH4'!G$20</f>
        <v>1</v>
      </c>
      <c r="W173" s="155">
        <f>'CH4'!G$21</f>
        <v>0</v>
      </c>
      <c r="X173" s="155">
        <f>'CH4'!G$22</f>
        <v>1</v>
      </c>
      <c r="Y173" s="155">
        <f>'CH4'!G$23</f>
        <v>0</v>
      </c>
      <c r="Z173" s="155">
        <f>'CH4'!G$24</f>
        <v>0</v>
      </c>
      <c r="AA173" s="155">
        <f>'CH4'!G$25</f>
        <v>1</v>
      </c>
      <c r="AB173" s="155">
        <f>'CH4'!G$26</f>
        <v>0</v>
      </c>
      <c r="AC173" s="155">
        <f>'CH4'!G$27</f>
        <v>0</v>
      </c>
      <c r="AD173" s="155">
        <f>'CH4'!G$28</f>
        <v>0</v>
      </c>
      <c r="AE173" s="155">
        <f>'CH4'!G$29</f>
        <v>0</v>
      </c>
      <c r="AF173" s="155">
        <f>'CH4'!G$30</f>
        <v>0</v>
      </c>
      <c r="AG173" s="155">
        <f>'CH4'!G$31</f>
        <v>1</v>
      </c>
      <c r="AH173" s="155">
        <f>'CH4'!G$32</f>
        <v>1</v>
      </c>
      <c r="AI173" s="155">
        <f>'CH4'!G$33</f>
        <v>0</v>
      </c>
      <c r="AJ173" s="155">
        <f>'CH4'!G$34</f>
        <v>0</v>
      </c>
      <c r="AK173" s="155">
        <f>'CH4'!G$35</f>
        <v>0</v>
      </c>
      <c r="AL173" s="156"/>
      <c r="AM173" s="157">
        <f t="shared" si="101"/>
        <v>12</v>
      </c>
      <c r="AO173" s="156">
        <v>13</v>
      </c>
      <c r="AP173" s="159">
        <f t="shared" si="102"/>
        <v>-1</v>
      </c>
      <c r="AQ173" s="160">
        <f t="shared" si="103"/>
        <v>-7.6923076923076927E-2</v>
      </c>
    </row>
    <row r="174" spans="1:43" s="148" customFormat="1" x14ac:dyDescent="0.2">
      <c r="A174" s="141">
        <f t="shared" si="98"/>
        <v>7</v>
      </c>
      <c r="B174" s="142" t="str">
        <f t="shared" si="98"/>
        <v>DMU</v>
      </c>
      <c r="C174" s="143"/>
      <c r="D174" s="143"/>
      <c r="E174" s="144" t="str">
        <f t="shared" si="100"/>
        <v>Don Muang</v>
      </c>
      <c r="F174" s="142" t="str">
        <f t="shared" si="100"/>
        <v>ดอนเมือง</v>
      </c>
      <c r="G174" s="145">
        <f>DMU!G$5</f>
        <v>1</v>
      </c>
      <c r="H174" s="145">
        <f>DMU!G$6</f>
        <v>0</v>
      </c>
      <c r="I174" s="145">
        <f>DMU!G$7</f>
        <v>0</v>
      </c>
      <c r="J174" s="145">
        <f>DMU!G$8</f>
        <v>1</v>
      </c>
      <c r="K174" s="145">
        <f>DMU!G$9</f>
        <v>0</v>
      </c>
      <c r="L174" s="145">
        <f>DMU!G$10</f>
        <v>1</v>
      </c>
      <c r="M174" s="145">
        <f>DMU!G$11</f>
        <v>0</v>
      </c>
      <c r="N174" s="145">
        <f>DMU!G$12</f>
        <v>0</v>
      </c>
      <c r="O174" s="145">
        <f>DMU!G$13</f>
        <v>2</v>
      </c>
      <c r="P174" s="145">
        <f>DMU!G$14</f>
        <v>0</v>
      </c>
      <c r="Q174" s="145">
        <f>DMU!G$15</f>
        <v>1</v>
      </c>
      <c r="R174" s="145">
        <f>DMU!G$16</f>
        <v>0</v>
      </c>
      <c r="S174" s="145">
        <f>DMU!G$17</f>
        <v>0</v>
      </c>
      <c r="T174" s="145">
        <f>DMU!G$18</f>
        <v>1</v>
      </c>
      <c r="U174" s="145">
        <f>DMU!G$19</f>
        <v>0</v>
      </c>
      <c r="V174" s="145">
        <f>DMU!G$20</f>
        <v>0</v>
      </c>
      <c r="W174" s="145">
        <f>DMU!G$21</f>
        <v>0</v>
      </c>
      <c r="X174" s="145">
        <f>DMU!G$22</f>
        <v>1</v>
      </c>
      <c r="Y174" s="145">
        <f>DMU!G$23</f>
        <v>0</v>
      </c>
      <c r="Z174" s="145">
        <f>DMU!G$24</f>
        <v>0</v>
      </c>
      <c r="AA174" s="145">
        <f>DMU!G$25</f>
        <v>0</v>
      </c>
      <c r="AB174" s="145">
        <f>DMU!G$26</f>
        <v>1</v>
      </c>
      <c r="AC174" s="145">
        <f>DMU!G$27</f>
        <v>1</v>
      </c>
      <c r="AD174" s="145">
        <f>DMU!G$28</f>
        <v>0</v>
      </c>
      <c r="AE174" s="145">
        <f>DMU!G$29</f>
        <v>1</v>
      </c>
      <c r="AF174" s="145">
        <f>DMU!G$30</f>
        <v>1</v>
      </c>
      <c r="AG174" s="145">
        <f>DMU!G$31</f>
        <v>0</v>
      </c>
      <c r="AH174" s="145">
        <f>DMU!G$32</f>
        <v>0</v>
      </c>
      <c r="AI174" s="145">
        <f>DMU!G$33</f>
        <v>0</v>
      </c>
      <c r="AJ174" s="145">
        <f>DMU!G$34</f>
        <v>2</v>
      </c>
      <c r="AK174" s="145">
        <f>DMU!G$35</f>
        <v>0</v>
      </c>
      <c r="AL174" s="146"/>
      <c r="AM174" s="147">
        <f t="shared" ref="AM174:AM192" si="104">SUM(G174:AK174)</f>
        <v>14</v>
      </c>
      <c r="AO174" s="146">
        <v>23</v>
      </c>
      <c r="AP174" s="149">
        <f t="shared" ref="AP174:AP187" si="105">AM174-AO174</f>
        <v>-9</v>
      </c>
      <c r="AQ174" s="150">
        <f t="shared" ref="AQ174:AQ197" si="106">IF(AO174=0,"-",AP174/AO174)</f>
        <v>-0.39130434782608697</v>
      </c>
    </row>
    <row r="175" spans="1:43" s="148" customFormat="1" x14ac:dyDescent="0.2">
      <c r="A175" s="141">
        <f t="shared" si="98"/>
        <v>8</v>
      </c>
      <c r="B175" s="142" t="str">
        <f t="shared" si="98"/>
        <v>BKP</v>
      </c>
      <c r="C175" s="143"/>
      <c r="D175" s="143"/>
      <c r="E175" s="144" t="str">
        <f t="shared" si="100"/>
        <v>Bangkapi</v>
      </c>
      <c r="F175" s="142" t="str">
        <f t="shared" si="100"/>
        <v>บางกะปิ</v>
      </c>
      <c r="G175" s="145">
        <f>BKP!G$5</f>
        <v>2</v>
      </c>
      <c r="H175" s="145">
        <f>BKP!G$6</f>
        <v>1</v>
      </c>
      <c r="I175" s="145">
        <f>BKP!G$7</f>
        <v>0</v>
      </c>
      <c r="J175" s="145">
        <f>BKP!G$8</f>
        <v>8</v>
      </c>
      <c r="K175" s="145">
        <f>BKP!G$9</f>
        <v>1</v>
      </c>
      <c r="L175" s="145">
        <f>BKP!G$10</f>
        <v>2</v>
      </c>
      <c r="M175" s="145">
        <f>BKP!G$11</f>
        <v>3</v>
      </c>
      <c r="N175" s="145">
        <f>BKP!G$12</f>
        <v>4</v>
      </c>
      <c r="O175" s="145">
        <f>BKP!G$13</f>
        <v>0</v>
      </c>
      <c r="P175" s="145">
        <f>BKP!G$14</f>
        <v>0</v>
      </c>
      <c r="Q175" s="145">
        <f>BKP!G$15</f>
        <v>3</v>
      </c>
      <c r="R175" s="145">
        <f>BKP!G$16</f>
        <v>3</v>
      </c>
      <c r="S175" s="145">
        <f>BKP!G$17</f>
        <v>0</v>
      </c>
      <c r="T175" s="145">
        <f>BKP!G$18</f>
        <v>1</v>
      </c>
      <c r="U175" s="145">
        <f>BKP!G$19</f>
        <v>1</v>
      </c>
      <c r="V175" s="145">
        <f>BKP!G$20</f>
        <v>0</v>
      </c>
      <c r="W175" s="145">
        <f>BKP!G$21</f>
        <v>0</v>
      </c>
      <c r="X175" s="145">
        <f>BKP!G$22</f>
        <v>1</v>
      </c>
      <c r="Y175" s="145">
        <f>BKP!G$23</f>
        <v>0</v>
      </c>
      <c r="Z175" s="145">
        <f>BKP!G$24</f>
        <v>2</v>
      </c>
      <c r="AA175" s="145">
        <f>BKP!G$25</f>
        <v>1</v>
      </c>
      <c r="AB175" s="145">
        <f>BKP!G$26</f>
        <v>3</v>
      </c>
      <c r="AC175" s="145">
        <f>BKP!G$27</f>
        <v>0</v>
      </c>
      <c r="AD175" s="145">
        <f>BKP!G$28</f>
        <v>0</v>
      </c>
      <c r="AE175" s="145">
        <f>BKP!G$29</f>
        <v>2</v>
      </c>
      <c r="AF175" s="145">
        <f>BKP!G$30</f>
        <v>1</v>
      </c>
      <c r="AG175" s="145">
        <f>BKP!G$31</f>
        <v>0</v>
      </c>
      <c r="AH175" s="145">
        <f>BKP!G$32</f>
        <v>2</v>
      </c>
      <c r="AI175" s="145">
        <f>BKP!G$33</f>
        <v>1</v>
      </c>
      <c r="AJ175" s="145">
        <f>BKP!G$34</f>
        <v>2</v>
      </c>
      <c r="AK175" s="145">
        <f>BKP!G$35</f>
        <v>0</v>
      </c>
      <c r="AL175" s="146"/>
      <c r="AM175" s="147">
        <f t="shared" si="104"/>
        <v>44</v>
      </c>
      <c r="AO175" s="146">
        <v>47</v>
      </c>
      <c r="AP175" s="149">
        <f t="shared" si="105"/>
        <v>-3</v>
      </c>
      <c r="AQ175" s="150">
        <f t="shared" si="106"/>
        <v>-6.3829787234042548E-2</v>
      </c>
    </row>
    <row r="176" spans="1:43" s="148" customFormat="1" x14ac:dyDescent="0.2">
      <c r="A176" s="141">
        <f t="shared" si="98"/>
        <v>9</v>
      </c>
      <c r="B176" s="142" t="str">
        <f t="shared" si="98"/>
        <v>BRG</v>
      </c>
      <c r="C176" s="143"/>
      <c r="D176" s="143"/>
      <c r="E176" s="144" t="str">
        <f t="shared" si="100"/>
        <v>Bearing</v>
      </c>
      <c r="F176" s="142" t="str">
        <f t="shared" si="100"/>
        <v>แบริ่ง</v>
      </c>
      <c r="G176" s="145">
        <f>BRG!G$5</f>
        <v>0</v>
      </c>
      <c r="H176" s="145">
        <f>BRG!G$6</f>
        <v>0</v>
      </c>
      <c r="I176" s="145">
        <f>BRG!G$7</f>
        <v>0</v>
      </c>
      <c r="J176" s="145">
        <f>BRG!G$8</f>
        <v>3</v>
      </c>
      <c r="K176" s="145">
        <f>BRG!G$9</f>
        <v>1</v>
      </c>
      <c r="L176" s="145">
        <f>BRG!G$10</f>
        <v>0</v>
      </c>
      <c r="M176" s="145">
        <f>BRG!G$11</f>
        <v>0</v>
      </c>
      <c r="N176" s="145">
        <f>BRG!G$12</f>
        <v>1</v>
      </c>
      <c r="O176" s="145">
        <f>BRG!G$13</f>
        <v>2</v>
      </c>
      <c r="P176" s="145">
        <f>BRG!G$14</f>
        <v>0</v>
      </c>
      <c r="Q176" s="145">
        <f>BRG!G$15</f>
        <v>1</v>
      </c>
      <c r="R176" s="145">
        <f>BRG!G$16</f>
        <v>0</v>
      </c>
      <c r="S176" s="145">
        <f>BRG!G$17</f>
        <v>1</v>
      </c>
      <c r="T176" s="145">
        <f>BRG!G$18</f>
        <v>0</v>
      </c>
      <c r="U176" s="145">
        <f>BRG!G$19</f>
        <v>4</v>
      </c>
      <c r="V176" s="145">
        <f>BRG!G$20</f>
        <v>1</v>
      </c>
      <c r="W176" s="145">
        <f>BRG!G$21</f>
        <v>0</v>
      </c>
      <c r="X176" s="145">
        <f>BRG!G$22</f>
        <v>0</v>
      </c>
      <c r="Y176" s="145">
        <f>BRG!G$23</f>
        <v>0</v>
      </c>
      <c r="Z176" s="145">
        <f>BRG!G$24</f>
        <v>0</v>
      </c>
      <c r="AA176" s="145">
        <f>BRG!G$25</f>
        <v>0</v>
      </c>
      <c r="AB176" s="145">
        <f>BRG!G$26</f>
        <v>1</v>
      </c>
      <c r="AC176" s="145">
        <f>BRG!G$27</f>
        <v>1</v>
      </c>
      <c r="AD176" s="145">
        <f>BRG!G$28</f>
        <v>0</v>
      </c>
      <c r="AE176" s="145">
        <f>BRG!G$29</f>
        <v>4</v>
      </c>
      <c r="AF176" s="145">
        <f>BRG!G$30</f>
        <v>2</v>
      </c>
      <c r="AG176" s="145">
        <f>BRG!G$31</f>
        <v>1</v>
      </c>
      <c r="AH176" s="145">
        <f>BRG!G$32</f>
        <v>1</v>
      </c>
      <c r="AI176" s="145">
        <f>BRG!G$33</f>
        <v>0</v>
      </c>
      <c r="AJ176" s="145">
        <f>BRG!G$34</f>
        <v>0</v>
      </c>
      <c r="AK176" s="145">
        <f>BRG!G$35</f>
        <v>0</v>
      </c>
      <c r="AL176" s="146"/>
      <c r="AM176" s="147">
        <f t="shared" si="104"/>
        <v>24</v>
      </c>
      <c r="AO176" s="146">
        <v>16</v>
      </c>
      <c r="AP176" s="149">
        <f t="shared" si="105"/>
        <v>8</v>
      </c>
      <c r="AQ176" s="150">
        <f t="shared" si="106"/>
        <v>0.5</v>
      </c>
    </row>
    <row r="177" spans="1:43" s="138" customFormat="1" x14ac:dyDescent="0.2">
      <c r="A177" s="131">
        <f t="shared" si="98"/>
        <v>10</v>
      </c>
      <c r="B177" s="132" t="str">
        <f t="shared" si="98"/>
        <v>PCP</v>
      </c>
      <c r="C177" s="133"/>
      <c r="D177" s="133"/>
      <c r="E177" s="134" t="str">
        <f t="shared" si="100"/>
        <v>Poochaosamingprai</v>
      </c>
      <c r="F177" s="132" t="str">
        <f t="shared" si="100"/>
        <v>ปู่เจ้าสมิงพราย</v>
      </c>
      <c r="G177" s="135">
        <f>PCP!G$5</f>
        <v>0</v>
      </c>
      <c r="H177" s="135">
        <f>PCP!G$6</f>
        <v>0</v>
      </c>
      <c r="I177" s="135">
        <f>PCP!G$7</f>
        <v>0</v>
      </c>
      <c r="J177" s="135">
        <f>PCP!G$8</f>
        <v>0</v>
      </c>
      <c r="K177" s="135">
        <f>PCP!G$9</f>
        <v>0</v>
      </c>
      <c r="L177" s="135">
        <f>PCP!G$10</f>
        <v>0</v>
      </c>
      <c r="M177" s="135">
        <f>PCP!G$11</f>
        <v>0</v>
      </c>
      <c r="N177" s="135">
        <f>PCP!G$12</f>
        <v>0</v>
      </c>
      <c r="O177" s="135">
        <f>PCP!G$13</f>
        <v>0</v>
      </c>
      <c r="P177" s="135">
        <f>PCP!G$14</f>
        <v>0</v>
      </c>
      <c r="Q177" s="135">
        <f>PCP!G$15</f>
        <v>0</v>
      </c>
      <c r="R177" s="135">
        <f>PCP!G$16</f>
        <v>0</v>
      </c>
      <c r="S177" s="135">
        <f>PCP!G$17</f>
        <v>0</v>
      </c>
      <c r="T177" s="135">
        <f>PCP!G$18</f>
        <v>0</v>
      </c>
      <c r="U177" s="135">
        <f>PCP!G$19</f>
        <v>0</v>
      </c>
      <c r="V177" s="135">
        <f>PCP!G$20</f>
        <v>0</v>
      </c>
      <c r="W177" s="135">
        <f>PCP!G$21</f>
        <v>0</v>
      </c>
      <c r="X177" s="135">
        <f>PCP!G$22</f>
        <v>0</v>
      </c>
      <c r="Y177" s="135">
        <f>PCP!G$23</f>
        <v>0</v>
      </c>
      <c r="Z177" s="135">
        <f>PCP!G$24</f>
        <v>0</v>
      </c>
      <c r="AA177" s="135">
        <f>PCP!G$25</f>
        <v>0</v>
      </c>
      <c r="AB177" s="135">
        <f>PCP!G$26</f>
        <v>0</v>
      </c>
      <c r="AC177" s="135">
        <f>PCP!G$27</f>
        <v>0</v>
      </c>
      <c r="AD177" s="135">
        <f>PCP!G$28</f>
        <v>0</v>
      </c>
      <c r="AE177" s="135">
        <f>PCP!G$29</f>
        <v>0</v>
      </c>
      <c r="AF177" s="135">
        <f>PCP!G$30</f>
        <v>0</v>
      </c>
      <c r="AG177" s="135">
        <f>PCP!G$31</f>
        <v>0</v>
      </c>
      <c r="AH177" s="135">
        <f>PCP!G$32</f>
        <v>0</v>
      </c>
      <c r="AI177" s="135">
        <f>PCP!G$33</f>
        <v>0</v>
      </c>
      <c r="AJ177" s="135">
        <f>PCP!G$34</f>
        <v>0</v>
      </c>
      <c r="AK177" s="135">
        <f>PCP!G$35</f>
        <v>0</v>
      </c>
      <c r="AL177" s="136"/>
      <c r="AM177" s="137">
        <f t="shared" si="104"/>
        <v>0</v>
      </c>
      <c r="AO177" s="136">
        <v>0</v>
      </c>
      <c r="AP177" s="139">
        <f t="shared" ref="AP177" si="107">AM177-AO177</f>
        <v>0</v>
      </c>
      <c r="AQ177" s="140" t="str">
        <f t="shared" ref="AQ177" si="108">IF(AO177=0,"-",AP177/AO177)</f>
        <v>-</v>
      </c>
    </row>
    <row r="178" spans="1:43" s="148" customFormat="1" x14ac:dyDescent="0.2">
      <c r="A178" s="141">
        <f t="shared" si="98"/>
        <v>11</v>
      </c>
      <c r="B178" s="142" t="str">
        <f t="shared" si="98"/>
        <v>PPD</v>
      </c>
      <c r="C178" s="143"/>
      <c r="D178" s="143"/>
      <c r="E178" s="144" t="str">
        <f t="shared" si="100"/>
        <v>Phrapradaeng</v>
      </c>
      <c r="F178" s="142" t="str">
        <f t="shared" si="100"/>
        <v>พระประแดง</v>
      </c>
      <c r="G178" s="145">
        <f>PPD!G$5</f>
        <v>0</v>
      </c>
      <c r="H178" s="145">
        <f>PPD!G$6</f>
        <v>0</v>
      </c>
      <c r="I178" s="145">
        <f>PPD!G$7</f>
        <v>0</v>
      </c>
      <c r="J178" s="145">
        <f>PPD!G$8</f>
        <v>0</v>
      </c>
      <c r="K178" s="145">
        <f>PPD!G$9</f>
        <v>0</v>
      </c>
      <c r="L178" s="145">
        <f>PPD!G$10</f>
        <v>0</v>
      </c>
      <c r="M178" s="145">
        <f>PPD!G$11</f>
        <v>0</v>
      </c>
      <c r="N178" s="145">
        <f>PPD!G$12</f>
        <v>0</v>
      </c>
      <c r="O178" s="145">
        <f>PPD!G$13</f>
        <v>0</v>
      </c>
      <c r="P178" s="145">
        <f>PPD!G$14</f>
        <v>0</v>
      </c>
      <c r="Q178" s="145">
        <f>PPD!G$15</f>
        <v>0</v>
      </c>
      <c r="R178" s="145">
        <f>PPD!G$16</f>
        <v>0</v>
      </c>
      <c r="S178" s="145">
        <f>PPD!G$17</f>
        <v>0</v>
      </c>
      <c r="T178" s="145">
        <f>PPD!G$18</f>
        <v>0</v>
      </c>
      <c r="U178" s="145">
        <f>PPD!G$19</f>
        <v>0</v>
      </c>
      <c r="V178" s="145">
        <f>PPD!G$20</f>
        <v>0</v>
      </c>
      <c r="W178" s="145">
        <f>PPD!G$21</f>
        <v>0</v>
      </c>
      <c r="X178" s="145">
        <f>PPD!G$22</f>
        <v>0</v>
      </c>
      <c r="Y178" s="145">
        <f>PPD!G$23</f>
        <v>0</v>
      </c>
      <c r="Z178" s="145">
        <f>PPD!G$24</f>
        <v>0</v>
      </c>
      <c r="AA178" s="145">
        <f>PPD!G$25</f>
        <v>0</v>
      </c>
      <c r="AB178" s="145">
        <f>PPD!G$26</f>
        <v>0</v>
      </c>
      <c r="AC178" s="145">
        <f>PPD!G$27</f>
        <v>0</v>
      </c>
      <c r="AD178" s="145">
        <f>PPD!G$28</f>
        <v>0</v>
      </c>
      <c r="AE178" s="145">
        <f>PPD!G$29</f>
        <v>0</v>
      </c>
      <c r="AF178" s="145">
        <f>PPD!G$30</f>
        <v>0</v>
      </c>
      <c r="AG178" s="145">
        <f>PPD!G$31</f>
        <v>0</v>
      </c>
      <c r="AH178" s="145">
        <f>PPD!G$32</f>
        <v>0</v>
      </c>
      <c r="AI178" s="145">
        <f>PPD!G$33</f>
        <v>0</v>
      </c>
      <c r="AJ178" s="145">
        <f>PPD!G$34</f>
        <v>0</v>
      </c>
      <c r="AK178" s="145">
        <f>PPD!G$35</f>
        <v>0</v>
      </c>
      <c r="AL178" s="146"/>
      <c r="AM178" s="147">
        <f t="shared" si="104"/>
        <v>0</v>
      </c>
      <c r="AO178" s="146">
        <v>0</v>
      </c>
      <c r="AP178" s="149">
        <f t="shared" ref="AP178" si="109">AM178-AO178</f>
        <v>0</v>
      </c>
      <c r="AQ178" s="150" t="str">
        <f t="shared" ref="AQ178" si="110">IF(AO178=0,"-",AP178/AO178)</f>
        <v>-</v>
      </c>
    </row>
    <row r="179" spans="1:43" s="148" customFormat="1" x14ac:dyDescent="0.2">
      <c r="A179" s="141">
        <f t="shared" si="98"/>
        <v>12</v>
      </c>
      <c r="B179" s="142" t="str">
        <f t="shared" si="98"/>
        <v>BPO</v>
      </c>
      <c r="C179" s="143"/>
      <c r="D179" s="143"/>
      <c r="E179" s="144" t="str">
        <f t="shared" si="100"/>
        <v>Bangpoo</v>
      </c>
      <c r="F179" s="142" t="str">
        <f t="shared" si="100"/>
        <v>บางปู</v>
      </c>
      <c r="G179" s="145">
        <f>BPO!G$5</f>
        <v>1</v>
      </c>
      <c r="H179" s="145">
        <f>BPO!G$6</f>
        <v>3</v>
      </c>
      <c r="I179" s="145">
        <f>BPO!G$7</f>
        <v>0</v>
      </c>
      <c r="J179" s="145">
        <f>BPO!G$8</f>
        <v>7</v>
      </c>
      <c r="K179" s="145">
        <f>BPO!G$9</f>
        <v>3</v>
      </c>
      <c r="L179" s="145">
        <f>BPO!G$10</f>
        <v>1</v>
      </c>
      <c r="M179" s="145">
        <f>BPO!G$11</f>
        <v>4</v>
      </c>
      <c r="N179" s="145">
        <f>BPO!G$12</f>
        <v>1</v>
      </c>
      <c r="O179" s="145">
        <f>BPO!G$13</f>
        <v>3</v>
      </c>
      <c r="P179" s="145">
        <f>BPO!G$14</f>
        <v>0</v>
      </c>
      <c r="Q179" s="145">
        <f>BPO!G$15</f>
        <v>3</v>
      </c>
      <c r="R179" s="145">
        <f>BPO!G$16</f>
        <v>4</v>
      </c>
      <c r="S179" s="145">
        <f>BPO!G$17</f>
        <v>0</v>
      </c>
      <c r="T179" s="145">
        <f>BPO!G$18</f>
        <v>1</v>
      </c>
      <c r="U179" s="145">
        <f>BPO!G$19</f>
        <v>6</v>
      </c>
      <c r="V179" s="145">
        <f>BPO!G$20</f>
        <v>0</v>
      </c>
      <c r="W179" s="145">
        <f>BPO!G$21</f>
        <v>0</v>
      </c>
      <c r="X179" s="145">
        <f>BPO!G$22</f>
        <v>4</v>
      </c>
      <c r="Y179" s="145">
        <f>BPO!G$23</f>
        <v>0</v>
      </c>
      <c r="Z179" s="145">
        <f>BPO!G$24</f>
        <v>2</v>
      </c>
      <c r="AA179" s="145">
        <f>BPO!G$25</f>
        <v>2</v>
      </c>
      <c r="AB179" s="145">
        <f>BPO!G$26</f>
        <v>2</v>
      </c>
      <c r="AC179" s="145">
        <f>BPO!G$27</f>
        <v>1</v>
      </c>
      <c r="AD179" s="145">
        <f>BPO!G$28</f>
        <v>0</v>
      </c>
      <c r="AE179" s="145">
        <f>BPO!G$29</f>
        <v>7</v>
      </c>
      <c r="AF179" s="145">
        <f>BPO!G$30</f>
        <v>3</v>
      </c>
      <c r="AG179" s="145">
        <f>BPO!G$31</f>
        <v>5</v>
      </c>
      <c r="AH179" s="145">
        <f>BPO!G$32</f>
        <v>3</v>
      </c>
      <c r="AI179" s="145">
        <f>BPO!G$33</f>
        <v>4</v>
      </c>
      <c r="AJ179" s="145">
        <f>BPO!G$34</f>
        <v>3</v>
      </c>
      <c r="AK179" s="145">
        <f>BPO!G$35</f>
        <v>0</v>
      </c>
      <c r="AL179" s="146"/>
      <c r="AM179" s="147">
        <f t="shared" si="104"/>
        <v>73</v>
      </c>
      <c r="AO179" s="146">
        <v>73</v>
      </c>
      <c r="AP179" s="149">
        <f t="shared" si="105"/>
        <v>0</v>
      </c>
      <c r="AQ179" s="150">
        <f t="shared" si="106"/>
        <v>0</v>
      </c>
    </row>
    <row r="180" spans="1:43" s="148" customFormat="1" x14ac:dyDescent="0.2">
      <c r="A180" s="141">
        <f t="shared" si="98"/>
        <v>13</v>
      </c>
      <c r="B180" s="142" t="str">
        <f t="shared" si="98"/>
        <v>BPE</v>
      </c>
      <c r="C180" s="143"/>
      <c r="D180" s="143"/>
      <c r="E180" s="144" t="str">
        <f t="shared" si="100"/>
        <v>Bangplee</v>
      </c>
      <c r="F180" s="142" t="str">
        <f t="shared" si="100"/>
        <v>บางพลี</v>
      </c>
      <c r="G180" s="145">
        <f>BPE!G$5</f>
        <v>0</v>
      </c>
      <c r="H180" s="145">
        <f>BPE!G$6</f>
        <v>2</v>
      </c>
      <c r="I180" s="145">
        <f>BPE!G$7</f>
        <v>0</v>
      </c>
      <c r="J180" s="145">
        <f>BPE!G$8</f>
        <v>4</v>
      </c>
      <c r="K180" s="145">
        <f>BPE!G$9</f>
        <v>2</v>
      </c>
      <c r="L180" s="145">
        <f>BPE!G$10</f>
        <v>2</v>
      </c>
      <c r="M180" s="145">
        <f>BPE!G$11</f>
        <v>2</v>
      </c>
      <c r="N180" s="145">
        <f>BPE!G$12</f>
        <v>2</v>
      </c>
      <c r="O180" s="145">
        <f>BPE!G$13</f>
        <v>2</v>
      </c>
      <c r="P180" s="145">
        <f>BPE!G$14</f>
        <v>0</v>
      </c>
      <c r="Q180" s="145">
        <f>BPE!G$15</f>
        <v>9</v>
      </c>
      <c r="R180" s="145">
        <f>BPE!G$16</f>
        <v>6</v>
      </c>
      <c r="S180" s="145">
        <f>BPE!G$17</f>
        <v>4</v>
      </c>
      <c r="T180" s="145">
        <f>BPE!G$18</f>
        <v>2</v>
      </c>
      <c r="U180" s="145">
        <f>BPE!G$19</f>
        <v>1</v>
      </c>
      <c r="V180" s="145">
        <f>BPE!G$20</f>
        <v>3</v>
      </c>
      <c r="W180" s="145">
        <f>BPE!G$21</f>
        <v>0</v>
      </c>
      <c r="X180" s="145">
        <f>BPE!G$22</f>
        <v>5</v>
      </c>
      <c r="Y180" s="145">
        <f>BPE!G$23</f>
        <v>0</v>
      </c>
      <c r="Z180" s="145">
        <f>BPE!G$24</f>
        <v>5</v>
      </c>
      <c r="AA180" s="145">
        <f>BPE!G$25</f>
        <v>4</v>
      </c>
      <c r="AB180" s="145">
        <f>BPE!G$26</f>
        <v>3</v>
      </c>
      <c r="AC180" s="145">
        <f>BPE!G$27</f>
        <v>0</v>
      </c>
      <c r="AD180" s="145">
        <f>BPE!G$28</f>
        <v>0</v>
      </c>
      <c r="AE180" s="145">
        <f>BPE!G$29</f>
        <v>1</v>
      </c>
      <c r="AF180" s="145">
        <f>BPE!G$30</f>
        <v>2</v>
      </c>
      <c r="AG180" s="145">
        <f>BPE!G$31</f>
        <v>2</v>
      </c>
      <c r="AH180" s="145">
        <f>BPE!G$32</f>
        <v>5</v>
      </c>
      <c r="AI180" s="145">
        <f>BPE!G$33</f>
        <v>4</v>
      </c>
      <c r="AJ180" s="145">
        <f>BPE!G$34</f>
        <v>3</v>
      </c>
      <c r="AK180" s="145">
        <f>BPE!G$35</f>
        <v>0</v>
      </c>
      <c r="AL180" s="146"/>
      <c r="AM180" s="147">
        <f t="shared" si="104"/>
        <v>75</v>
      </c>
      <c r="AO180" s="146">
        <v>40</v>
      </c>
      <c r="AP180" s="149">
        <f t="shared" si="105"/>
        <v>35</v>
      </c>
      <c r="AQ180" s="150">
        <f t="shared" si="106"/>
        <v>0.875</v>
      </c>
    </row>
    <row r="181" spans="1:43" s="148" customFormat="1" x14ac:dyDescent="0.2">
      <c r="A181" s="141">
        <f t="shared" si="98"/>
        <v>14</v>
      </c>
      <c r="B181" s="142" t="str">
        <f t="shared" si="98"/>
        <v>BPN</v>
      </c>
      <c r="C181" s="143"/>
      <c r="D181" s="143"/>
      <c r="E181" s="144" t="str">
        <f t="shared" si="100"/>
        <v>Bangpoon</v>
      </c>
      <c r="F181" s="142" t="str">
        <f t="shared" si="100"/>
        <v>บางพูน</v>
      </c>
      <c r="G181" s="145">
        <f>BPN!G$5</f>
        <v>0</v>
      </c>
      <c r="H181" s="145">
        <f>BPN!G$6</f>
        <v>1</v>
      </c>
      <c r="I181" s="145">
        <f>BPN!G$7</f>
        <v>0</v>
      </c>
      <c r="J181" s="145">
        <f>BPN!G$8</f>
        <v>5</v>
      </c>
      <c r="K181" s="145">
        <f>BPN!G$9</f>
        <v>1</v>
      </c>
      <c r="L181" s="145">
        <f>BPN!G$10</f>
        <v>1</v>
      </c>
      <c r="M181" s="145">
        <f>BPN!G$11</f>
        <v>1</v>
      </c>
      <c r="N181" s="145">
        <f>BPN!G$12</f>
        <v>0</v>
      </c>
      <c r="O181" s="145">
        <f>BPN!G$13</f>
        <v>2</v>
      </c>
      <c r="P181" s="145">
        <f>BPN!G$14</f>
        <v>0</v>
      </c>
      <c r="Q181" s="145">
        <f>BPN!G$15</f>
        <v>1</v>
      </c>
      <c r="R181" s="145">
        <f>BPN!G$16</f>
        <v>1</v>
      </c>
      <c r="S181" s="145">
        <f>BPN!G$17</f>
        <v>2</v>
      </c>
      <c r="T181" s="145">
        <f>BPN!G$18</f>
        <v>4</v>
      </c>
      <c r="U181" s="145">
        <f>BPN!G$19</f>
        <v>2</v>
      </c>
      <c r="V181" s="145">
        <f>BPN!G$20</f>
        <v>0</v>
      </c>
      <c r="W181" s="145">
        <f>BPN!G$21</f>
        <v>0</v>
      </c>
      <c r="X181" s="145">
        <f>BPN!G$22</f>
        <v>2</v>
      </c>
      <c r="Y181" s="145">
        <f>BPN!G$23</f>
        <v>0</v>
      </c>
      <c r="Z181" s="145">
        <f>BPN!G$24</f>
        <v>1</v>
      </c>
      <c r="AA181" s="145">
        <f>BPN!G$25</f>
        <v>2</v>
      </c>
      <c r="AB181" s="145">
        <f>BPN!G$26</f>
        <v>1</v>
      </c>
      <c r="AC181" s="145">
        <f>BPN!G$27</f>
        <v>1</v>
      </c>
      <c r="AD181" s="145">
        <f>BPN!G$28</f>
        <v>0</v>
      </c>
      <c r="AE181" s="145">
        <f>BPN!G$29</f>
        <v>1</v>
      </c>
      <c r="AF181" s="145">
        <f>BPN!G$30</f>
        <v>1</v>
      </c>
      <c r="AG181" s="145">
        <f>BPN!G$31</f>
        <v>1</v>
      </c>
      <c r="AH181" s="145">
        <f>BPN!G$32</f>
        <v>0</v>
      </c>
      <c r="AI181" s="145">
        <f>BPN!G$33</f>
        <v>0</v>
      </c>
      <c r="AJ181" s="145">
        <f>BPN!G$34</f>
        <v>1</v>
      </c>
      <c r="AK181" s="145">
        <f>BPN!G$35</f>
        <v>0</v>
      </c>
      <c r="AL181" s="146"/>
      <c r="AM181" s="147">
        <f t="shared" si="104"/>
        <v>32</v>
      </c>
      <c r="AO181" s="146">
        <v>38</v>
      </c>
      <c r="AP181" s="149">
        <f t="shared" si="105"/>
        <v>-6</v>
      </c>
      <c r="AQ181" s="150">
        <f t="shared" si="106"/>
        <v>-0.15789473684210525</v>
      </c>
    </row>
    <row r="182" spans="1:43" s="138" customFormat="1" x14ac:dyDescent="0.2">
      <c r="A182" s="131">
        <f t="shared" si="98"/>
        <v>15</v>
      </c>
      <c r="B182" s="134" t="str">
        <f t="shared" si="98"/>
        <v>ROM</v>
      </c>
      <c r="C182" s="133"/>
      <c r="D182" s="133"/>
      <c r="E182" s="134" t="str">
        <f t="shared" si="100"/>
        <v>Rom Klao</v>
      </c>
      <c r="F182" s="132" t="str">
        <f t="shared" si="100"/>
        <v>ร่มเกล้า</v>
      </c>
      <c r="G182" s="135">
        <f>ROM!G$5</f>
        <v>0</v>
      </c>
      <c r="H182" s="135">
        <f>ROM!G$6</f>
        <v>0</v>
      </c>
      <c r="I182" s="135">
        <f>ROM!G$7</f>
        <v>0</v>
      </c>
      <c r="J182" s="135">
        <f>ROM!G$8</f>
        <v>3</v>
      </c>
      <c r="K182" s="135">
        <f>ROM!G$9</f>
        <v>2</v>
      </c>
      <c r="L182" s="135">
        <f>ROM!G$10</f>
        <v>1</v>
      </c>
      <c r="M182" s="135">
        <f>ROM!G$11</f>
        <v>1</v>
      </c>
      <c r="N182" s="135">
        <f>ROM!G$12</f>
        <v>0</v>
      </c>
      <c r="O182" s="135">
        <f>ROM!G$13</f>
        <v>0</v>
      </c>
      <c r="P182" s="135">
        <f>ROM!G$14</f>
        <v>0</v>
      </c>
      <c r="Q182" s="135">
        <f>ROM!G$15</f>
        <v>1</v>
      </c>
      <c r="R182" s="135">
        <f>ROM!G$16</f>
        <v>1</v>
      </c>
      <c r="S182" s="135">
        <f>ROM!G$17</f>
        <v>2</v>
      </c>
      <c r="T182" s="135">
        <f>ROM!G$18</f>
        <v>1</v>
      </c>
      <c r="U182" s="135">
        <f>ROM!G$19</f>
        <v>0</v>
      </c>
      <c r="V182" s="135">
        <f>ROM!G$20</f>
        <v>0</v>
      </c>
      <c r="W182" s="135">
        <f>ROM!G$21</f>
        <v>0</v>
      </c>
      <c r="X182" s="135">
        <f>ROM!G$22</f>
        <v>0</v>
      </c>
      <c r="Y182" s="135">
        <f>ROM!G$23</f>
        <v>0</v>
      </c>
      <c r="Z182" s="135">
        <f>ROM!G$24</f>
        <v>0</v>
      </c>
      <c r="AA182" s="135">
        <f>ROM!G$25</f>
        <v>1</v>
      </c>
      <c r="AB182" s="135">
        <f>ROM!G$26</f>
        <v>1</v>
      </c>
      <c r="AC182" s="135">
        <f>ROM!G$27</f>
        <v>1</v>
      </c>
      <c r="AD182" s="135">
        <f>ROM!G$28</f>
        <v>0</v>
      </c>
      <c r="AE182" s="135">
        <f>ROM!G$29</f>
        <v>0</v>
      </c>
      <c r="AF182" s="135">
        <f>ROM!G$30</f>
        <v>1</v>
      </c>
      <c r="AG182" s="135">
        <f>ROM!G$31</f>
        <v>0</v>
      </c>
      <c r="AH182" s="135">
        <f>ROM!G$32</f>
        <v>0</v>
      </c>
      <c r="AI182" s="135">
        <f>ROM!G$33</f>
        <v>2</v>
      </c>
      <c r="AJ182" s="135">
        <f>ROM!G$34</f>
        <v>0</v>
      </c>
      <c r="AK182" s="135">
        <f>ROM!G$35</f>
        <v>0</v>
      </c>
      <c r="AL182" s="136"/>
      <c r="AM182" s="137">
        <f t="shared" si="104"/>
        <v>18</v>
      </c>
      <c r="AO182" s="136">
        <v>12</v>
      </c>
      <c r="AP182" s="139">
        <f t="shared" si="105"/>
        <v>6</v>
      </c>
      <c r="AQ182" s="140">
        <f t="shared" si="106"/>
        <v>0.5</v>
      </c>
    </row>
    <row r="183" spans="1:43" s="148" customFormat="1" x14ac:dyDescent="0.2">
      <c r="A183" s="141">
        <f t="shared" si="98"/>
        <v>16</v>
      </c>
      <c r="B183" s="144" t="str">
        <f t="shared" si="98"/>
        <v>PRW</v>
      </c>
      <c r="C183" s="143"/>
      <c r="D183" s="143"/>
      <c r="E183" s="144" t="str">
        <f t="shared" si="100"/>
        <v>Prawet</v>
      </c>
      <c r="F183" s="142" t="str">
        <f t="shared" si="100"/>
        <v>ประเวศ</v>
      </c>
      <c r="G183" s="145">
        <f>PRW!G$5</f>
        <v>0</v>
      </c>
      <c r="H183" s="145">
        <f>PRW!G$6</f>
        <v>0</v>
      </c>
      <c r="I183" s="145">
        <f>PRW!G$7</f>
        <v>0</v>
      </c>
      <c r="J183" s="145">
        <f>PRW!G$8</f>
        <v>0</v>
      </c>
      <c r="K183" s="145">
        <f>PRW!G$9</f>
        <v>0</v>
      </c>
      <c r="L183" s="145">
        <f>PRW!G$10</f>
        <v>0</v>
      </c>
      <c r="M183" s="145">
        <f>PRW!G$11</f>
        <v>0</v>
      </c>
      <c r="N183" s="145">
        <f>PRW!G$12</f>
        <v>0</v>
      </c>
      <c r="O183" s="145">
        <f>PRW!G$13</f>
        <v>0</v>
      </c>
      <c r="P183" s="145">
        <f>PRW!G$14</f>
        <v>0</v>
      </c>
      <c r="Q183" s="145">
        <f>PRW!G$15</f>
        <v>0</v>
      </c>
      <c r="R183" s="145">
        <f>PRW!G$16</f>
        <v>0</v>
      </c>
      <c r="S183" s="145">
        <f>PRW!G$17</f>
        <v>0</v>
      </c>
      <c r="T183" s="145">
        <f>PRW!G$18</f>
        <v>0</v>
      </c>
      <c r="U183" s="145">
        <f>PRW!G$19</f>
        <v>0</v>
      </c>
      <c r="V183" s="145">
        <f>PRW!G$20</f>
        <v>0</v>
      </c>
      <c r="W183" s="145">
        <f>PRW!G$21</f>
        <v>0</v>
      </c>
      <c r="X183" s="145">
        <f>PRW!G$22</f>
        <v>0</v>
      </c>
      <c r="Y183" s="145">
        <f>PRW!G$23</f>
        <v>0</v>
      </c>
      <c r="Z183" s="145">
        <f>PRW!G$24</f>
        <v>0</v>
      </c>
      <c r="AA183" s="145">
        <f>PRW!G$25</f>
        <v>0</v>
      </c>
      <c r="AB183" s="145">
        <f>PRW!G$26</f>
        <v>0</v>
      </c>
      <c r="AC183" s="145">
        <f>PRW!G$27</f>
        <v>0</v>
      </c>
      <c r="AD183" s="145">
        <f>PRW!G$28</f>
        <v>0</v>
      </c>
      <c r="AE183" s="145">
        <f>PRW!G$29</f>
        <v>0</v>
      </c>
      <c r="AF183" s="145">
        <f>PRW!G$30</f>
        <v>0</v>
      </c>
      <c r="AG183" s="145">
        <f>PRW!G$31</f>
        <v>0</v>
      </c>
      <c r="AH183" s="145">
        <f>PRW!G$32</f>
        <v>0</v>
      </c>
      <c r="AI183" s="145">
        <f>PRW!G$33</f>
        <v>0</v>
      </c>
      <c r="AJ183" s="145">
        <f>PRW!G$34</f>
        <v>0</v>
      </c>
      <c r="AK183" s="145">
        <f>PRW!G$35</f>
        <v>0</v>
      </c>
      <c r="AL183" s="146"/>
      <c r="AM183" s="147">
        <f t="shared" si="104"/>
        <v>0</v>
      </c>
      <c r="AO183" s="146">
        <v>0</v>
      </c>
      <c r="AP183" s="149">
        <f t="shared" ref="AP183" si="111">AM183-AO183</f>
        <v>0</v>
      </c>
      <c r="AQ183" s="150" t="str">
        <f t="shared" ref="AQ183" si="112">IF(AO183=0,"-",AP183/AO183)</f>
        <v>-</v>
      </c>
    </row>
    <row r="184" spans="1:43" s="148" customFormat="1" x14ac:dyDescent="0.2">
      <c r="A184" s="141">
        <f t="shared" si="98"/>
        <v>17</v>
      </c>
      <c r="B184" s="144" t="str">
        <f t="shared" si="98"/>
        <v>KKW</v>
      </c>
      <c r="C184" s="143"/>
      <c r="D184" s="143"/>
      <c r="E184" s="144" t="str">
        <f t="shared" si="100"/>
        <v>King Kaew</v>
      </c>
      <c r="F184" s="142" t="str">
        <f t="shared" si="100"/>
        <v>กิ่งแก้ว</v>
      </c>
      <c r="G184" s="145">
        <f>KKW!G$5</f>
        <v>0</v>
      </c>
      <c r="H184" s="145">
        <f>KKW!G$6</f>
        <v>0</v>
      </c>
      <c r="I184" s="145">
        <f>KKW!G$7</f>
        <v>0</v>
      </c>
      <c r="J184" s="145">
        <f>KKW!G$8</f>
        <v>0</v>
      </c>
      <c r="K184" s="145">
        <f>KKW!G$9</f>
        <v>0</v>
      </c>
      <c r="L184" s="145">
        <f>KKW!G$10</f>
        <v>0</v>
      </c>
      <c r="M184" s="145">
        <f>KKW!G$11</f>
        <v>1</v>
      </c>
      <c r="N184" s="145">
        <f>KKW!G$12</f>
        <v>0</v>
      </c>
      <c r="O184" s="145">
        <f>KKW!G$13</f>
        <v>0</v>
      </c>
      <c r="P184" s="145">
        <f>KKW!G$14</f>
        <v>0</v>
      </c>
      <c r="Q184" s="145">
        <f>KKW!G$15</f>
        <v>0</v>
      </c>
      <c r="R184" s="145">
        <f>KKW!G$16</f>
        <v>0</v>
      </c>
      <c r="S184" s="145">
        <f>KKW!G$17</f>
        <v>0</v>
      </c>
      <c r="T184" s="145">
        <f>KKW!G$18</f>
        <v>1</v>
      </c>
      <c r="U184" s="145">
        <f>KKW!G$19</f>
        <v>0</v>
      </c>
      <c r="V184" s="145">
        <f>KKW!G$20</f>
        <v>0</v>
      </c>
      <c r="W184" s="145">
        <f>KKW!G$21</f>
        <v>0</v>
      </c>
      <c r="X184" s="145">
        <f>KKW!G$22</f>
        <v>0</v>
      </c>
      <c r="Y184" s="145">
        <f>KKW!G$23</f>
        <v>0</v>
      </c>
      <c r="Z184" s="145">
        <f>KKW!G$24</f>
        <v>0</v>
      </c>
      <c r="AA184" s="145">
        <f>KKW!G$25</f>
        <v>0</v>
      </c>
      <c r="AB184" s="145">
        <f>KKW!G$26</f>
        <v>0</v>
      </c>
      <c r="AC184" s="145">
        <f>KKW!G$27</f>
        <v>0</v>
      </c>
      <c r="AD184" s="145">
        <f>KKW!G$28</f>
        <v>0</v>
      </c>
      <c r="AE184" s="145">
        <f>KKW!G$29</f>
        <v>1</v>
      </c>
      <c r="AF184" s="145">
        <f>KKW!G$30</f>
        <v>1</v>
      </c>
      <c r="AG184" s="145">
        <f>KKW!G$31</f>
        <v>3</v>
      </c>
      <c r="AH184" s="145">
        <f>KKW!G$32</f>
        <v>0</v>
      </c>
      <c r="AI184" s="145">
        <f>KKW!G$33</f>
        <v>0</v>
      </c>
      <c r="AJ184" s="145">
        <f>KKW!G$34</f>
        <v>0</v>
      </c>
      <c r="AK184" s="145">
        <f>KKW!G$35</f>
        <v>0</v>
      </c>
      <c r="AL184" s="146"/>
      <c r="AM184" s="147">
        <f t="shared" si="104"/>
        <v>7</v>
      </c>
      <c r="AO184" s="146">
        <v>5</v>
      </c>
      <c r="AP184" s="149">
        <f t="shared" ref="AP184" si="113">AM184-AO184</f>
        <v>2</v>
      </c>
      <c r="AQ184" s="150">
        <f t="shared" ref="AQ184" si="114">IF(AO184=0,"-",AP184/AO184)</f>
        <v>0.4</v>
      </c>
    </row>
    <row r="185" spans="1:43" s="148" customFormat="1" x14ac:dyDescent="0.2">
      <c r="A185" s="141">
        <f t="shared" si="98"/>
        <v>18</v>
      </c>
      <c r="B185" s="144" t="str">
        <f t="shared" si="98"/>
        <v>SPM</v>
      </c>
      <c r="C185" s="143"/>
      <c r="D185" s="143"/>
      <c r="E185" s="144" t="str">
        <f t="shared" si="100"/>
        <v>Sapanmai</v>
      </c>
      <c r="F185" s="142" t="str">
        <f t="shared" si="100"/>
        <v>สะพานใหม่</v>
      </c>
      <c r="G185" s="145">
        <f>SPM!G$5</f>
        <v>4</v>
      </c>
      <c r="H185" s="145">
        <f>SPM!G$6</f>
        <v>9</v>
      </c>
      <c r="I185" s="145">
        <f>SPM!G$7</f>
        <v>0</v>
      </c>
      <c r="J185" s="145">
        <f>SPM!G$8</f>
        <v>3</v>
      </c>
      <c r="K185" s="145">
        <f>SPM!G$9</f>
        <v>2</v>
      </c>
      <c r="L185" s="145">
        <f>SPM!G$10</f>
        <v>1</v>
      </c>
      <c r="M185" s="145">
        <f>SPM!G$11</f>
        <v>2</v>
      </c>
      <c r="N185" s="145">
        <f>SPM!G$12</f>
        <v>5</v>
      </c>
      <c r="O185" s="145">
        <f>SPM!G$13</f>
        <v>6</v>
      </c>
      <c r="P185" s="145">
        <f>SPM!G$14</f>
        <v>0</v>
      </c>
      <c r="Q185" s="145">
        <f>SPM!G$15</f>
        <v>3</v>
      </c>
      <c r="R185" s="145">
        <f>SPM!G$16</f>
        <v>7</v>
      </c>
      <c r="S185" s="145">
        <f>SPM!G$17</f>
        <v>2</v>
      </c>
      <c r="T185" s="145">
        <f>SPM!G$18</f>
        <v>2</v>
      </c>
      <c r="U185" s="145">
        <f>SPM!G$19</f>
        <v>3</v>
      </c>
      <c r="V185" s="145">
        <f>SPM!G$20</f>
        <v>2</v>
      </c>
      <c r="W185" s="145">
        <f>SPM!G$21</f>
        <v>0</v>
      </c>
      <c r="X185" s="145">
        <f>SPM!G$22</f>
        <v>3</v>
      </c>
      <c r="Y185" s="145">
        <f>SPM!G$23</f>
        <v>0</v>
      </c>
      <c r="Z185" s="145">
        <f>SPM!G$24</f>
        <v>2</v>
      </c>
      <c r="AA185" s="145">
        <f>SPM!G$25</f>
        <v>2</v>
      </c>
      <c r="AB185" s="145">
        <f>SPM!G$26</f>
        <v>3</v>
      </c>
      <c r="AC185" s="145">
        <f>SPM!G$27</f>
        <v>6</v>
      </c>
      <c r="AD185" s="145">
        <f>SPM!G$28</f>
        <v>0</v>
      </c>
      <c r="AE185" s="145">
        <f>SPM!G$29</f>
        <v>0</v>
      </c>
      <c r="AF185" s="145">
        <f>SPM!G$30</f>
        <v>2</v>
      </c>
      <c r="AG185" s="145">
        <f>SPM!G$31</f>
        <v>5</v>
      </c>
      <c r="AH185" s="145">
        <f>SPM!G$32</f>
        <v>3</v>
      </c>
      <c r="AI185" s="145">
        <f>SPM!G$33</f>
        <v>4</v>
      </c>
      <c r="AJ185" s="145">
        <f>SPM!G$34</f>
        <v>2</v>
      </c>
      <c r="AK185" s="145">
        <f>SPM!G$35</f>
        <v>0</v>
      </c>
      <c r="AL185" s="146"/>
      <c r="AM185" s="147">
        <f t="shared" si="104"/>
        <v>83</v>
      </c>
      <c r="AO185" s="146">
        <v>117</v>
      </c>
      <c r="AP185" s="149">
        <f t="shared" si="105"/>
        <v>-34</v>
      </c>
      <c r="AQ185" s="150">
        <f t="shared" si="106"/>
        <v>-0.29059829059829062</v>
      </c>
    </row>
    <row r="186" spans="1:43" s="148" customFormat="1" x14ac:dyDescent="0.2">
      <c r="A186" s="141">
        <f t="shared" si="98"/>
        <v>19</v>
      </c>
      <c r="B186" s="144" t="str">
        <f t="shared" si="98"/>
        <v>LAK</v>
      </c>
      <c r="C186" s="143"/>
      <c r="D186" s="143"/>
      <c r="E186" s="144" t="str">
        <f t="shared" si="100"/>
        <v>Laksi (MaxValu)</v>
      </c>
      <c r="F186" s="142" t="str">
        <f t="shared" si="100"/>
        <v>หลักสี่ (อิออน)</v>
      </c>
      <c r="G186" s="145">
        <f>LAK!G$5</f>
        <v>0</v>
      </c>
      <c r="H186" s="145">
        <f>LAK!G$6</f>
        <v>1</v>
      </c>
      <c r="I186" s="145">
        <f>LAK!G$7</f>
        <v>0</v>
      </c>
      <c r="J186" s="145">
        <f>LAK!G$8</f>
        <v>0</v>
      </c>
      <c r="K186" s="145">
        <f>LAK!G$9</f>
        <v>0</v>
      </c>
      <c r="L186" s="145">
        <f>LAK!G$10</f>
        <v>0</v>
      </c>
      <c r="M186" s="145">
        <f>LAK!G$11</f>
        <v>0</v>
      </c>
      <c r="N186" s="145">
        <f>LAK!G$12</f>
        <v>1</v>
      </c>
      <c r="O186" s="145">
        <f>LAK!G$13</f>
        <v>1</v>
      </c>
      <c r="P186" s="145">
        <f>LAK!G$14</f>
        <v>0</v>
      </c>
      <c r="Q186" s="145">
        <f>LAK!G$15</f>
        <v>0</v>
      </c>
      <c r="R186" s="145">
        <f>LAK!G$16</f>
        <v>0</v>
      </c>
      <c r="S186" s="145">
        <f>LAK!G$17</f>
        <v>0</v>
      </c>
      <c r="T186" s="145">
        <f>LAK!G$18</f>
        <v>1</v>
      </c>
      <c r="U186" s="145">
        <f>LAK!G$19</f>
        <v>0</v>
      </c>
      <c r="V186" s="145">
        <f>LAK!G$20</f>
        <v>1</v>
      </c>
      <c r="W186" s="145">
        <f>LAK!G$21</f>
        <v>0</v>
      </c>
      <c r="X186" s="145">
        <f>LAK!G$22</f>
        <v>1</v>
      </c>
      <c r="Y186" s="145">
        <f>LAK!G$23</f>
        <v>0</v>
      </c>
      <c r="Z186" s="145">
        <f>LAK!G$24</f>
        <v>0</v>
      </c>
      <c r="AA186" s="145">
        <f>LAK!G$25</f>
        <v>1</v>
      </c>
      <c r="AB186" s="145">
        <f>LAK!G$26</f>
        <v>0</v>
      </c>
      <c r="AC186" s="145">
        <f>LAK!G$27</f>
        <v>1</v>
      </c>
      <c r="AD186" s="145">
        <f>LAK!G$28</f>
        <v>0</v>
      </c>
      <c r="AE186" s="145">
        <f>LAK!G$29</f>
        <v>0</v>
      </c>
      <c r="AF186" s="145">
        <f>LAK!G$30</f>
        <v>1</v>
      </c>
      <c r="AG186" s="145">
        <f>LAK!G$31</f>
        <v>0</v>
      </c>
      <c r="AH186" s="145">
        <f>LAK!G$32</f>
        <v>1</v>
      </c>
      <c r="AI186" s="145">
        <f>LAK!G$33</f>
        <v>1</v>
      </c>
      <c r="AJ186" s="145">
        <f>LAK!G$34</f>
        <v>1</v>
      </c>
      <c r="AK186" s="145">
        <f>LAK!G$35</f>
        <v>0</v>
      </c>
      <c r="AL186" s="146"/>
      <c r="AM186" s="147">
        <f t="shared" si="104"/>
        <v>12</v>
      </c>
      <c r="AO186" s="146">
        <v>11</v>
      </c>
      <c r="AP186" s="149">
        <f t="shared" ref="AP186" si="115">AM186-AO186</f>
        <v>1</v>
      </c>
      <c r="AQ186" s="150">
        <f t="shared" ref="AQ186" si="116">IF(AO186=0,"-",AP186/AO186)</f>
        <v>9.0909090909090912E-2</v>
      </c>
    </row>
    <row r="187" spans="1:43" s="138" customFormat="1" x14ac:dyDescent="0.2">
      <c r="A187" s="131">
        <f t="shared" si="98"/>
        <v>20</v>
      </c>
      <c r="B187" s="134" t="str">
        <f t="shared" si="98"/>
        <v>SAI</v>
      </c>
      <c r="C187" s="133"/>
      <c r="D187" s="133"/>
      <c r="E187" s="134" t="str">
        <f t="shared" si="100"/>
        <v>Saimai</v>
      </c>
      <c r="F187" s="132" t="str">
        <f t="shared" si="100"/>
        <v>สายไหม</v>
      </c>
      <c r="G187" s="135">
        <f>SAI!G$5</f>
        <v>1</v>
      </c>
      <c r="H187" s="135">
        <f>SAI!G$6</f>
        <v>0</v>
      </c>
      <c r="I187" s="135">
        <f>SAI!G$7</f>
        <v>0</v>
      </c>
      <c r="J187" s="135">
        <f>SAI!G$8</f>
        <v>1</v>
      </c>
      <c r="K187" s="135">
        <f>SAI!G$9</f>
        <v>1</v>
      </c>
      <c r="L187" s="135">
        <f>SAI!G$10</f>
        <v>1</v>
      </c>
      <c r="M187" s="135">
        <f>SAI!G$11</f>
        <v>2</v>
      </c>
      <c r="N187" s="135">
        <f>SAI!G$12</f>
        <v>2</v>
      </c>
      <c r="O187" s="135">
        <f>SAI!G$13</f>
        <v>2</v>
      </c>
      <c r="P187" s="135">
        <f>SAI!G$14</f>
        <v>0</v>
      </c>
      <c r="Q187" s="135">
        <f>SAI!G$15</f>
        <v>4</v>
      </c>
      <c r="R187" s="135">
        <f>SAI!G$16</f>
        <v>1</v>
      </c>
      <c r="S187" s="135">
        <f>SAI!G$17</f>
        <v>0</v>
      </c>
      <c r="T187" s="135">
        <f>SAI!G$18</f>
        <v>1</v>
      </c>
      <c r="U187" s="135">
        <f>SAI!G$19</f>
        <v>1</v>
      </c>
      <c r="V187" s="135">
        <f>SAI!G$20</f>
        <v>0</v>
      </c>
      <c r="W187" s="135">
        <f>SAI!G$21</f>
        <v>0</v>
      </c>
      <c r="X187" s="135">
        <f>SAI!G$22</f>
        <v>0</v>
      </c>
      <c r="Y187" s="135">
        <f>SAI!G$23</f>
        <v>0</v>
      </c>
      <c r="Z187" s="135">
        <f>SAI!G$24</f>
        <v>1</v>
      </c>
      <c r="AA187" s="135">
        <f>SAI!G$25</f>
        <v>3</v>
      </c>
      <c r="AB187" s="135">
        <f>SAI!G$26</f>
        <v>0</v>
      </c>
      <c r="AC187" s="135">
        <f>SAI!G$27</f>
        <v>0</v>
      </c>
      <c r="AD187" s="135">
        <f>SAI!G$28</f>
        <v>0</v>
      </c>
      <c r="AE187" s="135">
        <f>SAI!G$29</f>
        <v>4</v>
      </c>
      <c r="AF187" s="135">
        <f>SAI!G$30</f>
        <v>0</v>
      </c>
      <c r="AG187" s="135">
        <f>SAI!G$31</f>
        <v>0</v>
      </c>
      <c r="AH187" s="135">
        <f>SAI!G$32</f>
        <v>2</v>
      </c>
      <c r="AI187" s="135">
        <f>SAI!G$33</f>
        <v>1</v>
      </c>
      <c r="AJ187" s="135">
        <f>SAI!G$34</f>
        <v>1</v>
      </c>
      <c r="AK187" s="135">
        <f>SAI!G$35</f>
        <v>0</v>
      </c>
      <c r="AL187" s="136"/>
      <c r="AM187" s="137">
        <f t="shared" si="104"/>
        <v>29</v>
      </c>
      <c r="AO187" s="136">
        <v>24</v>
      </c>
      <c r="AP187" s="139">
        <f t="shared" si="105"/>
        <v>5</v>
      </c>
      <c r="AQ187" s="140">
        <f t="shared" si="106"/>
        <v>0.20833333333333334</v>
      </c>
    </row>
    <row r="188" spans="1:43" s="148" customFormat="1" x14ac:dyDescent="0.2">
      <c r="A188" s="141">
        <f t="shared" si="98"/>
        <v>21</v>
      </c>
      <c r="B188" s="142" t="str">
        <f t="shared" si="98"/>
        <v>KBN</v>
      </c>
      <c r="C188" s="143"/>
      <c r="D188" s="143"/>
      <c r="E188" s="144" t="str">
        <f t="shared" si="100"/>
        <v>Khubon</v>
      </c>
      <c r="F188" s="142" t="str">
        <f t="shared" si="100"/>
        <v>คู้บอน</v>
      </c>
      <c r="G188" s="145">
        <f>KBN!G$5</f>
        <v>0</v>
      </c>
      <c r="H188" s="145">
        <f>KBN!G$6</f>
        <v>0</v>
      </c>
      <c r="I188" s="145">
        <f>KBN!G$7</f>
        <v>0</v>
      </c>
      <c r="J188" s="145">
        <f>KBN!G$8</f>
        <v>0</v>
      </c>
      <c r="K188" s="145">
        <f>KBN!G$9</f>
        <v>2</v>
      </c>
      <c r="L188" s="145">
        <f>KBN!G$10</f>
        <v>2</v>
      </c>
      <c r="M188" s="145">
        <f>KBN!G$11</f>
        <v>1</v>
      </c>
      <c r="N188" s="145">
        <f>KBN!G$12</f>
        <v>2</v>
      </c>
      <c r="O188" s="145">
        <f>KBN!G$13</f>
        <v>2</v>
      </c>
      <c r="P188" s="145">
        <f>KBN!G$14</f>
        <v>0</v>
      </c>
      <c r="Q188" s="145">
        <f>KBN!G$15</f>
        <v>0</v>
      </c>
      <c r="R188" s="145">
        <f>KBN!G$16</f>
        <v>1</v>
      </c>
      <c r="S188" s="145">
        <f>KBN!G$17</f>
        <v>0</v>
      </c>
      <c r="T188" s="145">
        <f>KBN!G$18</f>
        <v>0</v>
      </c>
      <c r="U188" s="145">
        <f>KBN!G$19</f>
        <v>0</v>
      </c>
      <c r="V188" s="145">
        <f>KBN!G$20</f>
        <v>1</v>
      </c>
      <c r="W188" s="145">
        <f>KBN!G$21</f>
        <v>0</v>
      </c>
      <c r="X188" s="145">
        <f>KBN!G$22</f>
        <v>1</v>
      </c>
      <c r="Y188" s="145">
        <f>KBN!G$23</f>
        <v>0</v>
      </c>
      <c r="Z188" s="145">
        <f>KBN!G$24</f>
        <v>1</v>
      </c>
      <c r="AA188" s="145">
        <f>KBN!G$25</f>
        <v>0</v>
      </c>
      <c r="AB188" s="145">
        <f>KBN!G$26</f>
        <v>1</v>
      </c>
      <c r="AC188" s="145">
        <f>KBN!G$27</f>
        <v>0</v>
      </c>
      <c r="AD188" s="145">
        <f>KBN!G$28</f>
        <v>0</v>
      </c>
      <c r="AE188" s="145">
        <f>KBN!G$29</f>
        <v>0</v>
      </c>
      <c r="AF188" s="145">
        <f>KBN!G$30</f>
        <v>0</v>
      </c>
      <c r="AG188" s="145">
        <f>KBN!G$31</f>
        <v>0</v>
      </c>
      <c r="AH188" s="145">
        <f>KBN!G$32</f>
        <v>2</v>
      </c>
      <c r="AI188" s="145">
        <f>KBN!G$33</f>
        <v>0</v>
      </c>
      <c r="AJ188" s="145">
        <f>KBN!G$34</f>
        <v>1</v>
      </c>
      <c r="AK188" s="145">
        <f>KBN!G$35</f>
        <v>0</v>
      </c>
      <c r="AL188" s="146"/>
      <c r="AM188" s="147">
        <f t="shared" si="104"/>
        <v>17</v>
      </c>
      <c r="AO188" s="146">
        <v>19</v>
      </c>
      <c r="AP188" s="149">
        <f t="shared" ref="AP188:AP189" si="117">AM188-AO188</f>
        <v>-2</v>
      </c>
      <c r="AQ188" s="150">
        <f t="shared" ref="AQ188:AQ189" si="118">IF(AO188=0,"-",AP188/AO188)</f>
        <v>-0.10526315789473684</v>
      </c>
    </row>
    <row r="189" spans="1:43" s="148" customFormat="1" x14ac:dyDescent="0.2">
      <c r="A189" s="141">
        <f t="shared" si="98"/>
        <v>22</v>
      </c>
      <c r="B189" s="142" t="str">
        <f t="shared" si="98"/>
        <v>NKM</v>
      </c>
      <c r="C189" s="143"/>
      <c r="D189" s="143"/>
      <c r="E189" s="144" t="str">
        <f t="shared" si="100"/>
        <v>Nongkhaem</v>
      </c>
      <c r="F189" s="142" t="str">
        <f t="shared" si="100"/>
        <v>หนองแขม</v>
      </c>
      <c r="G189" s="145">
        <f>NKM!G$5</f>
        <v>2</v>
      </c>
      <c r="H189" s="145">
        <f>NKM!G$6</f>
        <v>2</v>
      </c>
      <c r="I189" s="145">
        <f>NKM!G$7</f>
        <v>0</v>
      </c>
      <c r="J189" s="145">
        <f>NKM!G$8</f>
        <v>3</v>
      </c>
      <c r="K189" s="145">
        <f>NKM!G$9</f>
        <v>3</v>
      </c>
      <c r="L189" s="145">
        <f>NKM!G$10</f>
        <v>3</v>
      </c>
      <c r="M189" s="145">
        <f>NKM!G$11</f>
        <v>0</v>
      </c>
      <c r="N189" s="145">
        <f>NKM!G$12</f>
        <v>2</v>
      </c>
      <c r="O189" s="145">
        <f>NKM!G$13</f>
        <v>2</v>
      </c>
      <c r="P189" s="145">
        <f>NKM!G$14</f>
        <v>0</v>
      </c>
      <c r="Q189" s="145">
        <f>NKM!G$15</f>
        <v>4</v>
      </c>
      <c r="R189" s="145">
        <f>NKM!G$16</f>
        <v>3</v>
      </c>
      <c r="S189" s="145">
        <f>NKM!G$17</f>
        <v>3</v>
      </c>
      <c r="T189" s="145">
        <f>NKM!G$18</f>
        <v>5</v>
      </c>
      <c r="U189" s="145">
        <f>NKM!G$19</f>
        <v>5</v>
      </c>
      <c r="V189" s="145">
        <f>NKM!G$20</f>
        <v>3</v>
      </c>
      <c r="W189" s="145">
        <f>NKM!G$21</f>
        <v>0</v>
      </c>
      <c r="X189" s="145">
        <f>NKM!G$22</f>
        <v>3</v>
      </c>
      <c r="Y189" s="145">
        <f>NKM!G$23</f>
        <v>0</v>
      </c>
      <c r="Z189" s="145">
        <f>NKM!G$24</f>
        <v>1</v>
      </c>
      <c r="AA189" s="145">
        <f>NKM!G$25</f>
        <v>5</v>
      </c>
      <c r="AB189" s="145">
        <f>NKM!G$26</f>
        <v>5</v>
      </c>
      <c r="AC189" s="145">
        <f>NKM!G$27</f>
        <v>0</v>
      </c>
      <c r="AD189" s="145">
        <f>NKM!G$28</f>
        <v>0</v>
      </c>
      <c r="AE189" s="145">
        <f>NKM!G$29</f>
        <v>5</v>
      </c>
      <c r="AF189" s="145">
        <f>NKM!G$30</f>
        <v>4</v>
      </c>
      <c r="AG189" s="145">
        <f>NKM!G$31</f>
        <v>3</v>
      </c>
      <c r="AH189" s="145">
        <f>NKM!G$32</f>
        <v>5</v>
      </c>
      <c r="AI189" s="145">
        <f>NKM!G$33</f>
        <v>4</v>
      </c>
      <c r="AJ189" s="145">
        <f>NKM!G$34</f>
        <v>2</v>
      </c>
      <c r="AK189" s="145">
        <f>NKM!G$35</f>
        <v>0</v>
      </c>
      <c r="AL189" s="146"/>
      <c r="AM189" s="147">
        <f t="shared" si="104"/>
        <v>77</v>
      </c>
      <c r="AO189" s="146">
        <v>60</v>
      </c>
      <c r="AP189" s="149">
        <f t="shared" si="117"/>
        <v>17</v>
      </c>
      <c r="AQ189" s="150">
        <f t="shared" si="118"/>
        <v>0.28333333333333333</v>
      </c>
    </row>
    <row r="190" spans="1:43" s="148" customFormat="1" x14ac:dyDescent="0.2">
      <c r="A190" s="141">
        <f t="shared" si="98"/>
        <v>23</v>
      </c>
      <c r="B190" s="142" t="str">
        <f t="shared" si="98"/>
        <v>PMT</v>
      </c>
      <c r="C190" s="143"/>
      <c r="D190" s="143"/>
      <c r="E190" s="144" t="str">
        <f t="shared" ref="E190:E195" si="119">E94</f>
        <v>Phutthamonthon Sai 6</v>
      </c>
      <c r="F190" s="142"/>
      <c r="G190" s="145">
        <f>PMT!G$5</f>
        <v>0</v>
      </c>
      <c r="H190" s="145">
        <f>PMT!G$6</f>
        <v>0</v>
      </c>
      <c r="I190" s="145">
        <f>PMT!G$7</f>
        <v>0</v>
      </c>
      <c r="J190" s="145">
        <f>PMT!G$8</f>
        <v>0</v>
      </c>
      <c r="K190" s="145">
        <f>PMT!G$9</f>
        <v>0</v>
      </c>
      <c r="L190" s="145">
        <f>PMT!G$10</f>
        <v>0</v>
      </c>
      <c r="M190" s="145">
        <f>PMT!G$11</f>
        <v>0</v>
      </c>
      <c r="N190" s="145">
        <f>PMT!G$12</f>
        <v>0</v>
      </c>
      <c r="O190" s="145">
        <f>PMT!G$13</f>
        <v>0</v>
      </c>
      <c r="P190" s="145">
        <f>PMT!G$14</f>
        <v>0</v>
      </c>
      <c r="Q190" s="145">
        <f>PMT!G$15</f>
        <v>0</v>
      </c>
      <c r="R190" s="145">
        <f>PMT!G$16</f>
        <v>0</v>
      </c>
      <c r="S190" s="145">
        <f>PMT!G$17</f>
        <v>0</v>
      </c>
      <c r="T190" s="145">
        <f>PMT!G$18</f>
        <v>0</v>
      </c>
      <c r="U190" s="145">
        <f>PMT!G$19</f>
        <v>0</v>
      </c>
      <c r="V190" s="145">
        <f>PMT!G$20</f>
        <v>0</v>
      </c>
      <c r="W190" s="145">
        <f>PMT!G$21</f>
        <v>0</v>
      </c>
      <c r="X190" s="145">
        <f>PMT!G$22</f>
        <v>0</v>
      </c>
      <c r="Y190" s="145">
        <f>PMT!G$23</f>
        <v>0</v>
      </c>
      <c r="Z190" s="145">
        <f>PMT!G$24</f>
        <v>0</v>
      </c>
      <c r="AA190" s="145">
        <f>PMT!G$25</f>
        <v>0</v>
      </c>
      <c r="AB190" s="145">
        <f>PMT!G$26</f>
        <v>0</v>
      </c>
      <c r="AC190" s="145">
        <f>PMT!G$27</f>
        <v>0</v>
      </c>
      <c r="AD190" s="145">
        <f>PMT!G$28</f>
        <v>0</v>
      </c>
      <c r="AE190" s="145">
        <f>PMT!G$29</f>
        <v>0</v>
      </c>
      <c r="AF190" s="145">
        <f>PMT!G$30</f>
        <v>0</v>
      </c>
      <c r="AG190" s="145">
        <f>PMT!G$31</f>
        <v>0</v>
      </c>
      <c r="AH190" s="145">
        <f>PMT!G$32</f>
        <v>0</v>
      </c>
      <c r="AI190" s="145">
        <f>PMT!G$33</f>
        <v>0</v>
      </c>
      <c r="AJ190" s="145">
        <f>PMT!G$34</f>
        <v>0</v>
      </c>
      <c r="AK190" s="145">
        <f>PMT!G$35</f>
        <v>0</v>
      </c>
      <c r="AL190" s="146"/>
      <c r="AM190" s="147">
        <f t="shared" si="104"/>
        <v>0</v>
      </c>
      <c r="AO190" s="146"/>
      <c r="AP190" s="149">
        <f t="shared" ref="AP190" si="120">AM190-AO190</f>
        <v>0</v>
      </c>
      <c r="AQ190" s="150" t="str">
        <f t="shared" ref="AQ190" si="121">IF(AO190=0,"-",AP190/AO190)</f>
        <v>-</v>
      </c>
    </row>
    <row r="191" spans="1:43" s="148" customFormat="1" x14ac:dyDescent="0.2">
      <c r="A191" s="141">
        <f t="shared" si="98"/>
        <v>24</v>
      </c>
      <c r="B191" s="142" t="str">
        <f t="shared" si="98"/>
        <v>BBN</v>
      </c>
      <c r="C191" s="143"/>
      <c r="D191" s="143"/>
      <c r="E191" s="144" t="str">
        <f t="shared" si="119"/>
        <v>Bangbon (MaxValu)</v>
      </c>
      <c r="F191" s="142" t="str">
        <f>F95</f>
        <v>บางบอน</v>
      </c>
      <c r="G191" s="145">
        <f>BBN!G$5</f>
        <v>1</v>
      </c>
      <c r="H191" s="145">
        <f>BBN!G$6</f>
        <v>0</v>
      </c>
      <c r="I191" s="145">
        <f>BBN!G$7</f>
        <v>0</v>
      </c>
      <c r="J191" s="145">
        <f>BBN!G$8</f>
        <v>1</v>
      </c>
      <c r="K191" s="145">
        <f>BBN!G$9</f>
        <v>0</v>
      </c>
      <c r="L191" s="145">
        <f>BBN!G$10</f>
        <v>0</v>
      </c>
      <c r="M191" s="145">
        <f>BBN!G$11</f>
        <v>1</v>
      </c>
      <c r="N191" s="145">
        <f>BBN!G$12</f>
        <v>1</v>
      </c>
      <c r="O191" s="145">
        <f>BBN!G$13</f>
        <v>2</v>
      </c>
      <c r="P191" s="145">
        <f>BBN!G$14</f>
        <v>0</v>
      </c>
      <c r="Q191" s="145">
        <f>BBN!G$15</f>
        <v>0</v>
      </c>
      <c r="R191" s="145">
        <f>BBN!G$16</f>
        <v>1</v>
      </c>
      <c r="S191" s="145">
        <f>BBN!G$17</f>
        <v>0</v>
      </c>
      <c r="T191" s="145">
        <f>BBN!G$18</f>
        <v>1</v>
      </c>
      <c r="U191" s="145">
        <f>BBN!G$19</f>
        <v>2</v>
      </c>
      <c r="V191" s="145">
        <f>BBN!G$20</f>
        <v>0</v>
      </c>
      <c r="W191" s="145">
        <f>BBN!G$21</f>
        <v>0</v>
      </c>
      <c r="X191" s="145">
        <f>BBN!G$22</f>
        <v>1</v>
      </c>
      <c r="Y191" s="145">
        <f>BBN!G$23</f>
        <v>0</v>
      </c>
      <c r="Z191" s="145">
        <f>BBN!G$24</f>
        <v>1</v>
      </c>
      <c r="AA191" s="145">
        <f>BBN!G$25</f>
        <v>4</v>
      </c>
      <c r="AB191" s="145">
        <f>BBN!G$26</f>
        <v>0</v>
      </c>
      <c r="AC191" s="145">
        <f>BBN!G$27</f>
        <v>0</v>
      </c>
      <c r="AD191" s="145">
        <f>BBN!G$28</f>
        <v>0</v>
      </c>
      <c r="AE191" s="145">
        <f>BBN!G$29</f>
        <v>0</v>
      </c>
      <c r="AF191" s="145">
        <f>BBN!G$30</f>
        <v>0</v>
      </c>
      <c r="AG191" s="145">
        <f>BBN!G$31</f>
        <v>0</v>
      </c>
      <c r="AH191" s="145">
        <f>BBN!G$32</f>
        <v>0</v>
      </c>
      <c r="AI191" s="145">
        <f>BBN!G$33</f>
        <v>0</v>
      </c>
      <c r="AJ191" s="145">
        <f>BBN!G$34</f>
        <v>0</v>
      </c>
      <c r="AK191" s="145">
        <f>BBN!G$35</f>
        <v>0</v>
      </c>
      <c r="AL191" s="146"/>
      <c r="AM191" s="147">
        <f t="shared" si="104"/>
        <v>16</v>
      </c>
      <c r="AO191" s="146">
        <v>12</v>
      </c>
      <c r="AP191" s="149">
        <f t="shared" ref="AP191" si="122">AM191-AO191</f>
        <v>4</v>
      </c>
      <c r="AQ191" s="150">
        <f t="shared" ref="AQ191" si="123">IF(AO191=0,"-",AP191/AO191)</f>
        <v>0.33333333333333331</v>
      </c>
    </row>
    <row r="192" spans="1:43" s="148" customFormat="1" x14ac:dyDescent="0.2">
      <c r="A192" s="141">
        <f t="shared" si="98"/>
        <v>25</v>
      </c>
      <c r="B192" s="142" t="str">
        <f t="shared" si="98"/>
        <v>BUA</v>
      </c>
      <c r="C192" s="143"/>
      <c r="D192" s="143"/>
      <c r="E192" s="144" t="str">
        <f t="shared" si="119"/>
        <v>Bangbuathong</v>
      </c>
      <c r="F192" s="142" t="str">
        <f>F96</f>
        <v>บางบัวทอง</v>
      </c>
      <c r="G192" s="145">
        <f>BUA!G$5</f>
        <v>1</v>
      </c>
      <c r="H192" s="145">
        <f>BUA!G$6</f>
        <v>2</v>
      </c>
      <c r="I192" s="145">
        <f>BUA!G$7</f>
        <v>0</v>
      </c>
      <c r="J192" s="145">
        <f>BUA!G$8</f>
        <v>4</v>
      </c>
      <c r="K192" s="145">
        <f>BUA!G$9</f>
        <v>2</v>
      </c>
      <c r="L192" s="145">
        <f>BUA!G$10</f>
        <v>1</v>
      </c>
      <c r="M192" s="145">
        <f>BUA!G$11</f>
        <v>0</v>
      </c>
      <c r="N192" s="145">
        <f>BUA!G$12</f>
        <v>1</v>
      </c>
      <c r="O192" s="145">
        <f>BUA!G$13</f>
        <v>1</v>
      </c>
      <c r="P192" s="145">
        <f>BUA!G$14</f>
        <v>0</v>
      </c>
      <c r="Q192" s="145">
        <f>BUA!G$15</f>
        <v>2</v>
      </c>
      <c r="R192" s="145">
        <f>BUA!G$16</f>
        <v>2</v>
      </c>
      <c r="S192" s="145">
        <f>BUA!G$17</f>
        <v>0</v>
      </c>
      <c r="T192" s="145">
        <f>BUA!G$18</f>
        <v>0</v>
      </c>
      <c r="U192" s="145">
        <f>BUA!G$19</f>
        <v>2</v>
      </c>
      <c r="V192" s="145">
        <f>BUA!G$20</f>
        <v>3</v>
      </c>
      <c r="W192" s="145">
        <f>BUA!G$21</f>
        <v>0</v>
      </c>
      <c r="X192" s="145">
        <f>BUA!G$22</f>
        <v>3</v>
      </c>
      <c r="Y192" s="145">
        <f>BUA!G$23</f>
        <v>0</v>
      </c>
      <c r="Z192" s="145">
        <f>BUA!G$24</f>
        <v>0</v>
      </c>
      <c r="AA192" s="145">
        <f>BUA!G$25</f>
        <v>2</v>
      </c>
      <c r="AB192" s="145">
        <f>BUA!G$26</f>
        <v>0</v>
      </c>
      <c r="AC192" s="145">
        <f>BUA!G$27</f>
        <v>4</v>
      </c>
      <c r="AD192" s="145">
        <f>BUA!G$28</f>
        <v>0</v>
      </c>
      <c r="AE192" s="145">
        <f>BUA!G$29</f>
        <v>2</v>
      </c>
      <c r="AF192" s="145">
        <f>BUA!G$30</f>
        <v>0</v>
      </c>
      <c r="AG192" s="145">
        <f>BUA!G$31</f>
        <v>0</v>
      </c>
      <c r="AH192" s="145">
        <f>BUA!G$32</f>
        <v>1</v>
      </c>
      <c r="AI192" s="145">
        <f>BUA!G$33</f>
        <v>1</v>
      </c>
      <c r="AJ192" s="145">
        <f>BUA!G$34</f>
        <v>1</v>
      </c>
      <c r="AK192" s="145">
        <f>BUA!G$35</f>
        <v>0</v>
      </c>
      <c r="AL192" s="146"/>
      <c r="AM192" s="147">
        <f t="shared" si="104"/>
        <v>35</v>
      </c>
      <c r="AO192" s="146">
        <v>35</v>
      </c>
      <c r="AP192" s="149">
        <f t="shared" ref="AP192:AP193" si="124">AM192-AO192</f>
        <v>0</v>
      </c>
      <c r="AQ192" s="150">
        <f t="shared" ref="AQ192:AQ193" si="125">IF(AO192=0,"-",AP192/AO192)</f>
        <v>0</v>
      </c>
    </row>
    <row r="193" spans="1:43" s="158" customFormat="1" x14ac:dyDescent="0.2">
      <c r="A193" s="151">
        <f t="shared" si="98"/>
        <v>26</v>
      </c>
      <c r="B193" s="152" t="str">
        <f t="shared" si="98"/>
        <v>NVA</v>
      </c>
      <c r="C193" s="153"/>
      <c r="D193" s="153"/>
      <c r="E193" s="154" t="str">
        <f t="shared" si="119"/>
        <v>Navanakorn</v>
      </c>
      <c r="F193" s="152" t="str">
        <f>F97</f>
        <v>นวนคร</v>
      </c>
      <c r="G193" s="155">
        <f>NVA!G$5</f>
        <v>0</v>
      </c>
      <c r="H193" s="155">
        <f>NVA!G$6</f>
        <v>0</v>
      </c>
      <c r="I193" s="155">
        <f>NVA!G$7</f>
        <v>0</v>
      </c>
      <c r="J193" s="155">
        <f>NVA!G$8</f>
        <v>0</v>
      </c>
      <c r="K193" s="155">
        <f>NVA!G$9</f>
        <v>1</v>
      </c>
      <c r="L193" s="155">
        <f>NVA!G$10</f>
        <v>1</v>
      </c>
      <c r="M193" s="155">
        <f>NVA!G$11</f>
        <v>0</v>
      </c>
      <c r="N193" s="155">
        <f>NVA!G$12</f>
        <v>1</v>
      </c>
      <c r="O193" s="155">
        <f>NVA!G$13</f>
        <v>1</v>
      </c>
      <c r="P193" s="155">
        <f>NVA!G$14</f>
        <v>0</v>
      </c>
      <c r="Q193" s="155">
        <f>NVA!G$15</f>
        <v>1</v>
      </c>
      <c r="R193" s="155">
        <f>NVA!G$16</f>
        <v>2</v>
      </c>
      <c r="S193" s="155">
        <f>NVA!G$17</f>
        <v>0</v>
      </c>
      <c r="T193" s="155">
        <f>NVA!G$18</f>
        <v>1</v>
      </c>
      <c r="U193" s="155">
        <f>NVA!G$19</f>
        <v>0</v>
      </c>
      <c r="V193" s="155">
        <f>NVA!G$20</f>
        <v>0</v>
      </c>
      <c r="W193" s="155">
        <f>NVA!G$21</f>
        <v>0</v>
      </c>
      <c r="X193" s="155">
        <f>NVA!G$22</f>
        <v>1</v>
      </c>
      <c r="Y193" s="155">
        <f>NVA!G$23</f>
        <v>0</v>
      </c>
      <c r="Z193" s="155">
        <f>NVA!G$24</f>
        <v>2</v>
      </c>
      <c r="AA193" s="155">
        <f>NVA!G$25</f>
        <v>0</v>
      </c>
      <c r="AB193" s="155">
        <f>NVA!G$26</f>
        <v>0</v>
      </c>
      <c r="AC193" s="155">
        <f>NVA!G$27</f>
        <v>0</v>
      </c>
      <c r="AD193" s="155">
        <f>NVA!G$28</f>
        <v>0</v>
      </c>
      <c r="AE193" s="155">
        <f>NVA!G$29</f>
        <v>1</v>
      </c>
      <c r="AF193" s="155">
        <f>NVA!G$30</f>
        <v>2</v>
      </c>
      <c r="AG193" s="155">
        <f>NVA!G$31</f>
        <v>0</v>
      </c>
      <c r="AH193" s="155">
        <f>NVA!G$32</f>
        <v>0</v>
      </c>
      <c r="AI193" s="155">
        <f>NVA!G$33</f>
        <v>3</v>
      </c>
      <c r="AJ193" s="155">
        <f>NVA!G$34</f>
        <v>0</v>
      </c>
      <c r="AK193" s="155">
        <f>NVA!G$35</f>
        <v>0</v>
      </c>
      <c r="AL193" s="156"/>
      <c r="AM193" s="157">
        <f>SUM(G193:AK193)</f>
        <v>17</v>
      </c>
      <c r="AO193" s="156">
        <v>29</v>
      </c>
      <c r="AP193" s="159">
        <f t="shared" si="124"/>
        <v>-12</v>
      </c>
      <c r="AQ193" s="160">
        <f t="shared" si="125"/>
        <v>-0.41379310344827586</v>
      </c>
    </row>
    <row r="194" spans="1:43" s="148" customFormat="1" x14ac:dyDescent="0.2">
      <c r="A194" s="141">
        <f t="shared" si="98"/>
        <v>27</v>
      </c>
      <c r="B194" s="142" t="str">
        <f t="shared" si="98"/>
        <v>KL4</v>
      </c>
      <c r="C194" s="143"/>
      <c r="D194" s="143"/>
      <c r="E194" s="144" t="str">
        <f t="shared" si="119"/>
        <v>Klong 4</v>
      </c>
      <c r="F194" s="142" t="str">
        <f>F98</f>
        <v>คลอง 4</v>
      </c>
      <c r="G194" s="145">
        <f>'KL4'!G$5</f>
        <v>0</v>
      </c>
      <c r="H194" s="145">
        <f>'KL4'!G$6</f>
        <v>0</v>
      </c>
      <c r="I194" s="145">
        <f>'KL4'!G$7</f>
        <v>0</v>
      </c>
      <c r="J194" s="145">
        <f>'KL4'!G$8</f>
        <v>4</v>
      </c>
      <c r="K194" s="145">
        <f>'KL4'!G$9</f>
        <v>4</v>
      </c>
      <c r="L194" s="145">
        <f>'KL4'!G$10</f>
        <v>1</v>
      </c>
      <c r="M194" s="145">
        <f>'KL4'!G$11</f>
        <v>0</v>
      </c>
      <c r="N194" s="145">
        <f>'KL4'!G$12</f>
        <v>1</v>
      </c>
      <c r="O194" s="145">
        <f>'KL4'!G$13</f>
        <v>2</v>
      </c>
      <c r="P194" s="145">
        <f>'KL4'!G$14</f>
        <v>0</v>
      </c>
      <c r="Q194" s="145">
        <f>'KL4'!G$15</f>
        <v>1</v>
      </c>
      <c r="R194" s="145">
        <f>'KL4'!G$16</f>
        <v>0</v>
      </c>
      <c r="S194" s="145">
        <f>'KL4'!G$17</f>
        <v>1</v>
      </c>
      <c r="T194" s="145">
        <f>'KL4'!G$18</f>
        <v>1</v>
      </c>
      <c r="U194" s="145">
        <f>'KL4'!G$19</f>
        <v>3</v>
      </c>
      <c r="V194" s="145">
        <f>'KL4'!G$20</f>
        <v>0</v>
      </c>
      <c r="W194" s="145">
        <f>'KL4'!G$21</f>
        <v>0</v>
      </c>
      <c r="X194" s="145">
        <f>'KL4'!G$22</f>
        <v>2</v>
      </c>
      <c r="Y194" s="145">
        <f>'KL4'!G$23</f>
        <v>0</v>
      </c>
      <c r="Z194" s="145">
        <f>'KL4'!G$24</f>
        <v>0</v>
      </c>
      <c r="AA194" s="145">
        <f>'KL4'!G$25</f>
        <v>3</v>
      </c>
      <c r="AB194" s="145">
        <f>'KL4'!G$26</f>
        <v>0</v>
      </c>
      <c r="AC194" s="145">
        <f>'KL4'!G$27</f>
        <v>0</v>
      </c>
      <c r="AD194" s="145">
        <f>'KL4'!G$28</f>
        <v>0</v>
      </c>
      <c r="AE194" s="145">
        <f>'KL4'!G$29</f>
        <v>0</v>
      </c>
      <c r="AF194" s="145">
        <f>'KL4'!G$30</f>
        <v>0</v>
      </c>
      <c r="AG194" s="145">
        <f>'KL4'!G$31</f>
        <v>0</v>
      </c>
      <c r="AH194" s="145">
        <f>'KL4'!G$32</f>
        <v>0</v>
      </c>
      <c r="AI194" s="145">
        <f>'KL4'!G$33</f>
        <v>1</v>
      </c>
      <c r="AJ194" s="145">
        <f>'KL4'!G$34</f>
        <v>0</v>
      </c>
      <c r="AK194" s="145">
        <f>'KL4'!G$35</f>
        <v>0</v>
      </c>
      <c r="AL194" s="146"/>
      <c r="AM194" s="147">
        <f>SUM(G194:AK194)</f>
        <v>24</v>
      </c>
      <c r="AO194" s="146">
        <v>23</v>
      </c>
      <c r="AP194" s="149">
        <f t="shared" ref="AP194" si="126">AM194-AO194</f>
        <v>1</v>
      </c>
      <c r="AQ194" s="150">
        <f t="shared" ref="AQ194" si="127">IF(AO194=0,"-",AP194/AO194)</f>
        <v>4.3478260869565216E-2</v>
      </c>
    </row>
    <row r="195" spans="1:43" s="148" customFormat="1" x14ac:dyDescent="0.2">
      <c r="A195" s="141">
        <f t="shared" si="98"/>
        <v>28</v>
      </c>
      <c r="B195" s="142" t="str">
        <f t="shared" si="98"/>
        <v>MHC</v>
      </c>
      <c r="C195" s="143"/>
      <c r="D195" s="143"/>
      <c r="E195" s="144" t="str">
        <f t="shared" si="119"/>
        <v>Mahachai</v>
      </c>
      <c r="F195" s="142" t="str">
        <f>F99</f>
        <v>มหาชัย</v>
      </c>
      <c r="G195" s="145">
        <f>MHC!G$5</f>
        <v>1</v>
      </c>
      <c r="H195" s="145">
        <f>MHC!G$6</f>
        <v>0</v>
      </c>
      <c r="I195" s="145">
        <f>MHC!G$7</f>
        <v>0</v>
      </c>
      <c r="J195" s="145">
        <f>MHC!G$8</f>
        <v>2</v>
      </c>
      <c r="K195" s="145">
        <f>MHC!G$9</f>
        <v>1</v>
      </c>
      <c r="L195" s="145">
        <f>MHC!G$10</f>
        <v>1</v>
      </c>
      <c r="M195" s="145">
        <f>MHC!G$11</f>
        <v>0</v>
      </c>
      <c r="N195" s="145">
        <f>MHC!G$12</f>
        <v>1</v>
      </c>
      <c r="O195" s="145">
        <f>MHC!G$13</f>
        <v>1</v>
      </c>
      <c r="P195" s="145">
        <f>MHC!G$14</f>
        <v>0</v>
      </c>
      <c r="Q195" s="145">
        <f>MHC!G$15</f>
        <v>2</v>
      </c>
      <c r="R195" s="145">
        <f>MHC!G$16</f>
        <v>0</v>
      </c>
      <c r="S195" s="145">
        <f>MHC!G$17</f>
        <v>0</v>
      </c>
      <c r="T195" s="145">
        <f>MHC!G$18</f>
        <v>0</v>
      </c>
      <c r="U195" s="145">
        <f>MHC!G$19</f>
        <v>0</v>
      </c>
      <c r="V195" s="145">
        <f>MHC!G$20</f>
        <v>0</v>
      </c>
      <c r="W195" s="145">
        <f>MHC!G$21</f>
        <v>0</v>
      </c>
      <c r="X195" s="145">
        <f>MHC!G$22</f>
        <v>1</v>
      </c>
      <c r="Y195" s="145">
        <f>MHC!G$23</f>
        <v>0</v>
      </c>
      <c r="Z195" s="145">
        <f>MHC!G$24</f>
        <v>2</v>
      </c>
      <c r="AA195" s="145">
        <f>MHC!G$25</f>
        <v>1</v>
      </c>
      <c r="AB195" s="145">
        <f>MHC!G$26</f>
        <v>1</v>
      </c>
      <c r="AC195" s="145">
        <f>MHC!G$27</f>
        <v>0</v>
      </c>
      <c r="AD195" s="145">
        <f>MHC!G$28</f>
        <v>0</v>
      </c>
      <c r="AE195" s="145">
        <f>MHC!G$29</f>
        <v>1</v>
      </c>
      <c r="AF195" s="145">
        <f>MHC!G$30</f>
        <v>1</v>
      </c>
      <c r="AG195" s="145">
        <f>MHC!G$31</f>
        <v>0</v>
      </c>
      <c r="AH195" s="145">
        <f>MHC!G$32</f>
        <v>0</v>
      </c>
      <c r="AI195" s="145">
        <f>MHC!G$33</f>
        <v>1</v>
      </c>
      <c r="AJ195" s="145">
        <f>MHC!G$34</f>
        <v>0</v>
      </c>
      <c r="AK195" s="145">
        <f>MHC!G$35</f>
        <v>0</v>
      </c>
      <c r="AL195" s="146"/>
      <c r="AM195" s="147">
        <f>SUM(G195:AK195)</f>
        <v>17</v>
      </c>
      <c r="AO195" s="146">
        <v>10</v>
      </c>
      <c r="AP195" s="149">
        <f t="shared" ref="AP195" si="128">AM195-AO195</f>
        <v>7</v>
      </c>
      <c r="AQ195" s="150">
        <f t="shared" ref="AQ195" si="129">IF(AO195=0,"-",AP195/AO195)</f>
        <v>0.7</v>
      </c>
    </row>
    <row r="196" spans="1:43" hidden="1" x14ac:dyDescent="0.2">
      <c r="A196" s="57"/>
      <c r="B196" s="43"/>
      <c r="E196" s="37"/>
      <c r="F196" s="43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5"/>
      <c r="AM196" s="56"/>
      <c r="AO196" s="55"/>
      <c r="AQ196" s="84"/>
    </row>
    <row r="197" spans="1:43" s="63" customFormat="1" x14ac:dyDescent="0.2">
      <c r="A197" s="93">
        <f>A101</f>
        <v>28</v>
      </c>
      <c r="B197" s="58"/>
      <c r="C197" s="59"/>
      <c r="D197" s="58"/>
      <c r="E197" s="59" t="str">
        <f>E101</f>
        <v>Total</v>
      </c>
      <c r="F197" s="60"/>
      <c r="G197" s="61">
        <f>SUM(G168:G196)</f>
        <v>28</v>
      </c>
      <c r="H197" s="61">
        <f t="shared" ref="H197:AK197" si="130">SUM(H168:H196)</f>
        <v>28</v>
      </c>
      <c r="I197" s="61">
        <f t="shared" si="130"/>
        <v>0</v>
      </c>
      <c r="J197" s="61">
        <f t="shared" si="130"/>
        <v>70</v>
      </c>
      <c r="K197" s="61">
        <f t="shared" si="130"/>
        <v>42</v>
      </c>
      <c r="L197" s="61">
        <f t="shared" si="130"/>
        <v>32</v>
      </c>
      <c r="M197" s="61">
        <f t="shared" si="130"/>
        <v>25</v>
      </c>
      <c r="N197" s="61">
        <f t="shared" si="130"/>
        <v>35</v>
      </c>
      <c r="O197" s="61">
        <f t="shared" si="130"/>
        <v>39</v>
      </c>
      <c r="P197" s="61">
        <f t="shared" si="130"/>
        <v>0</v>
      </c>
      <c r="Q197" s="61">
        <f t="shared" si="130"/>
        <v>45</v>
      </c>
      <c r="R197" s="61">
        <f t="shared" si="130"/>
        <v>46</v>
      </c>
      <c r="S197" s="61">
        <f t="shared" si="130"/>
        <v>23</v>
      </c>
      <c r="T197" s="61">
        <f t="shared" si="130"/>
        <v>33</v>
      </c>
      <c r="U197" s="61">
        <f t="shared" si="130"/>
        <v>38</v>
      </c>
      <c r="V197" s="61">
        <f t="shared" si="130"/>
        <v>24</v>
      </c>
      <c r="W197" s="61">
        <f t="shared" si="130"/>
        <v>0</v>
      </c>
      <c r="X197" s="61">
        <f t="shared" si="130"/>
        <v>39</v>
      </c>
      <c r="Y197" s="61">
        <f t="shared" si="130"/>
        <v>0</v>
      </c>
      <c r="Z197" s="61">
        <f t="shared" si="130"/>
        <v>25</v>
      </c>
      <c r="AA197" s="61">
        <f t="shared" si="130"/>
        <v>40</v>
      </c>
      <c r="AB197" s="61">
        <f t="shared" si="130"/>
        <v>31</v>
      </c>
      <c r="AC197" s="61">
        <f t="shared" si="130"/>
        <v>25</v>
      </c>
      <c r="AD197" s="61">
        <f t="shared" si="130"/>
        <v>0</v>
      </c>
      <c r="AE197" s="61">
        <f t="shared" si="130"/>
        <v>39</v>
      </c>
      <c r="AF197" s="61">
        <f t="shared" si="130"/>
        <v>27</v>
      </c>
      <c r="AG197" s="61">
        <f t="shared" si="130"/>
        <v>29</v>
      </c>
      <c r="AH197" s="61">
        <f t="shared" si="130"/>
        <v>31</v>
      </c>
      <c r="AI197" s="61">
        <f t="shared" si="130"/>
        <v>42</v>
      </c>
      <c r="AJ197" s="61">
        <f t="shared" si="130"/>
        <v>32</v>
      </c>
      <c r="AK197" s="61">
        <f t="shared" si="130"/>
        <v>0</v>
      </c>
      <c r="AL197" s="62"/>
      <c r="AM197" s="61">
        <f>SUM(AM167:AM196)</f>
        <v>868</v>
      </c>
      <c r="AO197" s="80">
        <f>SUM(AO167:AO196)</f>
        <v>854</v>
      </c>
      <c r="AP197" s="121">
        <f>SUM(AP167:AP196)</f>
        <v>14</v>
      </c>
      <c r="AQ197" s="84">
        <f t="shared" si="106"/>
        <v>1.6393442622950821E-2</v>
      </c>
    </row>
    <row r="198" spans="1:43" x14ac:dyDescent="0.2">
      <c r="A198" s="57"/>
      <c r="B198" s="43"/>
      <c r="C198" s="37"/>
      <c r="D198" s="43"/>
      <c r="E198" s="37" t="str">
        <f>E102</f>
        <v>LM</v>
      </c>
      <c r="G198" s="54">
        <f>'[1]Control Sheet'!G$181</f>
        <v>35</v>
      </c>
      <c r="H198" s="54">
        <f>'[1]Control Sheet'!H$181</f>
        <v>34</v>
      </c>
      <c r="I198" s="54">
        <f>'[1]Control Sheet'!I$181</f>
        <v>27</v>
      </c>
      <c r="J198" s="54">
        <f>'[1]Control Sheet'!J$181</f>
        <v>32</v>
      </c>
      <c r="K198" s="54">
        <f>'[1]Control Sheet'!K$181</f>
        <v>0</v>
      </c>
      <c r="L198" s="54">
        <f>'[1]Control Sheet'!L$181</f>
        <v>50</v>
      </c>
      <c r="M198" s="54">
        <f>'[1]Control Sheet'!M$181</f>
        <v>36</v>
      </c>
      <c r="N198" s="54">
        <f>'[1]Control Sheet'!N$181</f>
        <v>40</v>
      </c>
      <c r="O198" s="54">
        <f>'[1]Control Sheet'!O$181</f>
        <v>34</v>
      </c>
      <c r="P198" s="54">
        <f>'[1]Control Sheet'!P$181</f>
        <v>34</v>
      </c>
      <c r="Q198" s="54">
        <f>'[1]Control Sheet'!Q$181</f>
        <v>20</v>
      </c>
      <c r="R198" s="54">
        <f>'[1]Control Sheet'!R$181</f>
        <v>0</v>
      </c>
      <c r="S198" s="54">
        <f>'[1]Control Sheet'!S$181</f>
        <v>49</v>
      </c>
      <c r="T198" s="54">
        <f>'[1]Control Sheet'!T$181</f>
        <v>34</v>
      </c>
      <c r="U198" s="54">
        <f>'[1]Control Sheet'!U$181</f>
        <v>26</v>
      </c>
      <c r="V198" s="54">
        <f>'[1]Control Sheet'!V$181</f>
        <v>25</v>
      </c>
      <c r="W198" s="54">
        <f>'[1]Control Sheet'!W$181</f>
        <v>28</v>
      </c>
      <c r="X198" s="54">
        <f>'[1]Control Sheet'!X$181</f>
        <v>23</v>
      </c>
      <c r="Y198" s="54">
        <f>'[1]Control Sheet'!Y$181</f>
        <v>0</v>
      </c>
      <c r="Z198" s="54">
        <f>'[1]Control Sheet'!Z$181</f>
        <v>60</v>
      </c>
      <c r="AA198" s="54">
        <f>'[1]Control Sheet'!AA$181</f>
        <v>34</v>
      </c>
      <c r="AB198" s="54">
        <f>'[1]Control Sheet'!AB$181</f>
        <v>21</v>
      </c>
      <c r="AC198" s="54">
        <f>'[1]Control Sheet'!AC$181</f>
        <v>24</v>
      </c>
      <c r="AD198" s="54">
        <f>'[1]Control Sheet'!AD$181</f>
        <v>29</v>
      </c>
      <c r="AE198" s="54">
        <f>'[1]Control Sheet'!AE$181</f>
        <v>25</v>
      </c>
      <c r="AF198" s="54">
        <f>'[1]Control Sheet'!AF$181</f>
        <v>0</v>
      </c>
      <c r="AG198" s="54">
        <f>'[1]Control Sheet'!AG$181</f>
        <v>36</v>
      </c>
      <c r="AH198" s="54">
        <f>'[1]Control Sheet'!AH$181</f>
        <v>27</v>
      </c>
      <c r="AI198" s="54">
        <f>'[1]Control Sheet'!AI$181</f>
        <v>26</v>
      </c>
      <c r="AJ198" s="54">
        <f>'[1]Control Sheet'!AJ$181</f>
        <v>45</v>
      </c>
      <c r="AK198" s="54">
        <f>'[1]Control Sheet'!AK$181</f>
        <v>0</v>
      </c>
      <c r="AL198" s="55"/>
      <c r="AM198" s="56">
        <f>SUM(G198:AK198)</f>
        <v>854</v>
      </c>
      <c r="AQ198" s="85"/>
    </row>
    <row r="199" spans="1:43" s="119" customFormat="1" x14ac:dyDescent="0.2">
      <c r="A199" s="123"/>
      <c r="B199" s="124"/>
      <c r="C199" s="125"/>
      <c r="D199" s="124"/>
      <c r="E199" s="125" t="str">
        <f>E103</f>
        <v>Chg.</v>
      </c>
      <c r="F199" s="126"/>
      <c r="G199" s="126">
        <f>G197-G198</f>
        <v>-7</v>
      </c>
      <c r="H199" s="126">
        <f t="shared" ref="H199:AK199" si="131">H197-H198</f>
        <v>-6</v>
      </c>
      <c r="I199" s="126">
        <f t="shared" si="131"/>
        <v>-27</v>
      </c>
      <c r="J199" s="126">
        <f t="shared" si="131"/>
        <v>38</v>
      </c>
      <c r="K199" s="126">
        <f t="shared" si="131"/>
        <v>42</v>
      </c>
      <c r="L199" s="126">
        <f t="shared" si="131"/>
        <v>-18</v>
      </c>
      <c r="M199" s="126">
        <f t="shared" si="131"/>
        <v>-11</v>
      </c>
      <c r="N199" s="126">
        <f t="shared" si="131"/>
        <v>-5</v>
      </c>
      <c r="O199" s="126">
        <f t="shared" si="131"/>
        <v>5</v>
      </c>
      <c r="P199" s="126">
        <f t="shared" si="131"/>
        <v>-34</v>
      </c>
      <c r="Q199" s="126">
        <f t="shared" si="131"/>
        <v>25</v>
      </c>
      <c r="R199" s="126">
        <f t="shared" si="131"/>
        <v>46</v>
      </c>
      <c r="S199" s="126">
        <f t="shared" si="131"/>
        <v>-26</v>
      </c>
      <c r="T199" s="126">
        <f t="shared" si="131"/>
        <v>-1</v>
      </c>
      <c r="U199" s="126">
        <f t="shared" si="131"/>
        <v>12</v>
      </c>
      <c r="V199" s="126">
        <f t="shared" si="131"/>
        <v>-1</v>
      </c>
      <c r="W199" s="126">
        <f t="shared" si="131"/>
        <v>-28</v>
      </c>
      <c r="X199" s="126">
        <f t="shared" si="131"/>
        <v>16</v>
      </c>
      <c r="Y199" s="126">
        <f t="shared" si="131"/>
        <v>0</v>
      </c>
      <c r="Z199" s="126">
        <f t="shared" si="131"/>
        <v>-35</v>
      </c>
      <c r="AA199" s="126">
        <f t="shared" si="131"/>
        <v>6</v>
      </c>
      <c r="AB199" s="126">
        <f t="shared" si="131"/>
        <v>10</v>
      </c>
      <c r="AC199" s="126">
        <f t="shared" si="131"/>
        <v>1</v>
      </c>
      <c r="AD199" s="126">
        <f t="shared" si="131"/>
        <v>-29</v>
      </c>
      <c r="AE199" s="126">
        <f t="shared" si="131"/>
        <v>14</v>
      </c>
      <c r="AF199" s="126">
        <f t="shared" si="131"/>
        <v>27</v>
      </c>
      <c r="AG199" s="126">
        <f t="shared" si="131"/>
        <v>-7</v>
      </c>
      <c r="AH199" s="126">
        <f t="shared" si="131"/>
        <v>4</v>
      </c>
      <c r="AI199" s="126">
        <f t="shared" si="131"/>
        <v>16</v>
      </c>
      <c r="AJ199" s="126">
        <f t="shared" si="131"/>
        <v>-13</v>
      </c>
      <c r="AK199" s="126">
        <f t="shared" si="131"/>
        <v>0</v>
      </c>
      <c r="AM199" s="126">
        <f>AM197-AM198</f>
        <v>14</v>
      </c>
      <c r="AQ199" s="127"/>
    </row>
    <row r="200" spans="1:43" x14ac:dyDescent="0.2">
      <c r="A200" s="57"/>
      <c r="B200" s="43"/>
      <c r="C200" s="37"/>
      <c r="D200" s="43"/>
      <c r="E200" s="37" t="str">
        <f>E104</f>
        <v>% Chg.</v>
      </c>
      <c r="G200" s="87">
        <f>IF(G198=0,"-",G199/G198)</f>
        <v>-0.2</v>
      </c>
      <c r="H200" s="87">
        <f t="shared" ref="H200:AK200" si="132">IF(H198=0,"-",H199/H198)</f>
        <v>-0.17647058823529413</v>
      </c>
      <c r="I200" s="87">
        <f t="shared" si="132"/>
        <v>-1</v>
      </c>
      <c r="J200" s="87">
        <f t="shared" si="132"/>
        <v>1.1875</v>
      </c>
      <c r="K200" s="87" t="str">
        <f t="shared" si="132"/>
        <v>-</v>
      </c>
      <c r="L200" s="87">
        <f t="shared" si="132"/>
        <v>-0.36</v>
      </c>
      <c r="M200" s="87">
        <f t="shared" si="132"/>
        <v>-0.30555555555555558</v>
      </c>
      <c r="N200" s="87">
        <f t="shared" si="132"/>
        <v>-0.125</v>
      </c>
      <c r="O200" s="87">
        <f t="shared" si="132"/>
        <v>0.14705882352941177</v>
      </c>
      <c r="P200" s="87">
        <f t="shared" si="132"/>
        <v>-1</v>
      </c>
      <c r="Q200" s="87">
        <f t="shared" si="132"/>
        <v>1.25</v>
      </c>
      <c r="R200" s="87" t="str">
        <f t="shared" si="132"/>
        <v>-</v>
      </c>
      <c r="S200" s="87">
        <f t="shared" si="132"/>
        <v>-0.53061224489795922</v>
      </c>
      <c r="T200" s="87">
        <f t="shared" si="132"/>
        <v>-2.9411764705882353E-2</v>
      </c>
      <c r="U200" s="87">
        <f t="shared" si="132"/>
        <v>0.46153846153846156</v>
      </c>
      <c r="V200" s="87">
        <f t="shared" si="132"/>
        <v>-0.04</v>
      </c>
      <c r="W200" s="87">
        <f t="shared" si="132"/>
        <v>-1</v>
      </c>
      <c r="X200" s="87">
        <f t="shared" si="132"/>
        <v>0.69565217391304346</v>
      </c>
      <c r="Y200" s="87" t="str">
        <f t="shared" si="132"/>
        <v>-</v>
      </c>
      <c r="Z200" s="87">
        <f t="shared" si="132"/>
        <v>-0.58333333333333337</v>
      </c>
      <c r="AA200" s="87">
        <f t="shared" si="132"/>
        <v>0.17647058823529413</v>
      </c>
      <c r="AB200" s="87">
        <f t="shared" si="132"/>
        <v>0.47619047619047616</v>
      </c>
      <c r="AC200" s="87">
        <f t="shared" si="132"/>
        <v>4.1666666666666664E-2</v>
      </c>
      <c r="AD200" s="87">
        <f t="shared" si="132"/>
        <v>-1</v>
      </c>
      <c r="AE200" s="87">
        <f t="shared" si="132"/>
        <v>0.56000000000000005</v>
      </c>
      <c r="AF200" s="87" t="str">
        <f t="shared" si="132"/>
        <v>-</v>
      </c>
      <c r="AG200" s="87">
        <f t="shared" si="132"/>
        <v>-0.19444444444444445</v>
      </c>
      <c r="AH200" s="87">
        <f t="shared" si="132"/>
        <v>0.14814814814814814</v>
      </c>
      <c r="AI200" s="87">
        <f t="shared" si="132"/>
        <v>0.61538461538461542</v>
      </c>
      <c r="AJ200" s="87">
        <f t="shared" si="132"/>
        <v>-0.28888888888888886</v>
      </c>
      <c r="AK200" s="87" t="str">
        <f t="shared" si="132"/>
        <v>-</v>
      </c>
      <c r="AL200" s="88"/>
      <c r="AM200" s="87">
        <f>IF(AM198=0,"-",AM199/AM198)</f>
        <v>1.6393442622950821E-2</v>
      </c>
      <c r="AQ200" s="85"/>
    </row>
    <row r="201" spans="1:43" x14ac:dyDescent="0.2">
      <c r="A201" s="57"/>
      <c r="B201" s="43"/>
      <c r="C201" s="37"/>
      <c r="D201" s="43"/>
      <c r="AQ201" s="85"/>
    </row>
    <row r="202" spans="1:43" s="68" customFormat="1" x14ac:dyDescent="0.2">
      <c r="A202" s="92" t="str">
        <f t="shared" ref="A202:B215" si="133">A106</f>
        <v>T</v>
      </c>
      <c r="B202" s="66" t="str">
        <f t="shared" si="133"/>
        <v>Provinces</v>
      </c>
      <c r="C202" s="67"/>
      <c r="D202" s="67"/>
      <c r="E202" s="67"/>
      <c r="F202" s="67"/>
      <c r="G202" s="67">
        <f>G167</f>
        <v>1</v>
      </c>
      <c r="H202" s="67">
        <f t="shared" ref="H202:AK202" si="134">H167</f>
        <v>2</v>
      </c>
      <c r="I202" s="67">
        <f t="shared" si="134"/>
        <v>3</v>
      </c>
      <c r="J202" s="67">
        <f t="shared" si="134"/>
        <v>4</v>
      </c>
      <c r="K202" s="67">
        <f t="shared" si="134"/>
        <v>5</v>
      </c>
      <c r="L202" s="67">
        <f t="shared" si="134"/>
        <v>6</v>
      </c>
      <c r="M202" s="67">
        <f t="shared" si="134"/>
        <v>7</v>
      </c>
      <c r="N202" s="67">
        <f t="shared" si="134"/>
        <v>8</v>
      </c>
      <c r="O202" s="67">
        <f t="shared" si="134"/>
        <v>9</v>
      </c>
      <c r="P202" s="67">
        <f t="shared" si="134"/>
        <v>10</v>
      </c>
      <c r="Q202" s="67">
        <f t="shared" si="134"/>
        <v>11</v>
      </c>
      <c r="R202" s="67">
        <f t="shared" si="134"/>
        <v>12</v>
      </c>
      <c r="S202" s="67">
        <f t="shared" si="134"/>
        <v>13</v>
      </c>
      <c r="T202" s="67">
        <f t="shared" si="134"/>
        <v>14</v>
      </c>
      <c r="U202" s="67">
        <f t="shared" si="134"/>
        <v>15</v>
      </c>
      <c r="V202" s="67">
        <f t="shared" si="134"/>
        <v>16</v>
      </c>
      <c r="W202" s="67">
        <f t="shared" si="134"/>
        <v>17</v>
      </c>
      <c r="X202" s="67">
        <f t="shared" si="134"/>
        <v>18</v>
      </c>
      <c r="Y202" s="67">
        <f t="shared" si="134"/>
        <v>19</v>
      </c>
      <c r="Z202" s="67">
        <f t="shared" si="134"/>
        <v>20</v>
      </c>
      <c r="AA202" s="67">
        <f t="shared" si="134"/>
        <v>21</v>
      </c>
      <c r="AB202" s="67">
        <f t="shared" si="134"/>
        <v>22</v>
      </c>
      <c r="AC202" s="67">
        <f t="shared" si="134"/>
        <v>23</v>
      </c>
      <c r="AD202" s="67">
        <f t="shared" si="134"/>
        <v>24</v>
      </c>
      <c r="AE202" s="67">
        <f t="shared" si="134"/>
        <v>25</v>
      </c>
      <c r="AF202" s="67">
        <f t="shared" si="134"/>
        <v>26</v>
      </c>
      <c r="AG202" s="67">
        <f t="shared" si="134"/>
        <v>27</v>
      </c>
      <c r="AH202" s="67">
        <f t="shared" si="134"/>
        <v>28</v>
      </c>
      <c r="AI202" s="67">
        <f t="shared" si="134"/>
        <v>29</v>
      </c>
      <c r="AJ202" s="67">
        <f t="shared" si="134"/>
        <v>30</v>
      </c>
      <c r="AK202" s="67">
        <f t="shared" si="134"/>
        <v>31</v>
      </c>
      <c r="AM202" s="67" t="str">
        <f t="shared" ref="AM202" si="135">AM167</f>
        <v>Total</v>
      </c>
      <c r="AO202" s="79" t="s">
        <v>98</v>
      </c>
      <c r="AP202" s="120" t="s">
        <v>108</v>
      </c>
      <c r="AQ202" s="86" t="s">
        <v>99</v>
      </c>
    </row>
    <row r="203" spans="1:43" s="148" customFormat="1" x14ac:dyDescent="0.2">
      <c r="A203" s="141">
        <f t="shared" si="133"/>
        <v>29</v>
      </c>
      <c r="B203" s="142" t="str">
        <f t="shared" si="133"/>
        <v>CCS</v>
      </c>
      <c r="C203" s="143"/>
      <c r="D203" s="143"/>
      <c r="E203" s="144" t="str">
        <f t="shared" ref="E203:F214" si="136">E107</f>
        <v>Chachoengsao</v>
      </c>
      <c r="F203" s="142" t="str">
        <f t="shared" si="136"/>
        <v>ฉะเชิงเทรา</v>
      </c>
      <c r="G203" s="145">
        <f>CCS!G$5</f>
        <v>0</v>
      </c>
      <c r="H203" s="145">
        <f>CCS!G$6</f>
        <v>0</v>
      </c>
      <c r="I203" s="145">
        <f>CCS!G$7</f>
        <v>0</v>
      </c>
      <c r="J203" s="145">
        <f>CCS!G$8</f>
        <v>0</v>
      </c>
      <c r="K203" s="145">
        <f>CCS!G$9</f>
        <v>0</v>
      </c>
      <c r="L203" s="145">
        <f>CCS!G$10</f>
        <v>0</v>
      </c>
      <c r="M203" s="145">
        <f>CCS!G$11</f>
        <v>0</v>
      </c>
      <c r="N203" s="145">
        <f>CCS!G$12</f>
        <v>0</v>
      </c>
      <c r="O203" s="145">
        <f>CCS!G$13</f>
        <v>0</v>
      </c>
      <c r="P203" s="145">
        <f>CCS!G$14</f>
        <v>0</v>
      </c>
      <c r="Q203" s="145">
        <f>CCS!G$15</f>
        <v>0</v>
      </c>
      <c r="R203" s="145">
        <f>CCS!G$16</f>
        <v>0</v>
      </c>
      <c r="S203" s="145">
        <f>CCS!G$17</f>
        <v>1</v>
      </c>
      <c r="T203" s="145">
        <f>CCS!G$18</f>
        <v>2</v>
      </c>
      <c r="U203" s="145">
        <f>CCS!G$19</f>
        <v>0</v>
      </c>
      <c r="V203" s="145">
        <f>CCS!G$20</f>
        <v>0</v>
      </c>
      <c r="W203" s="145">
        <f>CCS!G$21</f>
        <v>0</v>
      </c>
      <c r="X203" s="145">
        <f>CCS!G$22</f>
        <v>0</v>
      </c>
      <c r="Y203" s="145">
        <f>CCS!G$23</f>
        <v>0</v>
      </c>
      <c r="Z203" s="145">
        <f>CCS!G$24</f>
        <v>2</v>
      </c>
      <c r="AA203" s="145">
        <f>CCS!G$25</f>
        <v>1</v>
      </c>
      <c r="AB203" s="145">
        <f>CCS!G$26</f>
        <v>1</v>
      </c>
      <c r="AC203" s="145">
        <f>CCS!G$27</f>
        <v>0</v>
      </c>
      <c r="AD203" s="145">
        <f>CCS!G$28</f>
        <v>0</v>
      </c>
      <c r="AE203" s="145">
        <f>CCS!G$29</f>
        <v>0</v>
      </c>
      <c r="AF203" s="145">
        <f>CCS!G$30</f>
        <v>1</v>
      </c>
      <c r="AG203" s="145">
        <f>CCS!G$31</f>
        <v>0</v>
      </c>
      <c r="AH203" s="145">
        <f>CCS!G$32</f>
        <v>0</v>
      </c>
      <c r="AI203" s="145">
        <f>CCS!G$33</f>
        <v>1</v>
      </c>
      <c r="AJ203" s="145">
        <f>CCS!G$34</f>
        <v>0</v>
      </c>
      <c r="AK203" s="145">
        <f>CCS!G$35</f>
        <v>0</v>
      </c>
      <c r="AL203" s="146"/>
      <c r="AM203" s="147">
        <f t="shared" ref="AM203:AM212" si="137">SUM(G203:AK203)</f>
        <v>9</v>
      </c>
      <c r="AO203" s="146"/>
      <c r="AP203" s="149">
        <f>AM203-AO203</f>
        <v>9</v>
      </c>
      <c r="AQ203" s="150" t="str">
        <f>IF(AO203=0,"-",AP203/AO203)</f>
        <v>-</v>
      </c>
    </row>
    <row r="204" spans="1:43" s="148" customFormat="1" x14ac:dyDescent="0.2">
      <c r="A204" s="141">
        <f t="shared" si="133"/>
        <v>30</v>
      </c>
      <c r="B204" s="142" t="str">
        <f t="shared" si="133"/>
        <v>AMT</v>
      </c>
      <c r="C204" s="143"/>
      <c r="D204" s="143"/>
      <c r="E204" s="144" t="str">
        <f t="shared" si="136"/>
        <v>Amata Nakorn</v>
      </c>
      <c r="F204" s="142" t="str">
        <f t="shared" si="136"/>
        <v>อมตะนคร</v>
      </c>
      <c r="G204" s="145">
        <f>AMT!G$5</f>
        <v>1</v>
      </c>
      <c r="H204" s="145">
        <f>AMT!G$6</f>
        <v>2</v>
      </c>
      <c r="I204" s="145">
        <f>AMT!G$7</f>
        <v>0</v>
      </c>
      <c r="J204" s="145">
        <f>AMT!G$8</f>
        <v>2</v>
      </c>
      <c r="K204" s="145">
        <f>AMT!G$9</f>
        <v>4</v>
      </c>
      <c r="L204" s="145">
        <f>AMT!G$10</f>
        <v>1</v>
      </c>
      <c r="M204" s="145">
        <f>AMT!G$11</f>
        <v>0</v>
      </c>
      <c r="N204" s="145">
        <f>AMT!G$12</f>
        <v>0</v>
      </c>
      <c r="O204" s="145">
        <f>AMT!G$13</f>
        <v>0</v>
      </c>
      <c r="P204" s="145">
        <f>AMT!G$14</f>
        <v>0</v>
      </c>
      <c r="Q204" s="145">
        <f>AMT!G$15</f>
        <v>1</v>
      </c>
      <c r="R204" s="145">
        <f>AMT!G$16</f>
        <v>0</v>
      </c>
      <c r="S204" s="145">
        <f>AMT!G$17</f>
        <v>1</v>
      </c>
      <c r="T204" s="145">
        <f>AMT!G$18</f>
        <v>0</v>
      </c>
      <c r="U204" s="145">
        <f>AMT!G$19</f>
        <v>1</v>
      </c>
      <c r="V204" s="145">
        <f>AMT!G$20</f>
        <v>2</v>
      </c>
      <c r="W204" s="145">
        <f>AMT!G$21</f>
        <v>0</v>
      </c>
      <c r="X204" s="145">
        <f>AMT!G$22</f>
        <v>0</v>
      </c>
      <c r="Y204" s="145">
        <f>AMT!G$23</f>
        <v>0</v>
      </c>
      <c r="Z204" s="145">
        <f>AMT!G$24</f>
        <v>0</v>
      </c>
      <c r="AA204" s="145">
        <f>AMT!G$25</f>
        <v>1</v>
      </c>
      <c r="AB204" s="145">
        <f>AMT!G$26</f>
        <v>0</v>
      </c>
      <c r="AC204" s="145">
        <f>AMT!G$27</f>
        <v>1</v>
      </c>
      <c r="AD204" s="145">
        <f>AMT!G$28</f>
        <v>0</v>
      </c>
      <c r="AE204" s="145">
        <f>AMT!G$29</f>
        <v>0</v>
      </c>
      <c r="AF204" s="145">
        <f>AMT!G$30</f>
        <v>2</v>
      </c>
      <c r="AG204" s="145">
        <f>AMT!G$31</f>
        <v>1</v>
      </c>
      <c r="AH204" s="145">
        <f>AMT!G$32</f>
        <v>1</v>
      </c>
      <c r="AI204" s="145">
        <f>AMT!G$33</f>
        <v>2</v>
      </c>
      <c r="AJ204" s="145">
        <f>AMT!G$34</f>
        <v>1</v>
      </c>
      <c r="AK204" s="145">
        <f>AMT!G$35</f>
        <v>0</v>
      </c>
      <c r="AL204" s="146"/>
      <c r="AM204" s="147">
        <f t="shared" si="137"/>
        <v>24</v>
      </c>
      <c r="AO204" s="146">
        <v>38</v>
      </c>
      <c r="AP204" s="149">
        <f>AM204-AO204</f>
        <v>-14</v>
      </c>
      <c r="AQ204" s="150">
        <f>IF(AO204=0,"-",AP204/AO204)</f>
        <v>-0.36842105263157893</v>
      </c>
    </row>
    <row r="205" spans="1:43" s="148" customFormat="1" x14ac:dyDescent="0.2">
      <c r="A205" s="141">
        <f t="shared" si="133"/>
        <v>31</v>
      </c>
      <c r="B205" s="142" t="str">
        <f t="shared" si="133"/>
        <v>CHB</v>
      </c>
      <c r="C205" s="143"/>
      <c r="D205" s="143"/>
      <c r="E205" s="144" t="str">
        <f t="shared" si="136"/>
        <v>Muang Chonburi</v>
      </c>
      <c r="F205" s="142" t="str">
        <f t="shared" si="136"/>
        <v>เมืองชลบุรี</v>
      </c>
      <c r="G205" s="145">
        <f>CHB!G$5</f>
        <v>1</v>
      </c>
      <c r="H205" s="145">
        <f>CHB!G$6</f>
        <v>1</v>
      </c>
      <c r="I205" s="145">
        <f>CHB!G$7</f>
        <v>0</v>
      </c>
      <c r="J205" s="145">
        <f>CHB!G$8</f>
        <v>2</v>
      </c>
      <c r="K205" s="145">
        <f>CHB!G$9</f>
        <v>0</v>
      </c>
      <c r="L205" s="145">
        <f>CHB!G$10</f>
        <v>3</v>
      </c>
      <c r="M205" s="145">
        <f>CHB!G$11</f>
        <v>0</v>
      </c>
      <c r="N205" s="145">
        <f>CHB!G$12</f>
        <v>1</v>
      </c>
      <c r="O205" s="145">
        <f>CHB!G$13</f>
        <v>1</v>
      </c>
      <c r="P205" s="145">
        <f>CHB!G$14</f>
        <v>0</v>
      </c>
      <c r="Q205" s="145">
        <f>CHB!G$15</f>
        <v>1</v>
      </c>
      <c r="R205" s="145">
        <f>CHB!G$16</f>
        <v>1</v>
      </c>
      <c r="S205" s="145">
        <f>CHB!G$17</f>
        <v>1</v>
      </c>
      <c r="T205" s="145">
        <f>CHB!G$18</f>
        <v>0</v>
      </c>
      <c r="U205" s="145">
        <f>CHB!G$19</f>
        <v>0</v>
      </c>
      <c r="V205" s="145">
        <f>CHB!G$20</f>
        <v>1</v>
      </c>
      <c r="W205" s="145">
        <f>CHB!G$21</f>
        <v>0</v>
      </c>
      <c r="X205" s="145">
        <f>CHB!G$22</f>
        <v>0</v>
      </c>
      <c r="Y205" s="145">
        <f>CHB!G$23</f>
        <v>0</v>
      </c>
      <c r="Z205" s="145">
        <f>CHB!G$24</f>
        <v>1</v>
      </c>
      <c r="AA205" s="145">
        <f>CHB!G$25</f>
        <v>2</v>
      </c>
      <c r="AB205" s="145">
        <f>CHB!G$26</f>
        <v>1</v>
      </c>
      <c r="AC205" s="145">
        <f>CHB!G$27</f>
        <v>0</v>
      </c>
      <c r="AD205" s="145">
        <f>CHB!G$28</f>
        <v>0</v>
      </c>
      <c r="AE205" s="145">
        <f>CHB!G$29</f>
        <v>1</v>
      </c>
      <c r="AF205" s="145">
        <f>CHB!G$30</f>
        <v>1</v>
      </c>
      <c r="AG205" s="145">
        <f>CHB!G$31</f>
        <v>1</v>
      </c>
      <c r="AH205" s="145">
        <f>CHB!G$32</f>
        <v>0</v>
      </c>
      <c r="AI205" s="145">
        <f>CHB!G$33</f>
        <v>1</v>
      </c>
      <c r="AJ205" s="145">
        <f>CHB!G$34</f>
        <v>0</v>
      </c>
      <c r="AK205" s="145">
        <f>CHB!G$35</f>
        <v>0</v>
      </c>
      <c r="AL205" s="146"/>
      <c r="AM205" s="147">
        <f t="shared" si="137"/>
        <v>21</v>
      </c>
      <c r="AO205" s="146">
        <v>26</v>
      </c>
      <c r="AP205" s="149">
        <f>AM205-AO205</f>
        <v>-5</v>
      </c>
      <c r="AQ205" s="150">
        <f>IF(AO205=0,"-",AP205/AO205)</f>
        <v>-0.19230769230769232</v>
      </c>
    </row>
    <row r="206" spans="1:43" s="148" customFormat="1" x14ac:dyDescent="0.2">
      <c r="A206" s="141">
        <f t="shared" si="133"/>
        <v>32</v>
      </c>
      <c r="B206" s="142" t="str">
        <f t="shared" si="133"/>
        <v>SRC</v>
      </c>
      <c r="C206" s="143"/>
      <c r="D206" s="143"/>
      <c r="E206" s="144" t="str">
        <f t="shared" si="136"/>
        <v>Sriracha</v>
      </c>
      <c r="F206" s="142" t="str">
        <f t="shared" si="136"/>
        <v>ศรีราชา</v>
      </c>
      <c r="G206" s="145">
        <f>SRC!G$5</f>
        <v>1</v>
      </c>
      <c r="H206" s="145">
        <f>SRC!G$6</f>
        <v>1</v>
      </c>
      <c r="I206" s="145">
        <f>SRC!G$7</f>
        <v>0</v>
      </c>
      <c r="J206" s="145">
        <f>SRC!G$8</f>
        <v>5</v>
      </c>
      <c r="K206" s="145">
        <f>SRC!G$9</f>
        <v>5</v>
      </c>
      <c r="L206" s="145">
        <f>SRC!G$10</f>
        <v>2</v>
      </c>
      <c r="M206" s="145">
        <f>SRC!G$11</f>
        <v>2</v>
      </c>
      <c r="N206" s="145">
        <f>SRC!G$12</f>
        <v>2</v>
      </c>
      <c r="O206" s="145">
        <f>SRC!G$13</f>
        <v>2</v>
      </c>
      <c r="P206" s="145">
        <f>SRC!G$14</f>
        <v>0</v>
      </c>
      <c r="Q206" s="145">
        <f>SRC!G$15</f>
        <v>4</v>
      </c>
      <c r="R206" s="145">
        <f>SRC!G$16</f>
        <v>1</v>
      </c>
      <c r="S206" s="145">
        <f>SRC!G$17</f>
        <v>3</v>
      </c>
      <c r="T206" s="145">
        <f>SRC!G$18</f>
        <v>0</v>
      </c>
      <c r="U206" s="145">
        <f>SRC!G$19</f>
        <v>2</v>
      </c>
      <c r="V206" s="145">
        <f>SRC!G$20</f>
        <v>1</v>
      </c>
      <c r="W206" s="145">
        <f>SRC!G$21</f>
        <v>0</v>
      </c>
      <c r="X206" s="145">
        <f>SRC!G$22</f>
        <v>2</v>
      </c>
      <c r="Y206" s="145">
        <f>SRC!G$23</f>
        <v>0</v>
      </c>
      <c r="Z206" s="145">
        <f>SRC!G$24</f>
        <v>1</v>
      </c>
      <c r="AA206" s="145">
        <f>SRC!G$25</f>
        <v>2</v>
      </c>
      <c r="AB206" s="145">
        <f>SRC!G$26</f>
        <v>1</v>
      </c>
      <c r="AC206" s="145">
        <f>SRC!G$27</f>
        <v>2</v>
      </c>
      <c r="AD206" s="145">
        <f>SRC!G$28</f>
        <v>0</v>
      </c>
      <c r="AE206" s="145">
        <f>SRC!G$29</f>
        <v>1</v>
      </c>
      <c r="AF206" s="145">
        <f>SRC!G$30</f>
        <v>1</v>
      </c>
      <c r="AG206" s="145">
        <f>SRC!G$31</f>
        <v>2</v>
      </c>
      <c r="AH206" s="145">
        <f>SRC!G$32</f>
        <v>6</v>
      </c>
      <c r="AI206" s="145">
        <f>SRC!G$33</f>
        <v>3</v>
      </c>
      <c r="AJ206" s="145">
        <f>SRC!G$34</f>
        <v>4</v>
      </c>
      <c r="AK206" s="145">
        <f>SRC!G$35</f>
        <v>0</v>
      </c>
      <c r="AL206" s="146"/>
      <c r="AM206" s="147">
        <f t="shared" si="137"/>
        <v>56</v>
      </c>
      <c r="AO206" s="146">
        <v>57</v>
      </c>
      <c r="AP206" s="149">
        <f t="shared" ref="AP206" si="138">AM206-AO206</f>
        <v>-1</v>
      </c>
      <c r="AQ206" s="150">
        <f t="shared" ref="AQ206" si="139">IF(AO206=0,"-",AP206/AO206)</f>
        <v>-1.7543859649122806E-2</v>
      </c>
    </row>
    <row r="207" spans="1:43" x14ac:dyDescent="0.2">
      <c r="A207" s="57">
        <f t="shared" si="133"/>
        <v>33</v>
      </c>
      <c r="B207" s="43" t="str">
        <f t="shared" si="133"/>
        <v>BWN</v>
      </c>
      <c r="E207" s="37" t="str">
        <f t="shared" si="136"/>
        <v>Bowin</v>
      </c>
      <c r="F207" s="43" t="str">
        <f t="shared" si="136"/>
        <v>บ่อวิน</v>
      </c>
      <c r="G207" s="54">
        <f>BWN!G$5</f>
        <v>7</v>
      </c>
      <c r="H207" s="54">
        <f>BWN!G$6</f>
        <v>4</v>
      </c>
      <c r="I207" s="54">
        <f>BWN!G$7</f>
        <v>0</v>
      </c>
      <c r="J207" s="54">
        <f>BWN!G$8</f>
        <v>7</v>
      </c>
      <c r="K207" s="54">
        <f>BWN!G$9</f>
        <v>3</v>
      </c>
      <c r="L207" s="54">
        <f>BWN!G$10</f>
        <v>9</v>
      </c>
      <c r="M207" s="54">
        <f>BWN!G$11</f>
        <v>4</v>
      </c>
      <c r="N207" s="54">
        <f>BWN!G$12</f>
        <v>2</v>
      </c>
      <c r="O207" s="54">
        <f>BWN!G$13</f>
        <v>4</v>
      </c>
      <c r="P207" s="54">
        <f>BWN!G$14</f>
        <v>0</v>
      </c>
      <c r="Q207" s="54">
        <f>BWN!G$15</f>
        <v>5</v>
      </c>
      <c r="R207" s="54">
        <f>BWN!G$16</f>
        <v>6</v>
      </c>
      <c r="S207" s="54">
        <f>BWN!G$17</f>
        <v>0</v>
      </c>
      <c r="T207" s="54">
        <f>BWN!G$18</f>
        <v>5</v>
      </c>
      <c r="U207" s="54">
        <f>BWN!G$19</f>
        <v>3</v>
      </c>
      <c r="V207" s="54">
        <f>BWN!G$20</f>
        <v>1</v>
      </c>
      <c r="W207" s="54">
        <f>BWN!G$21</f>
        <v>0</v>
      </c>
      <c r="X207" s="54">
        <f>BWN!G$22</f>
        <v>5</v>
      </c>
      <c r="Y207" s="54">
        <f>BWN!G$23</f>
        <v>0</v>
      </c>
      <c r="Z207" s="54">
        <f>BWN!G$24</f>
        <v>4</v>
      </c>
      <c r="AA207" s="54">
        <f>BWN!G$25</f>
        <v>5</v>
      </c>
      <c r="AB207" s="54">
        <f>BWN!G$26</f>
        <v>2</v>
      </c>
      <c r="AC207" s="54">
        <f>BWN!G$27</f>
        <v>3</v>
      </c>
      <c r="AD207" s="54">
        <f>BWN!G$28</f>
        <v>0</v>
      </c>
      <c r="AE207" s="54">
        <f>BWN!G$29</f>
        <v>3</v>
      </c>
      <c r="AF207" s="54">
        <f>BWN!G$30</f>
        <v>1</v>
      </c>
      <c r="AG207" s="54">
        <f>BWN!G$31</f>
        <v>0</v>
      </c>
      <c r="AH207" s="54">
        <f>BWN!G$32</f>
        <v>3</v>
      </c>
      <c r="AI207" s="54">
        <f>BWN!G$33</f>
        <v>4</v>
      </c>
      <c r="AJ207" s="54">
        <f>BWN!G$34</f>
        <v>9</v>
      </c>
      <c r="AK207" s="54">
        <f>BWN!G$35</f>
        <v>0</v>
      </c>
      <c r="AL207" s="55"/>
      <c r="AM207" s="56">
        <f t="shared" si="137"/>
        <v>99</v>
      </c>
      <c r="AO207" s="55">
        <v>101</v>
      </c>
      <c r="AP207" s="119">
        <f t="shared" ref="AP207:AP212" si="140">AM207-AO207</f>
        <v>-2</v>
      </c>
      <c r="AQ207" s="84">
        <f t="shared" ref="AQ207:AQ223" si="141">IF(AO207=0,"-",AP207/AO207)</f>
        <v>-1.9801980198019802E-2</v>
      </c>
    </row>
    <row r="208" spans="1:43" s="158" customFormat="1" x14ac:dyDescent="0.2">
      <c r="A208" s="151">
        <f t="shared" si="133"/>
        <v>34</v>
      </c>
      <c r="B208" s="152" t="str">
        <f t="shared" si="133"/>
        <v>PTY</v>
      </c>
      <c r="C208" s="153"/>
      <c r="D208" s="153"/>
      <c r="E208" s="154" t="str">
        <f t="shared" si="136"/>
        <v>Pattaya</v>
      </c>
      <c r="F208" s="152" t="str">
        <f t="shared" si="136"/>
        <v>พัทยา</v>
      </c>
      <c r="G208" s="155">
        <f>PTY!G$5</f>
        <v>0</v>
      </c>
      <c r="H208" s="155">
        <f>PTY!G$6</f>
        <v>0</v>
      </c>
      <c r="I208" s="155">
        <f>PTY!G$7</f>
        <v>0</v>
      </c>
      <c r="J208" s="155">
        <f>PTY!G$8</f>
        <v>0</v>
      </c>
      <c r="K208" s="155">
        <f>PTY!G$9</f>
        <v>0</v>
      </c>
      <c r="L208" s="155">
        <f>PTY!G$10</f>
        <v>0</v>
      </c>
      <c r="M208" s="155">
        <f>PTY!G$11</f>
        <v>0</v>
      </c>
      <c r="N208" s="155">
        <f>PTY!G$12</f>
        <v>0</v>
      </c>
      <c r="O208" s="155">
        <f>PTY!G$13</f>
        <v>0</v>
      </c>
      <c r="P208" s="155">
        <f>PTY!G$14</f>
        <v>0</v>
      </c>
      <c r="Q208" s="155">
        <f>PTY!G$15</f>
        <v>0</v>
      </c>
      <c r="R208" s="155">
        <f>PTY!G$16</f>
        <v>0</v>
      </c>
      <c r="S208" s="155">
        <f>PTY!G$17</f>
        <v>0</v>
      </c>
      <c r="T208" s="155">
        <f>PTY!G$18</f>
        <v>0</v>
      </c>
      <c r="U208" s="155">
        <f>PTY!G$19</f>
        <v>0</v>
      </c>
      <c r="V208" s="155">
        <f>PTY!G$20</f>
        <v>0</v>
      </c>
      <c r="W208" s="155">
        <f>PTY!G$21</f>
        <v>0</v>
      </c>
      <c r="X208" s="155">
        <f>PTY!G$22</f>
        <v>0</v>
      </c>
      <c r="Y208" s="155">
        <f>PTY!G$23</f>
        <v>0</v>
      </c>
      <c r="Z208" s="155">
        <f>PTY!G$24</f>
        <v>0</v>
      </c>
      <c r="AA208" s="155">
        <f>PTY!G$25</f>
        <v>0</v>
      </c>
      <c r="AB208" s="155">
        <f>PTY!G$26</f>
        <v>0</v>
      </c>
      <c r="AC208" s="155">
        <f>PTY!G$27</f>
        <v>0</v>
      </c>
      <c r="AD208" s="155">
        <f>PTY!G$28</f>
        <v>0</v>
      </c>
      <c r="AE208" s="155">
        <f>PTY!G$29</f>
        <v>0</v>
      </c>
      <c r="AF208" s="155">
        <f>PTY!G$30</f>
        <v>0</v>
      </c>
      <c r="AG208" s="155">
        <f>PTY!G$31</f>
        <v>0</v>
      </c>
      <c r="AH208" s="155">
        <f>PTY!G$32</f>
        <v>0</v>
      </c>
      <c r="AI208" s="155">
        <f>PTY!G$33</f>
        <v>0</v>
      </c>
      <c r="AJ208" s="155">
        <f>PTY!G$34</f>
        <v>0</v>
      </c>
      <c r="AK208" s="155">
        <f>PTY!G$35</f>
        <v>0</v>
      </c>
      <c r="AL208" s="156"/>
      <c r="AM208" s="157">
        <f t="shared" si="137"/>
        <v>0</v>
      </c>
      <c r="AO208" s="156"/>
      <c r="AP208" s="159">
        <f t="shared" si="140"/>
        <v>0</v>
      </c>
      <c r="AQ208" s="160" t="str">
        <f t="shared" ref="AQ208" si="142">IF(AO208=0,"-",AP208/AO208)</f>
        <v>-</v>
      </c>
    </row>
    <row r="209" spans="1:43" s="148" customFormat="1" x14ac:dyDescent="0.2">
      <c r="A209" s="141">
        <f t="shared" si="133"/>
        <v>35</v>
      </c>
      <c r="B209" s="142" t="str">
        <f t="shared" si="133"/>
        <v>RYO</v>
      </c>
      <c r="C209" s="143"/>
      <c r="D209" s="143"/>
      <c r="E209" s="144" t="str">
        <f t="shared" si="136"/>
        <v>Rayong</v>
      </c>
      <c r="F209" s="142" t="str">
        <f t="shared" si="136"/>
        <v>ระยอง</v>
      </c>
      <c r="G209" s="145">
        <f>RYO!G$5</f>
        <v>1</v>
      </c>
      <c r="H209" s="145">
        <f>RYO!G$6</f>
        <v>2</v>
      </c>
      <c r="I209" s="145">
        <f>RYO!G$7</f>
        <v>0</v>
      </c>
      <c r="J209" s="145">
        <f>RYO!G$8</f>
        <v>3</v>
      </c>
      <c r="K209" s="145">
        <f>RYO!G$9</f>
        <v>4</v>
      </c>
      <c r="L209" s="145">
        <f>RYO!G$10</f>
        <v>6</v>
      </c>
      <c r="M209" s="145">
        <f>RYO!G$11</f>
        <v>3</v>
      </c>
      <c r="N209" s="145">
        <f>RYO!G$12</f>
        <v>1</v>
      </c>
      <c r="O209" s="145">
        <f>RYO!G$13</f>
        <v>0</v>
      </c>
      <c r="P209" s="145">
        <f>RYO!G$14</f>
        <v>0</v>
      </c>
      <c r="Q209" s="145">
        <f>RYO!G$15</f>
        <v>6</v>
      </c>
      <c r="R209" s="145">
        <f>RYO!G$16</f>
        <v>5</v>
      </c>
      <c r="S209" s="145">
        <f>RYO!G$17</f>
        <v>4</v>
      </c>
      <c r="T209" s="145">
        <f>RYO!G$18</f>
        <v>5</v>
      </c>
      <c r="U209" s="145">
        <f>RYO!G$19</f>
        <v>3</v>
      </c>
      <c r="V209" s="145">
        <f>RYO!G$20</f>
        <v>0</v>
      </c>
      <c r="W209" s="145">
        <f>RYO!G$21</f>
        <v>0</v>
      </c>
      <c r="X209" s="145">
        <f>RYO!G$22</f>
        <v>2</v>
      </c>
      <c r="Y209" s="145">
        <f>RYO!G$23</f>
        <v>0</v>
      </c>
      <c r="Z209" s="145">
        <f>RYO!G$24</f>
        <v>1</v>
      </c>
      <c r="AA209" s="145">
        <f>RYO!G$25</f>
        <v>5</v>
      </c>
      <c r="AB209" s="145">
        <f>RYO!G$26</f>
        <v>3</v>
      </c>
      <c r="AC209" s="145">
        <f>RYO!G$27</f>
        <v>0</v>
      </c>
      <c r="AD209" s="145">
        <f>RYO!G$28</f>
        <v>0</v>
      </c>
      <c r="AE209" s="145">
        <f>RYO!G$29</f>
        <v>3</v>
      </c>
      <c r="AF209" s="145">
        <f>RYO!G$30</f>
        <v>3</v>
      </c>
      <c r="AG209" s="145">
        <f>RYO!G$31</f>
        <v>4</v>
      </c>
      <c r="AH209" s="145">
        <f>RYO!G$32</f>
        <v>2</v>
      </c>
      <c r="AI209" s="145">
        <f>RYO!G$33</f>
        <v>3</v>
      </c>
      <c r="AJ209" s="145">
        <f>RYO!G$34</f>
        <v>2</v>
      </c>
      <c r="AK209" s="145">
        <f>RYO!G$35</f>
        <v>0</v>
      </c>
      <c r="AL209" s="146"/>
      <c r="AM209" s="147">
        <f t="shared" si="137"/>
        <v>71</v>
      </c>
      <c r="AO209" s="146">
        <v>65</v>
      </c>
      <c r="AP209" s="149">
        <f t="shared" si="140"/>
        <v>6</v>
      </c>
      <c r="AQ209" s="150">
        <f>IF(AO209=0,"-",AP209/AO209)</f>
        <v>9.2307692307692313E-2</v>
      </c>
    </row>
    <row r="210" spans="1:43" s="148" customFormat="1" x14ac:dyDescent="0.2">
      <c r="A210" s="141">
        <f t="shared" si="133"/>
        <v>36</v>
      </c>
      <c r="B210" s="142" t="str">
        <f t="shared" si="133"/>
        <v>MTP</v>
      </c>
      <c r="C210" s="143"/>
      <c r="D210" s="143"/>
      <c r="E210" s="144" t="str">
        <f t="shared" si="136"/>
        <v>Maptaphut</v>
      </c>
      <c r="F210" s="142" t="str">
        <f t="shared" si="136"/>
        <v>มาบตาพุด</v>
      </c>
      <c r="G210" s="145">
        <f>MTP!G$5</f>
        <v>0</v>
      </c>
      <c r="H210" s="145">
        <f>MTP!G$6</f>
        <v>0</v>
      </c>
      <c r="I210" s="145">
        <f>MTP!G$7</f>
        <v>0</v>
      </c>
      <c r="J210" s="145">
        <f>MTP!G$8</f>
        <v>0</v>
      </c>
      <c r="K210" s="145">
        <f>MTP!G$9</f>
        <v>0</v>
      </c>
      <c r="L210" s="145">
        <f>MTP!G$10</f>
        <v>0</v>
      </c>
      <c r="M210" s="145">
        <f>MTP!G$11</f>
        <v>0</v>
      </c>
      <c r="N210" s="145">
        <f>MTP!G$12</f>
        <v>0</v>
      </c>
      <c r="O210" s="145">
        <f>MTP!G$13</f>
        <v>0</v>
      </c>
      <c r="P210" s="145">
        <f>MTP!G$14</f>
        <v>0</v>
      </c>
      <c r="Q210" s="145">
        <f>MTP!G$15</f>
        <v>0</v>
      </c>
      <c r="R210" s="145">
        <f>MTP!G$16</f>
        <v>0</v>
      </c>
      <c r="S210" s="145">
        <f>MTP!G$17</f>
        <v>0</v>
      </c>
      <c r="T210" s="145">
        <f>MTP!G$18</f>
        <v>0</v>
      </c>
      <c r="U210" s="145">
        <f>MTP!G$19</f>
        <v>0</v>
      </c>
      <c r="V210" s="145">
        <f>MTP!G$20</f>
        <v>0</v>
      </c>
      <c r="W210" s="145">
        <f>MTP!G$21</f>
        <v>0</v>
      </c>
      <c r="X210" s="145">
        <f>MTP!G$22</f>
        <v>0</v>
      </c>
      <c r="Y210" s="145">
        <f>MTP!G$23</f>
        <v>0</v>
      </c>
      <c r="Z210" s="145">
        <f>MTP!G$24</f>
        <v>0</v>
      </c>
      <c r="AA210" s="145">
        <f>MTP!G$25</f>
        <v>0</v>
      </c>
      <c r="AB210" s="145">
        <f>MTP!G$26</f>
        <v>0</v>
      </c>
      <c r="AC210" s="145">
        <f>MTP!G$27</f>
        <v>0</v>
      </c>
      <c r="AD210" s="145">
        <f>MTP!G$28</f>
        <v>0</v>
      </c>
      <c r="AE210" s="145">
        <f>MTP!G$29</f>
        <v>0</v>
      </c>
      <c r="AF210" s="145">
        <f>MTP!G$30</f>
        <v>0</v>
      </c>
      <c r="AG210" s="145">
        <f>MTP!G$31</f>
        <v>0</v>
      </c>
      <c r="AH210" s="145">
        <f>MTP!G$32</f>
        <v>0</v>
      </c>
      <c r="AI210" s="145">
        <f>MTP!G$33</f>
        <v>0</v>
      </c>
      <c r="AJ210" s="145">
        <f>MTP!G$34</f>
        <v>0</v>
      </c>
      <c r="AK210" s="145">
        <f>MTP!G$35</f>
        <v>0</v>
      </c>
      <c r="AL210" s="146"/>
      <c r="AM210" s="147">
        <f t="shared" si="137"/>
        <v>0</v>
      </c>
      <c r="AO210" s="146"/>
      <c r="AP210" s="149">
        <f t="shared" si="140"/>
        <v>0</v>
      </c>
      <c r="AQ210" s="150" t="str">
        <f>IF(AO210=0,"-",AP210/AO210)</f>
        <v>-</v>
      </c>
    </row>
    <row r="211" spans="1:43" s="148" customFormat="1" x14ac:dyDescent="0.2">
      <c r="A211" s="141">
        <f t="shared" si="133"/>
        <v>37</v>
      </c>
      <c r="B211" s="142" t="str">
        <f t="shared" si="133"/>
        <v>PLD</v>
      </c>
      <c r="C211" s="143"/>
      <c r="D211" s="143"/>
      <c r="E211" s="144" t="str">
        <f t="shared" si="136"/>
        <v>Pluakdaeng</v>
      </c>
      <c r="F211" s="142" t="str">
        <f t="shared" si="136"/>
        <v>ปลวกแดง</v>
      </c>
      <c r="G211" s="145">
        <f>PLD!G$5</f>
        <v>0</v>
      </c>
      <c r="H211" s="145">
        <f>PLD!G$6</f>
        <v>0</v>
      </c>
      <c r="I211" s="145">
        <f>PLD!G$7</f>
        <v>0</v>
      </c>
      <c r="J211" s="145">
        <f>PLD!G$8</f>
        <v>0</v>
      </c>
      <c r="K211" s="145">
        <f>PLD!G$9</f>
        <v>0</v>
      </c>
      <c r="L211" s="145">
        <f>PLD!G$10</f>
        <v>0</v>
      </c>
      <c r="M211" s="145">
        <f>PLD!G$11</f>
        <v>0</v>
      </c>
      <c r="N211" s="145">
        <f>PLD!G$12</f>
        <v>0</v>
      </c>
      <c r="O211" s="145">
        <f>PLD!G$13</f>
        <v>0</v>
      </c>
      <c r="P211" s="145">
        <f>PLD!G$14</f>
        <v>0</v>
      </c>
      <c r="Q211" s="145">
        <f>PLD!G$15</f>
        <v>0</v>
      </c>
      <c r="R211" s="145">
        <f>PLD!G$16</f>
        <v>0</v>
      </c>
      <c r="S211" s="145">
        <f>PLD!G$17</f>
        <v>0</v>
      </c>
      <c r="T211" s="145">
        <f>PLD!G$18</f>
        <v>0</v>
      </c>
      <c r="U211" s="145">
        <f>PLD!G$19</f>
        <v>0</v>
      </c>
      <c r="V211" s="145">
        <f>PLD!G$20</f>
        <v>0</v>
      </c>
      <c r="W211" s="145">
        <f>PLD!G$21</f>
        <v>0</v>
      </c>
      <c r="X211" s="145">
        <f>PLD!G$22</f>
        <v>0</v>
      </c>
      <c r="Y211" s="145">
        <f>PLD!G$23</f>
        <v>0</v>
      </c>
      <c r="Z211" s="145">
        <f>PLD!G$24</f>
        <v>0</v>
      </c>
      <c r="AA211" s="145">
        <f>PLD!G$25</f>
        <v>0</v>
      </c>
      <c r="AB211" s="145">
        <f>PLD!G$26</f>
        <v>0</v>
      </c>
      <c r="AC211" s="145">
        <f>PLD!G$27</f>
        <v>0</v>
      </c>
      <c r="AD211" s="145">
        <f>PLD!G$28</f>
        <v>0</v>
      </c>
      <c r="AE211" s="145">
        <f>PLD!G$29</f>
        <v>0</v>
      </c>
      <c r="AF211" s="145">
        <f>PLD!G$30</f>
        <v>0</v>
      </c>
      <c r="AG211" s="145">
        <f>PLD!G$31</f>
        <v>0</v>
      </c>
      <c r="AH211" s="145">
        <f>PLD!G$32</f>
        <v>0</v>
      </c>
      <c r="AI211" s="145">
        <f>PLD!G$33</f>
        <v>0</v>
      </c>
      <c r="AJ211" s="145">
        <f>PLD!G$34</f>
        <v>0</v>
      </c>
      <c r="AK211" s="145">
        <f>PLD!G$35</f>
        <v>0</v>
      </c>
      <c r="AL211" s="146"/>
      <c r="AM211" s="147">
        <f t="shared" si="137"/>
        <v>0</v>
      </c>
      <c r="AO211" s="146"/>
      <c r="AP211" s="149">
        <f t="shared" si="140"/>
        <v>0</v>
      </c>
      <c r="AQ211" s="150" t="str">
        <f>IF(AO211=0,"-",AP211/AO211)</f>
        <v>-</v>
      </c>
    </row>
    <row r="212" spans="1:43" s="138" customFormat="1" x14ac:dyDescent="0.2">
      <c r="A212" s="131">
        <f t="shared" si="133"/>
        <v>38</v>
      </c>
      <c r="B212" s="132" t="str">
        <f t="shared" si="133"/>
        <v>BKH</v>
      </c>
      <c r="C212" s="133"/>
      <c r="D212" s="133"/>
      <c r="E212" s="134" t="str">
        <f t="shared" si="136"/>
        <v>Bankhai</v>
      </c>
      <c r="F212" s="132" t="str">
        <f t="shared" si="136"/>
        <v>บ้านค่าย</v>
      </c>
      <c r="G212" s="135">
        <f>BKH!G$5</f>
        <v>0</v>
      </c>
      <c r="H212" s="135">
        <f>BKH!G$6</f>
        <v>0</v>
      </c>
      <c r="I212" s="135">
        <f>BKH!G$7</f>
        <v>0</v>
      </c>
      <c r="J212" s="135">
        <f>BKH!G$8</f>
        <v>0</v>
      </c>
      <c r="K212" s="135">
        <f>BKH!G$9</f>
        <v>0</v>
      </c>
      <c r="L212" s="135">
        <f>BKH!G$10</f>
        <v>0</v>
      </c>
      <c r="M212" s="135">
        <f>BKH!G$11</f>
        <v>0</v>
      </c>
      <c r="N212" s="135">
        <f>BKH!G$12</f>
        <v>0</v>
      </c>
      <c r="O212" s="135">
        <f>BKH!G$13</f>
        <v>0</v>
      </c>
      <c r="P212" s="135">
        <f>BKH!G$14</f>
        <v>0</v>
      </c>
      <c r="Q212" s="135">
        <f>BKH!G$15</f>
        <v>0</v>
      </c>
      <c r="R212" s="135">
        <f>BKH!G$16</f>
        <v>0</v>
      </c>
      <c r="S212" s="135">
        <f>BKH!G$17</f>
        <v>0</v>
      </c>
      <c r="T212" s="135">
        <f>BKH!G$18</f>
        <v>0</v>
      </c>
      <c r="U212" s="135">
        <f>BKH!G$19</f>
        <v>0</v>
      </c>
      <c r="V212" s="135">
        <f>BKH!G$20</f>
        <v>0</v>
      </c>
      <c r="W212" s="135">
        <f>BKH!G$21</f>
        <v>0</v>
      </c>
      <c r="X212" s="135">
        <f>BKH!G$22</f>
        <v>0</v>
      </c>
      <c r="Y212" s="135">
        <f>BKH!G$23</f>
        <v>0</v>
      </c>
      <c r="Z212" s="135">
        <f>BKH!G$24</f>
        <v>0</v>
      </c>
      <c r="AA212" s="135">
        <f>BKH!G$25</f>
        <v>0</v>
      </c>
      <c r="AB212" s="135">
        <f>BKH!G$26</f>
        <v>0</v>
      </c>
      <c r="AC212" s="135">
        <f>BKH!G$27</f>
        <v>0</v>
      </c>
      <c r="AD212" s="135">
        <f>BKH!G$28</f>
        <v>0</v>
      </c>
      <c r="AE212" s="135">
        <f>BKH!G$29</f>
        <v>0</v>
      </c>
      <c r="AF212" s="135">
        <f>BKH!G$30</f>
        <v>0</v>
      </c>
      <c r="AG212" s="135">
        <f>BKH!G$31</f>
        <v>0</v>
      </c>
      <c r="AH212" s="135">
        <f>BKH!G$32</f>
        <v>0</v>
      </c>
      <c r="AI212" s="135">
        <f>BKH!G$33</f>
        <v>0</v>
      </c>
      <c r="AJ212" s="135">
        <f>BKH!G$34</f>
        <v>0</v>
      </c>
      <c r="AK212" s="135">
        <f>BKH!G$35</f>
        <v>0</v>
      </c>
      <c r="AL212" s="136"/>
      <c r="AM212" s="137">
        <f t="shared" si="137"/>
        <v>0</v>
      </c>
      <c r="AO212" s="136"/>
      <c r="AP212" s="139">
        <f t="shared" si="140"/>
        <v>0</v>
      </c>
      <c r="AQ212" s="140" t="str">
        <f>IF(AO212=0,"-",AP212/AO212)</f>
        <v>-</v>
      </c>
    </row>
    <row r="213" spans="1:43" s="148" customFormat="1" x14ac:dyDescent="0.2">
      <c r="A213" s="141">
        <f t="shared" si="133"/>
        <v>39</v>
      </c>
      <c r="B213" s="142" t="str">
        <f t="shared" si="133"/>
        <v>CTB</v>
      </c>
      <c r="C213" s="143"/>
      <c r="D213" s="143"/>
      <c r="E213" s="144" t="str">
        <f t="shared" si="136"/>
        <v>Chanthaburi</v>
      </c>
      <c r="F213" s="142" t="str">
        <f t="shared" si="136"/>
        <v>จันทบุรี</v>
      </c>
      <c r="G213" s="145">
        <f>CTB!G$5</f>
        <v>0</v>
      </c>
      <c r="H213" s="145">
        <f>CTB!G$6</f>
        <v>2</v>
      </c>
      <c r="I213" s="145">
        <f>CTB!G$7</f>
        <v>0</v>
      </c>
      <c r="J213" s="145">
        <f>CTB!G$8</f>
        <v>1</v>
      </c>
      <c r="K213" s="145">
        <f>CTB!G$9</f>
        <v>1</v>
      </c>
      <c r="L213" s="145">
        <f>CTB!G$10</f>
        <v>0</v>
      </c>
      <c r="M213" s="145">
        <f>CTB!G$11</f>
        <v>3</v>
      </c>
      <c r="N213" s="145">
        <f>CTB!G$12</f>
        <v>1</v>
      </c>
      <c r="O213" s="145">
        <f>CTB!G$13</f>
        <v>0</v>
      </c>
      <c r="P213" s="145">
        <f>CTB!G$14</f>
        <v>0</v>
      </c>
      <c r="Q213" s="145">
        <f>CTB!G$15</f>
        <v>0</v>
      </c>
      <c r="R213" s="145">
        <f>CTB!G$16</f>
        <v>0</v>
      </c>
      <c r="S213" s="145">
        <f>CTB!G$17</f>
        <v>0</v>
      </c>
      <c r="T213" s="145">
        <f>CTB!G$18</f>
        <v>1</v>
      </c>
      <c r="U213" s="145">
        <f>CTB!G$19</f>
        <v>2</v>
      </c>
      <c r="V213" s="145">
        <f>CTB!G$20</f>
        <v>0</v>
      </c>
      <c r="W213" s="145">
        <f>CTB!G$21</f>
        <v>0</v>
      </c>
      <c r="X213" s="145">
        <f>CTB!G$22</f>
        <v>0</v>
      </c>
      <c r="Y213" s="145">
        <f>CTB!G$23</f>
        <v>0</v>
      </c>
      <c r="Z213" s="145">
        <f>CTB!G$24</f>
        <v>1</v>
      </c>
      <c r="AA213" s="145">
        <f>CTB!G$25</f>
        <v>1</v>
      </c>
      <c r="AB213" s="145">
        <f>CTB!G$26</f>
        <v>3</v>
      </c>
      <c r="AC213" s="145">
        <f>CTB!G$27</f>
        <v>2</v>
      </c>
      <c r="AD213" s="145">
        <f>CTB!G$28</f>
        <v>0</v>
      </c>
      <c r="AE213" s="145">
        <f>CTB!G$29</f>
        <v>1</v>
      </c>
      <c r="AF213" s="145">
        <f>CTB!G$30</f>
        <v>4</v>
      </c>
      <c r="AG213" s="145">
        <f>CTB!G$31</f>
        <v>1</v>
      </c>
      <c r="AH213" s="145">
        <f>CTB!G$32</f>
        <v>1</v>
      </c>
      <c r="AI213" s="145">
        <f>CTB!G$33</f>
        <v>0</v>
      </c>
      <c r="AJ213" s="145">
        <f>CTB!G$34</f>
        <v>0</v>
      </c>
      <c r="AK213" s="145">
        <f>CTB!G$35</f>
        <v>0</v>
      </c>
      <c r="AL213" s="146"/>
      <c r="AM213" s="147">
        <f t="shared" ref="AM213:AM223" si="143">SUM(G213:AK213)</f>
        <v>25</v>
      </c>
      <c r="AO213" s="146">
        <v>30</v>
      </c>
      <c r="AP213" s="149">
        <f t="shared" ref="AP213:AP223" si="144">AM213-AO213</f>
        <v>-5</v>
      </c>
      <c r="AQ213" s="150">
        <f t="shared" si="141"/>
        <v>-0.16666666666666666</v>
      </c>
    </row>
    <row r="214" spans="1:43" s="148" customFormat="1" x14ac:dyDescent="0.2">
      <c r="A214" s="141">
        <f t="shared" si="133"/>
        <v>40</v>
      </c>
      <c r="B214" s="142" t="str">
        <f t="shared" si="133"/>
        <v>KRT</v>
      </c>
      <c r="C214" s="143"/>
      <c r="D214" s="143"/>
      <c r="E214" s="144" t="str">
        <f t="shared" si="136"/>
        <v>Korat GL</v>
      </c>
      <c r="F214" s="142" t="str">
        <f t="shared" si="136"/>
        <v>โคราช</v>
      </c>
      <c r="G214" s="145">
        <f>KRT!G$5</f>
        <v>1</v>
      </c>
      <c r="H214" s="145">
        <f>KRT!G$6</f>
        <v>2</v>
      </c>
      <c r="I214" s="145">
        <f>KRT!G$7</f>
        <v>0</v>
      </c>
      <c r="J214" s="145">
        <f>KRT!G$8</f>
        <v>6</v>
      </c>
      <c r="K214" s="145">
        <f>KRT!G$9</f>
        <v>1</v>
      </c>
      <c r="L214" s="145">
        <f>KRT!G$10</f>
        <v>1</v>
      </c>
      <c r="M214" s="145">
        <f>KRT!G$11</f>
        <v>4</v>
      </c>
      <c r="N214" s="145">
        <f>KRT!G$12</f>
        <v>7</v>
      </c>
      <c r="O214" s="145">
        <f>KRT!G$13</f>
        <v>1</v>
      </c>
      <c r="P214" s="145">
        <f>KRT!G$14</f>
        <v>0</v>
      </c>
      <c r="Q214" s="145">
        <f>KRT!G$15</f>
        <v>4</v>
      </c>
      <c r="R214" s="145">
        <f>KRT!G$16</f>
        <v>3</v>
      </c>
      <c r="S214" s="145">
        <f>KRT!G$17</f>
        <v>1</v>
      </c>
      <c r="T214" s="145">
        <f>KRT!G$18</f>
        <v>3</v>
      </c>
      <c r="U214" s="145">
        <f>KRT!G$19</f>
        <v>3</v>
      </c>
      <c r="V214" s="145">
        <f>KRT!G$20</f>
        <v>2</v>
      </c>
      <c r="W214" s="145">
        <f>KRT!G$21</f>
        <v>0</v>
      </c>
      <c r="X214" s="145">
        <f>KRT!G$22</f>
        <v>3</v>
      </c>
      <c r="Y214" s="145">
        <f>KRT!G$23</f>
        <v>0</v>
      </c>
      <c r="Z214" s="145">
        <f>KRT!G$24</f>
        <v>0</v>
      </c>
      <c r="AA214" s="145">
        <f>KRT!G$25</f>
        <v>3</v>
      </c>
      <c r="AB214" s="145">
        <f>KRT!G$26</f>
        <v>8</v>
      </c>
      <c r="AC214" s="145">
        <f>KRT!G$27</f>
        <v>2</v>
      </c>
      <c r="AD214" s="145">
        <f>KRT!G$28</f>
        <v>0</v>
      </c>
      <c r="AE214" s="145">
        <f>KRT!G$29</f>
        <v>4</v>
      </c>
      <c r="AF214" s="145">
        <f>KRT!G$30</f>
        <v>3</v>
      </c>
      <c r="AG214" s="145">
        <f>KRT!G$31</f>
        <v>0</v>
      </c>
      <c r="AH214" s="145">
        <f>KRT!G$32</f>
        <v>4</v>
      </c>
      <c r="AI214" s="145">
        <f>KRT!G$33</f>
        <v>7</v>
      </c>
      <c r="AJ214" s="145">
        <f>KRT!G$34</f>
        <v>0</v>
      </c>
      <c r="AK214" s="145">
        <f>KRT!G$35</f>
        <v>0</v>
      </c>
      <c r="AL214" s="146"/>
      <c r="AM214" s="147">
        <f t="shared" si="143"/>
        <v>73</v>
      </c>
      <c r="AO214" s="146">
        <v>63</v>
      </c>
      <c r="AP214" s="149">
        <f t="shared" si="144"/>
        <v>10</v>
      </c>
      <c r="AQ214" s="150">
        <f t="shared" si="141"/>
        <v>0.15873015873015872</v>
      </c>
    </row>
    <row r="215" spans="1:43" s="148" customFormat="1" x14ac:dyDescent="0.2">
      <c r="A215" s="141">
        <f t="shared" si="133"/>
        <v>41</v>
      </c>
      <c r="B215" s="142" t="str">
        <f t="shared" si="133"/>
        <v>JOH</v>
      </c>
      <c r="C215" s="143"/>
      <c r="D215" s="143"/>
      <c r="E215" s="144" t="str">
        <f t="shared" ref="E215:E223" si="145">E119</f>
        <v>Joho</v>
      </c>
      <c r="F215" s="142"/>
      <c r="G215" s="145">
        <f>JOH!G$5</f>
        <v>0</v>
      </c>
      <c r="H215" s="145">
        <f>JOH!G$6</f>
        <v>0</v>
      </c>
      <c r="I215" s="145">
        <f>JOH!G$7</f>
        <v>0</v>
      </c>
      <c r="J215" s="145">
        <f>JOH!G$8</f>
        <v>0</v>
      </c>
      <c r="K215" s="145">
        <f>JOH!G$9</f>
        <v>0</v>
      </c>
      <c r="L215" s="145">
        <f>JOH!G$10</f>
        <v>0</v>
      </c>
      <c r="M215" s="145">
        <f>JOH!G$11</f>
        <v>0</v>
      </c>
      <c r="N215" s="145">
        <f>JOH!G$12</f>
        <v>0</v>
      </c>
      <c r="O215" s="145">
        <f>JOH!G$13</f>
        <v>0</v>
      </c>
      <c r="P215" s="145">
        <f>JOH!G$14</f>
        <v>0</v>
      </c>
      <c r="Q215" s="145">
        <f>JOH!G$15</f>
        <v>0</v>
      </c>
      <c r="R215" s="145">
        <f>JOH!G$16</f>
        <v>0</v>
      </c>
      <c r="S215" s="145">
        <f>JOH!G$17</f>
        <v>0</v>
      </c>
      <c r="T215" s="145">
        <f>JOH!G$18</f>
        <v>0</v>
      </c>
      <c r="U215" s="145">
        <f>JOH!G$19</f>
        <v>0</v>
      </c>
      <c r="V215" s="145">
        <f>JOH!G$20</f>
        <v>0</v>
      </c>
      <c r="W215" s="145">
        <f>JOH!G$21</f>
        <v>0</v>
      </c>
      <c r="X215" s="145">
        <f>JOH!G$22</f>
        <v>0</v>
      </c>
      <c r="Y215" s="145">
        <f>JOH!G$23</f>
        <v>0</v>
      </c>
      <c r="Z215" s="145">
        <f>JOH!G$24</f>
        <v>0</v>
      </c>
      <c r="AA215" s="145">
        <f>JOH!G$25</f>
        <v>0</v>
      </c>
      <c r="AB215" s="145">
        <f>JOH!G$26</f>
        <v>0</v>
      </c>
      <c r="AC215" s="145">
        <f>JOH!G$27</f>
        <v>0</v>
      </c>
      <c r="AD215" s="145">
        <f>JOH!G$28</f>
        <v>0</v>
      </c>
      <c r="AE215" s="145">
        <f>JOH!G$29</f>
        <v>0</v>
      </c>
      <c r="AF215" s="145">
        <f>JOH!G$30</f>
        <v>0</v>
      </c>
      <c r="AG215" s="145">
        <f>JOH!G$31</f>
        <v>0</v>
      </c>
      <c r="AH215" s="145">
        <f>JOH!G$32</f>
        <v>0</v>
      </c>
      <c r="AI215" s="145">
        <f>JOH!G$33</f>
        <v>0</v>
      </c>
      <c r="AJ215" s="145">
        <f>JOH!G$34</f>
        <v>0</v>
      </c>
      <c r="AK215" s="145">
        <f>JOH!G$35</f>
        <v>0</v>
      </c>
      <c r="AL215" s="146"/>
      <c r="AM215" s="147">
        <f t="shared" si="143"/>
        <v>0</v>
      </c>
      <c r="AO215" s="146"/>
      <c r="AP215" s="149">
        <f t="shared" ref="AP215" si="146">AM215-AO215</f>
        <v>0</v>
      </c>
      <c r="AQ215" s="150" t="str">
        <f t="shared" ref="AQ215" si="147">IF(AO215=0,"-",AP215/AO215)</f>
        <v>-</v>
      </c>
    </row>
    <row r="216" spans="1:43" s="148" customFormat="1" x14ac:dyDescent="0.2">
      <c r="A216" s="141">
        <f t="shared" ref="A216:B216" si="148">A120</f>
        <v>42</v>
      </c>
      <c r="B216" s="142" t="str">
        <f t="shared" si="148"/>
        <v>YMO</v>
      </c>
      <c r="C216" s="143"/>
      <c r="D216" s="143"/>
      <c r="E216" s="144" t="str">
        <f t="shared" si="145"/>
        <v>Yamo Korat</v>
      </c>
      <c r="F216" s="142" t="str">
        <f t="shared" ref="F216:F223" si="149">F120</f>
        <v>ย่าโม โคราช</v>
      </c>
      <c r="G216" s="145">
        <f>YMO!G$5</f>
        <v>0</v>
      </c>
      <c r="H216" s="145">
        <f>YMO!G$6</f>
        <v>0</v>
      </c>
      <c r="I216" s="145">
        <f>YMO!G$7</f>
        <v>0</v>
      </c>
      <c r="J216" s="145">
        <f>YMO!G$8</f>
        <v>0</v>
      </c>
      <c r="K216" s="145">
        <f>YMO!G$9</f>
        <v>0</v>
      </c>
      <c r="L216" s="145">
        <f>YMO!G$10</f>
        <v>0</v>
      </c>
      <c r="M216" s="145">
        <f>YMO!G$11</f>
        <v>0</v>
      </c>
      <c r="N216" s="145">
        <f>YMO!G$12</f>
        <v>0</v>
      </c>
      <c r="O216" s="145">
        <f>YMO!G$13</f>
        <v>0</v>
      </c>
      <c r="P216" s="145">
        <f>YMO!G$14</f>
        <v>0</v>
      </c>
      <c r="Q216" s="145">
        <f>YMO!G$15</f>
        <v>0</v>
      </c>
      <c r="R216" s="145">
        <f>YMO!G$16</f>
        <v>0</v>
      </c>
      <c r="S216" s="145">
        <f>YMO!G$17</f>
        <v>0</v>
      </c>
      <c r="T216" s="145">
        <f>YMO!G$18</f>
        <v>0</v>
      </c>
      <c r="U216" s="145">
        <f>YMO!G$19</f>
        <v>0</v>
      </c>
      <c r="V216" s="145">
        <f>YMO!G$20</f>
        <v>0</v>
      </c>
      <c r="W216" s="145">
        <f>YMO!G$21</f>
        <v>0</v>
      </c>
      <c r="X216" s="145">
        <f>YMO!G$22</f>
        <v>0</v>
      </c>
      <c r="Y216" s="145">
        <f>YMO!G$23</f>
        <v>0</v>
      </c>
      <c r="Z216" s="145">
        <f>YMO!G$24</f>
        <v>0</v>
      </c>
      <c r="AA216" s="145">
        <f>YMO!G$25</f>
        <v>0</v>
      </c>
      <c r="AB216" s="145">
        <f>YMO!G$26</f>
        <v>0</v>
      </c>
      <c r="AC216" s="145">
        <f>YMO!G$27</f>
        <v>0</v>
      </c>
      <c r="AD216" s="145">
        <f>YMO!G$28</f>
        <v>0</v>
      </c>
      <c r="AE216" s="145">
        <f>YMO!G$29</f>
        <v>0</v>
      </c>
      <c r="AF216" s="145">
        <f>YMO!G$30</f>
        <v>0</v>
      </c>
      <c r="AG216" s="145">
        <f>YMO!G$31</f>
        <v>0</v>
      </c>
      <c r="AH216" s="145">
        <f>YMO!G$32</f>
        <v>0</v>
      </c>
      <c r="AI216" s="145">
        <f>YMO!G$33</f>
        <v>0</v>
      </c>
      <c r="AJ216" s="145">
        <f>YMO!G$34</f>
        <v>0</v>
      </c>
      <c r="AK216" s="145">
        <f>YMO!G$35</f>
        <v>0</v>
      </c>
      <c r="AL216" s="146"/>
      <c r="AM216" s="147">
        <f t="shared" si="143"/>
        <v>0</v>
      </c>
      <c r="AO216" s="146"/>
      <c r="AP216" s="149">
        <f t="shared" ref="AP216:AP217" si="150">AM216-AO216</f>
        <v>0</v>
      </c>
      <c r="AQ216" s="150" t="str">
        <f t="shared" ref="AQ216:AQ217" si="151">IF(AO216=0,"-",AP216/AO216)</f>
        <v>-</v>
      </c>
    </row>
    <row r="217" spans="1:43" s="148" customFormat="1" x14ac:dyDescent="0.2">
      <c r="A217" s="141">
        <f t="shared" ref="A217:B217" si="152">A121</f>
        <v>43</v>
      </c>
      <c r="B217" s="142" t="str">
        <f t="shared" si="152"/>
        <v>S1M</v>
      </c>
      <c r="C217" s="143"/>
      <c r="D217" s="143"/>
      <c r="E217" s="144" t="str">
        <f t="shared" si="145"/>
        <v>SaveOne Market Korat</v>
      </c>
      <c r="F217" s="142" t="str">
        <f t="shared" si="149"/>
        <v>ตลาดเซฟวัน</v>
      </c>
      <c r="G217" s="145">
        <f>S1M!G$5</f>
        <v>0</v>
      </c>
      <c r="H217" s="145">
        <f>S1M!G$6</f>
        <v>0</v>
      </c>
      <c r="I217" s="145">
        <f>S1M!G$7</f>
        <v>0</v>
      </c>
      <c r="J217" s="145">
        <f>S1M!G$8</f>
        <v>0</v>
      </c>
      <c r="K217" s="145">
        <f>S1M!G$9</f>
        <v>0</v>
      </c>
      <c r="L217" s="145">
        <f>S1M!G$10</f>
        <v>0</v>
      </c>
      <c r="M217" s="145">
        <f>S1M!G$11</f>
        <v>0</v>
      </c>
      <c r="N217" s="145">
        <f>S1M!G$12</f>
        <v>0</v>
      </c>
      <c r="O217" s="145">
        <f>S1M!G$13</f>
        <v>0</v>
      </c>
      <c r="P217" s="145">
        <f>S1M!G$14</f>
        <v>0</v>
      </c>
      <c r="Q217" s="145">
        <f>S1M!G$15</f>
        <v>0</v>
      </c>
      <c r="R217" s="145">
        <f>S1M!G$16</f>
        <v>0</v>
      </c>
      <c r="S217" s="145">
        <f>S1M!G$17</f>
        <v>0</v>
      </c>
      <c r="T217" s="145">
        <f>S1M!G$18</f>
        <v>0</v>
      </c>
      <c r="U217" s="145">
        <f>S1M!G$19</f>
        <v>0</v>
      </c>
      <c r="V217" s="145">
        <f>S1M!G$20</f>
        <v>0</v>
      </c>
      <c r="W217" s="145">
        <f>S1M!G$21</f>
        <v>0</v>
      </c>
      <c r="X217" s="145">
        <f>S1M!G$22</f>
        <v>0</v>
      </c>
      <c r="Y217" s="145">
        <f>S1M!G$23</f>
        <v>0</v>
      </c>
      <c r="Z217" s="145">
        <f>S1M!G$24</f>
        <v>0</v>
      </c>
      <c r="AA217" s="145">
        <f>S1M!G$25</f>
        <v>0</v>
      </c>
      <c r="AB217" s="145">
        <f>S1M!G$26</f>
        <v>0</v>
      </c>
      <c r="AC217" s="145">
        <f>S1M!G$27</f>
        <v>0</v>
      </c>
      <c r="AD217" s="145">
        <f>S1M!G$28</f>
        <v>0</v>
      </c>
      <c r="AE217" s="145">
        <f>S1M!G$29</f>
        <v>0</v>
      </c>
      <c r="AF217" s="145">
        <f>S1M!G$30</f>
        <v>0</v>
      </c>
      <c r="AG217" s="145">
        <f>S1M!G$31</f>
        <v>0</v>
      </c>
      <c r="AH217" s="145">
        <f>S1M!G$32</f>
        <v>0</v>
      </c>
      <c r="AI217" s="145">
        <f>S1M!G$33</f>
        <v>0</v>
      </c>
      <c r="AJ217" s="145">
        <f>S1M!G$34</f>
        <v>0</v>
      </c>
      <c r="AK217" s="145">
        <f>S1M!G$35</f>
        <v>0</v>
      </c>
      <c r="AL217" s="146"/>
      <c r="AM217" s="147">
        <f t="shared" si="143"/>
        <v>0</v>
      </c>
      <c r="AO217" s="146"/>
      <c r="AP217" s="149">
        <f t="shared" si="150"/>
        <v>0</v>
      </c>
      <c r="AQ217" s="150" t="str">
        <f t="shared" si="151"/>
        <v>-</v>
      </c>
    </row>
    <row r="218" spans="1:43" s="158" customFormat="1" x14ac:dyDescent="0.2">
      <c r="A218" s="151">
        <f t="shared" ref="A218:B223" si="153">A122</f>
        <v>44</v>
      </c>
      <c r="B218" s="152" t="str">
        <f t="shared" si="153"/>
        <v>PTC</v>
      </c>
      <c r="C218" s="153"/>
      <c r="D218" s="153"/>
      <c r="E218" s="154" t="str">
        <f t="shared" si="145"/>
        <v>Pak Thong Chai</v>
      </c>
      <c r="F218" s="152" t="str">
        <f t="shared" si="149"/>
        <v>ปักธงชัย</v>
      </c>
      <c r="G218" s="155">
        <f>PTC!G$5</f>
        <v>0</v>
      </c>
      <c r="H218" s="155">
        <f>PTC!G$6</f>
        <v>0</v>
      </c>
      <c r="I218" s="155">
        <f>PTC!G$7</f>
        <v>0</v>
      </c>
      <c r="J218" s="155">
        <f>PTC!G$8</f>
        <v>0</v>
      </c>
      <c r="K218" s="155">
        <f>PTC!G$9</f>
        <v>0</v>
      </c>
      <c r="L218" s="155">
        <f>PTC!G$10</f>
        <v>0</v>
      </c>
      <c r="M218" s="155">
        <f>PTC!G$11</f>
        <v>0</v>
      </c>
      <c r="N218" s="155">
        <f>PTC!G$12</f>
        <v>0</v>
      </c>
      <c r="O218" s="155">
        <f>PTC!G$13</f>
        <v>0</v>
      </c>
      <c r="P218" s="155">
        <f>PTC!G$14</f>
        <v>0</v>
      </c>
      <c r="Q218" s="155">
        <f>PTC!G$15</f>
        <v>0</v>
      </c>
      <c r="R218" s="155">
        <f>PTC!G$16</f>
        <v>0</v>
      </c>
      <c r="S218" s="155">
        <f>PTC!G$17</f>
        <v>0</v>
      </c>
      <c r="T218" s="155">
        <f>PTC!G$18</f>
        <v>0</v>
      </c>
      <c r="U218" s="155">
        <f>PTC!G$19</f>
        <v>0</v>
      </c>
      <c r="V218" s="155">
        <f>PTC!G$20</f>
        <v>0</v>
      </c>
      <c r="W218" s="155">
        <f>PTC!G$21</f>
        <v>0</v>
      </c>
      <c r="X218" s="155">
        <f>PTC!G$22</f>
        <v>0</v>
      </c>
      <c r="Y218" s="155">
        <f>PTC!G$23</f>
        <v>0</v>
      </c>
      <c r="Z218" s="155">
        <f>PTC!G$24</f>
        <v>0</v>
      </c>
      <c r="AA218" s="155">
        <f>PTC!G$25</f>
        <v>0</v>
      </c>
      <c r="AB218" s="155">
        <f>PTC!G$26</f>
        <v>0</v>
      </c>
      <c r="AC218" s="155">
        <f>PTC!G$27</f>
        <v>0</v>
      </c>
      <c r="AD218" s="155">
        <f>PTC!G$28</f>
        <v>0</v>
      </c>
      <c r="AE218" s="155">
        <f>PTC!G$29</f>
        <v>0</v>
      </c>
      <c r="AF218" s="155">
        <f>PTC!G$30</f>
        <v>0</v>
      </c>
      <c r="AG218" s="155">
        <f>PTC!G$31</f>
        <v>0</v>
      </c>
      <c r="AH218" s="155">
        <f>PTC!G$32</f>
        <v>0</v>
      </c>
      <c r="AI218" s="155">
        <f>PTC!G$33</f>
        <v>0</v>
      </c>
      <c r="AJ218" s="155">
        <f>PTC!G$34</f>
        <v>0</v>
      </c>
      <c r="AK218" s="155">
        <f>PTC!G$35</f>
        <v>0</v>
      </c>
      <c r="AL218" s="156"/>
      <c r="AM218" s="157">
        <f t="shared" si="143"/>
        <v>0</v>
      </c>
      <c r="AO218" s="156"/>
      <c r="AP218" s="159">
        <f t="shared" ref="AP218" si="154">AM218-AO218</f>
        <v>0</v>
      </c>
      <c r="AQ218" s="160" t="str">
        <f t="shared" ref="AQ218" si="155">IF(AO218=0,"-",AP218/AO218)</f>
        <v>-</v>
      </c>
    </row>
    <row r="219" spans="1:43" s="148" customFormat="1" x14ac:dyDescent="0.2">
      <c r="A219" s="141">
        <f t="shared" si="153"/>
        <v>45</v>
      </c>
      <c r="B219" s="142" t="str">
        <f t="shared" si="153"/>
        <v>BRR</v>
      </c>
      <c r="C219" s="143"/>
      <c r="D219" s="143"/>
      <c r="E219" s="144" t="str">
        <f t="shared" si="145"/>
        <v>Buri Ram</v>
      </c>
      <c r="F219" s="142" t="str">
        <f t="shared" si="149"/>
        <v>บุรีรัมย์</v>
      </c>
      <c r="G219" s="145">
        <f>BRR!G$5</f>
        <v>0</v>
      </c>
      <c r="H219" s="145">
        <f>BRR!G$6</f>
        <v>0</v>
      </c>
      <c r="I219" s="145">
        <f>BRR!G$7</f>
        <v>0</v>
      </c>
      <c r="J219" s="145">
        <f>BRR!G$8</f>
        <v>0</v>
      </c>
      <c r="K219" s="145">
        <f>BRR!G$9</f>
        <v>0</v>
      </c>
      <c r="L219" s="145">
        <f>BRR!G$10</f>
        <v>0</v>
      </c>
      <c r="M219" s="145">
        <f>BRR!G$11</f>
        <v>0</v>
      </c>
      <c r="N219" s="145">
        <f>BRR!G$12</f>
        <v>0</v>
      </c>
      <c r="O219" s="145">
        <f>BRR!G$13</f>
        <v>0</v>
      </c>
      <c r="P219" s="145">
        <f>BRR!G$14</f>
        <v>0</v>
      </c>
      <c r="Q219" s="145">
        <f>BRR!G$15</f>
        <v>0</v>
      </c>
      <c r="R219" s="145">
        <f>BRR!G$16</f>
        <v>0</v>
      </c>
      <c r="S219" s="145">
        <f>BRR!G$17</f>
        <v>0</v>
      </c>
      <c r="T219" s="145">
        <f>BRR!G$18</f>
        <v>0</v>
      </c>
      <c r="U219" s="145">
        <f>BRR!G$19</f>
        <v>0</v>
      </c>
      <c r="V219" s="145">
        <f>BRR!G$20</f>
        <v>0</v>
      </c>
      <c r="W219" s="145">
        <f>BRR!G$21</f>
        <v>0</v>
      </c>
      <c r="X219" s="145">
        <f>BRR!G$22</f>
        <v>0</v>
      </c>
      <c r="Y219" s="145">
        <f>BRR!G$23</f>
        <v>0</v>
      </c>
      <c r="Z219" s="145">
        <f>BRR!G$24</f>
        <v>0</v>
      </c>
      <c r="AA219" s="145">
        <f>BRR!G$25</f>
        <v>0</v>
      </c>
      <c r="AB219" s="145">
        <f>BRR!G$26</f>
        <v>1</v>
      </c>
      <c r="AC219" s="145">
        <f>BRR!G$27</f>
        <v>0</v>
      </c>
      <c r="AD219" s="145">
        <f>BRR!G$28</f>
        <v>0</v>
      </c>
      <c r="AE219" s="145">
        <f>BRR!G$29</f>
        <v>0</v>
      </c>
      <c r="AF219" s="145">
        <f>BRR!G$30</f>
        <v>0</v>
      </c>
      <c r="AG219" s="145">
        <f>BRR!G$31</f>
        <v>0</v>
      </c>
      <c r="AH219" s="145">
        <f>BRR!G$32</f>
        <v>0</v>
      </c>
      <c r="AI219" s="145">
        <f>BRR!G$33</f>
        <v>0</v>
      </c>
      <c r="AJ219" s="145">
        <f>BRR!G$34</f>
        <v>0</v>
      </c>
      <c r="AK219" s="145">
        <f>BRR!G$35</f>
        <v>0</v>
      </c>
      <c r="AL219" s="146"/>
      <c r="AM219" s="147">
        <f t="shared" si="143"/>
        <v>1</v>
      </c>
      <c r="AO219" s="146">
        <v>1</v>
      </c>
      <c r="AP219" s="149">
        <f t="shared" si="144"/>
        <v>0</v>
      </c>
      <c r="AQ219" s="150">
        <f t="shared" si="141"/>
        <v>0</v>
      </c>
    </row>
    <row r="220" spans="1:43" s="148" customFormat="1" x14ac:dyDescent="0.2">
      <c r="A220" s="141">
        <f t="shared" si="153"/>
        <v>46</v>
      </c>
      <c r="B220" s="142" t="str">
        <f t="shared" si="153"/>
        <v>RBR</v>
      </c>
      <c r="C220" s="143"/>
      <c r="D220" s="143"/>
      <c r="E220" s="144" t="str">
        <f t="shared" si="145"/>
        <v>Ratchaburi</v>
      </c>
      <c r="F220" s="142" t="str">
        <f t="shared" si="149"/>
        <v>ราชบุรี</v>
      </c>
      <c r="G220" s="145">
        <f>RBR!G$5</f>
        <v>1</v>
      </c>
      <c r="H220" s="145">
        <f>RBR!G$6</f>
        <v>0</v>
      </c>
      <c r="I220" s="145">
        <f>RBR!G$7</f>
        <v>0</v>
      </c>
      <c r="J220" s="145">
        <f>RBR!G$8</f>
        <v>0</v>
      </c>
      <c r="K220" s="145">
        <f>RBR!G$9</f>
        <v>1</v>
      </c>
      <c r="L220" s="145">
        <f>RBR!G$10</f>
        <v>0</v>
      </c>
      <c r="M220" s="145">
        <f>RBR!G$11</f>
        <v>2</v>
      </c>
      <c r="N220" s="145">
        <f>RBR!G$12</f>
        <v>0</v>
      </c>
      <c r="O220" s="145">
        <f>RBR!G$13</f>
        <v>0</v>
      </c>
      <c r="P220" s="145">
        <f>RBR!G$14</f>
        <v>0</v>
      </c>
      <c r="Q220" s="145">
        <f>RBR!G$15</f>
        <v>0</v>
      </c>
      <c r="R220" s="145">
        <f>RBR!G$16</f>
        <v>0</v>
      </c>
      <c r="S220" s="145">
        <f>RBR!G$17</f>
        <v>0</v>
      </c>
      <c r="T220" s="145">
        <f>RBR!G$18</f>
        <v>1</v>
      </c>
      <c r="U220" s="145">
        <f>RBR!G$19</f>
        <v>1</v>
      </c>
      <c r="V220" s="145">
        <f>RBR!G$20</f>
        <v>0</v>
      </c>
      <c r="W220" s="145">
        <f>RBR!G$21</f>
        <v>0</v>
      </c>
      <c r="X220" s="145">
        <f>RBR!G$22</f>
        <v>0</v>
      </c>
      <c r="Y220" s="145">
        <f>RBR!G$23</f>
        <v>0</v>
      </c>
      <c r="Z220" s="145">
        <f>RBR!G$24</f>
        <v>0</v>
      </c>
      <c r="AA220" s="145">
        <f>RBR!G$25</f>
        <v>1</v>
      </c>
      <c r="AB220" s="145">
        <f>RBR!G$26</f>
        <v>0</v>
      </c>
      <c r="AC220" s="145">
        <f>RBR!G$27</f>
        <v>0</v>
      </c>
      <c r="AD220" s="145">
        <f>RBR!G$28</f>
        <v>0</v>
      </c>
      <c r="AE220" s="145">
        <f>RBR!G$29</f>
        <v>1</v>
      </c>
      <c r="AF220" s="145">
        <f>RBR!G$30</f>
        <v>0</v>
      </c>
      <c r="AG220" s="145">
        <f>RBR!G$31</f>
        <v>0</v>
      </c>
      <c r="AH220" s="145">
        <f>RBR!G$32</f>
        <v>0</v>
      </c>
      <c r="AI220" s="145">
        <f>RBR!G$33</f>
        <v>0</v>
      </c>
      <c r="AJ220" s="145">
        <f>RBR!G$34</f>
        <v>0</v>
      </c>
      <c r="AK220" s="145">
        <f>RBR!G$35</f>
        <v>0</v>
      </c>
      <c r="AL220" s="146"/>
      <c r="AM220" s="147">
        <f t="shared" si="143"/>
        <v>8</v>
      </c>
      <c r="AO220" s="146">
        <v>9</v>
      </c>
      <c r="AP220" s="149">
        <f t="shared" si="144"/>
        <v>-1</v>
      </c>
      <c r="AQ220" s="150">
        <f t="shared" si="141"/>
        <v>-0.1111111111111111</v>
      </c>
    </row>
    <row r="221" spans="1:43" s="148" customFormat="1" x14ac:dyDescent="0.2">
      <c r="A221" s="141">
        <f t="shared" si="153"/>
        <v>47</v>
      </c>
      <c r="B221" s="142" t="str">
        <f t="shared" si="153"/>
        <v>WNO</v>
      </c>
      <c r="C221" s="143"/>
      <c r="D221" s="143"/>
      <c r="E221" s="144" t="str">
        <f t="shared" si="145"/>
        <v>Wangnoi</v>
      </c>
      <c r="F221" s="142" t="str">
        <f t="shared" si="149"/>
        <v>วังน้อย</v>
      </c>
      <c r="G221" s="145">
        <f>WNO!G$5</f>
        <v>2</v>
      </c>
      <c r="H221" s="145">
        <f>WNO!G$6</f>
        <v>1</v>
      </c>
      <c r="I221" s="145">
        <f>WNO!G$7</f>
        <v>0</v>
      </c>
      <c r="J221" s="145">
        <f>WNO!G$8</f>
        <v>5</v>
      </c>
      <c r="K221" s="145">
        <f>WNO!G$9</f>
        <v>2</v>
      </c>
      <c r="L221" s="145">
        <f>WNO!G$10</f>
        <v>2</v>
      </c>
      <c r="M221" s="145">
        <f>WNO!G$11</f>
        <v>2</v>
      </c>
      <c r="N221" s="145">
        <f>WNO!G$12</f>
        <v>1</v>
      </c>
      <c r="O221" s="145">
        <f>WNO!G$13</f>
        <v>0</v>
      </c>
      <c r="P221" s="145">
        <f>WNO!G$14</f>
        <v>0</v>
      </c>
      <c r="Q221" s="145">
        <f>WNO!G$15</f>
        <v>1</v>
      </c>
      <c r="R221" s="145">
        <f>WNO!G$16</f>
        <v>2</v>
      </c>
      <c r="S221" s="145">
        <f>WNO!G$17</f>
        <v>0</v>
      </c>
      <c r="T221" s="145">
        <f>WNO!G$18</f>
        <v>2</v>
      </c>
      <c r="U221" s="145">
        <f>WNO!G$19</f>
        <v>2</v>
      </c>
      <c r="V221" s="145">
        <f>WNO!G$20</f>
        <v>0</v>
      </c>
      <c r="W221" s="145">
        <f>WNO!G$21</f>
        <v>0</v>
      </c>
      <c r="X221" s="145">
        <f>WNO!G$22</f>
        <v>5</v>
      </c>
      <c r="Y221" s="145">
        <f>WNO!G$23</f>
        <v>0</v>
      </c>
      <c r="Z221" s="145">
        <f>WNO!G$24</f>
        <v>4</v>
      </c>
      <c r="AA221" s="145">
        <f>WNO!G$25</f>
        <v>2</v>
      </c>
      <c r="AB221" s="145">
        <f>WNO!G$26</f>
        <v>6</v>
      </c>
      <c r="AC221" s="145">
        <f>WNO!G$27</f>
        <v>0</v>
      </c>
      <c r="AD221" s="145">
        <f>WNO!G$28</f>
        <v>0</v>
      </c>
      <c r="AE221" s="145">
        <f>WNO!G$29</f>
        <v>2</v>
      </c>
      <c r="AF221" s="145">
        <f>WNO!G$30</f>
        <v>0</v>
      </c>
      <c r="AG221" s="145">
        <f>WNO!G$31</f>
        <v>2</v>
      </c>
      <c r="AH221" s="145">
        <f>WNO!G$32</f>
        <v>2</v>
      </c>
      <c r="AI221" s="145">
        <f>WNO!G$33</f>
        <v>1</v>
      </c>
      <c r="AJ221" s="145">
        <f>WNO!G$34</f>
        <v>2</v>
      </c>
      <c r="AK221" s="145">
        <f>WNO!G$35</f>
        <v>0</v>
      </c>
      <c r="AL221" s="146"/>
      <c r="AM221" s="147">
        <f t="shared" si="143"/>
        <v>48</v>
      </c>
      <c r="AO221" s="146">
        <v>46</v>
      </c>
      <c r="AP221" s="149">
        <f t="shared" si="144"/>
        <v>2</v>
      </c>
      <c r="AQ221" s="150">
        <f t="shared" si="141"/>
        <v>4.3478260869565216E-2</v>
      </c>
    </row>
    <row r="222" spans="1:43" s="138" customFormat="1" x14ac:dyDescent="0.2">
      <c r="A222" s="131">
        <f t="shared" si="153"/>
        <v>48</v>
      </c>
      <c r="B222" s="132" t="str">
        <f t="shared" si="153"/>
        <v>AYU</v>
      </c>
      <c r="C222" s="133"/>
      <c r="D222" s="133"/>
      <c r="E222" s="134" t="str">
        <f t="shared" si="145"/>
        <v>Ayutthaya</v>
      </c>
      <c r="F222" s="132" t="str">
        <f t="shared" si="149"/>
        <v>อยุธยา</v>
      </c>
      <c r="G222" s="135">
        <f>AYU!G$5</f>
        <v>2</v>
      </c>
      <c r="H222" s="135">
        <f>AYU!G$6</f>
        <v>2</v>
      </c>
      <c r="I222" s="135">
        <f>AYU!G$7</f>
        <v>0</v>
      </c>
      <c r="J222" s="135">
        <f>AYU!G$8</f>
        <v>4</v>
      </c>
      <c r="K222" s="135">
        <f>AYU!G$9</f>
        <v>2</v>
      </c>
      <c r="L222" s="135">
        <f>AYU!G$10</f>
        <v>1</v>
      </c>
      <c r="M222" s="135">
        <f>AYU!G$11</f>
        <v>2</v>
      </c>
      <c r="N222" s="135">
        <f>AYU!G$12</f>
        <v>1</v>
      </c>
      <c r="O222" s="135">
        <f>AYU!G$13</f>
        <v>3</v>
      </c>
      <c r="P222" s="135">
        <f>AYU!G$14</f>
        <v>0</v>
      </c>
      <c r="Q222" s="135">
        <f>AYU!G$15</f>
        <v>5</v>
      </c>
      <c r="R222" s="135">
        <f>AYU!G$16</f>
        <v>5</v>
      </c>
      <c r="S222" s="135">
        <f>AYU!G$17</f>
        <v>1</v>
      </c>
      <c r="T222" s="135">
        <f>AYU!G$18</f>
        <v>1</v>
      </c>
      <c r="U222" s="135">
        <f>AYU!G$19</f>
        <v>1</v>
      </c>
      <c r="V222" s="135">
        <f>AYU!G$20</f>
        <v>2</v>
      </c>
      <c r="W222" s="135">
        <f>AYU!G$21</f>
        <v>0</v>
      </c>
      <c r="X222" s="135">
        <f>AYU!G$22</f>
        <v>1</v>
      </c>
      <c r="Y222" s="135">
        <f>AYU!G$23</f>
        <v>0</v>
      </c>
      <c r="Z222" s="135">
        <f>AYU!G$24</f>
        <v>1</v>
      </c>
      <c r="AA222" s="135">
        <f>AYU!G$25</f>
        <v>4</v>
      </c>
      <c r="AB222" s="135">
        <f>AYU!G$26</f>
        <v>2</v>
      </c>
      <c r="AC222" s="135">
        <f>AYU!G$27</f>
        <v>3</v>
      </c>
      <c r="AD222" s="135">
        <f>AYU!G$28</f>
        <v>0</v>
      </c>
      <c r="AE222" s="135">
        <f>AYU!G$29</f>
        <v>2</v>
      </c>
      <c r="AF222" s="135">
        <f>AYU!G$30</f>
        <v>2</v>
      </c>
      <c r="AG222" s="135">
        <f>AYU!G$31</f>
        <v>2</v>
      </c>
      <c r="AH222" s="135">
        <f>AYU!G$32</f>
        <v>3</v>
      </c>
      <c r="AI222" s="135">
        <f>AYU!G$33</f>
        <v>1</v>
      </c>
      <c r="AJ222" s="135">
        <f>AYU!G$34</f>
        <v>1</v>
      </c>
      <c r="AK222" s="135">
        <f>AYU!G$35</f>
        <v>0</v>
      </c>
      <c r="AL222" s="136"/>
      <c r="AM222" s="137">
        <f>SUM(G222:AK222)</f>
        <v>54</v>
      </c>
      <c r="AO222" s="136">
        <v>31</v>
      </c>
      <c r="AP222" s="139">
        <f>AM222-AO222</f>
        <v>23</v>
      </c>
      <c r="AQ222" s="140">
        <f>IF(AO222=0,"-",AP222/AO222)</f>
        <v>0.74193548387096775</v>
      </c>
    </row>
    <row r="223" spans="1:43" s="148" customFormat="1" x14ac:dyDescent="0.2">
      <c r="A223" s="141">
        <f t="shared" si="153"/>
        <v>49</v>
      </c>
      <c r="B223" s="142" t="str">
        <f t="shared" si="153"/>
        <v>SPB</v>
      </c>
      <c r="C223" s="143"/>
      <c r="D223" s="143"/>
      <c r="E223" s="144" t="str">
        <f t="shared" si="145"/>
        <v>Suphanburi</v>
      </c>
      <c r="F223" s="142" t="str">
        <f t="shared" si="149"/>
        <v>สุพรรณบุรี</v>
      </c>
      <c r="G223" s="145">
        <f>SPB!G$5</f>
        <v>1</v>
      </c>
      <c r="H223" s="145">
        <f>SPB!G$6</f>
        <v>0</v>
      </c>
      <c r="I223" s="145">
        <f>SPB!G$7</f>
        <v>0</v>
      </c>
      <c r="J223" s="145">
        <f>SPB!G$8</f>
        <v>1</v>
      </c>
      <c r="K223" s="145">
        <f>SPB!G$9</f>
        <v>0</v>
      </c>
      <c r="L223" s="145">
        <f>SPB!G$10</f>
        <v>1</v>
      </c>
      <c r="M223" s="145">
        <f>SPB!G$11</f>
        <v>0</v>
      </c>
      <c r="N223" s="145">
        <f>SPB!G$12</f>
        <v>1</v>
      </c>
      <c r="O223" s="145">
        <f>SPB!G$13</f>
        <v>1</v>
      </c>
      <c r="P223" s="145">
        <f>SPB!G$14</f>
        <v>0</v>
      </c>
      <c r="Q223" s="145">
        <f>SPB!G$15</f>
        <v>1</v>
      </c>
      <c r="R223" s="145">
        <f>SPB!G$16</f>
        <v>0</v>
      </c>
      <c r="S223" s="145">
        <f>SPB!G$17</f>
        <v>1</v>
      </c>
      <c r="T223" s="145">
        <f>SPB!G$18</f>
        <v>2</v>
      </c>
      <c r="U223" s="145">
        <f>SPB!G$19</f>
        <v>0</v>
      </c>
      <c r="V223" s="145">
        <f>SPB!G$20</f>
        <v>0</v>
      </c>
      <c r="W223" s="145">
        <f>SPB!G$21</f>
        <v>0</v>
      </c>
      <c r="X223" s="145">
        <f>SPB!G$22</f>
        <v>1</v>
      </c>
      <c r="Y223" s="145">
        <f>SPB!G$23</f>
        <v>0</v>
      </c>
      <c r="Z223" s="145">
        <f>SPB!G$24</f>
        <v>0</v>
      </c>
      <c r="AA223" s="145">
        <f>SPB!G$25</f>
        <v>2</v>
      </c>
      <c r="AB223" s="145">
        <f>SPB!G$26</f>
        <v>0</v>
      </c>
      <c r="AC223" s="145">
        <f>SPB!G$27</f>
        <v>0</v>
      </c>
      <c r="AD223" s="145">
        <f>SPB!G$28</f>
        <v>0</v>
      </c>
      <c r="AE223" s="145">
        <f>SPB!G$29</f>
        <v>2</v>
      </c>
      <c r="AF223" s="145">
        <f>SPB!G$30</f>
        <v>1</v>
      </c>
      <c r="AG223" s="145">
        <f>SPB!G$31</f>
        <v>1</v>
      </c>
      <c r="AH223" s="145">
        <f>SPB!G$32</f>
        <v>0</v>
      </c>
      <c r="AI223" s="145">
        <f>SPB!G$33</f>
        <v>0</v>
      </c>
      <c r="AJ223" s="145">
        <f>SPB!G$34</f>
        <v>1</v>
      </c>
      <c r="AK223" s="145">
        <f>SPB!G$35</f>
        <v>0</v>
      </c>
      <c r="AL223" s="146"/>
      <c r="AM223" s="147">
        <f t="shared" si="143"/>
        <v>17</v>
      </c>
      <c r="AO223" s="146">
        <v>7</v>
      </c>
      <c r="AP223" s="149">
        <f t="shared" si="144"/>
        <v>10</v>
      </c>
      <c r="AQ223" s="150">
        <f t="shared" si="141"/>
        <v>1.4285714285714286</v>
      </c>
    </row>
    <row r="224" spans="1:43" hidden="1" x14ac:dyDescent="0.2">
      <c r="A224" s="57"/>
      <c r="B224" s="43"/>
      <c r="E224" s="37"/>
      <c r="F224" s="43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5"/>
      <c r="AM224" s="56"/>
      <c r="AO224" s="55"/>
      <c r="AQ224" s="84"/>
    </row>
    <row r="225" spans="1:43" s="63" customFormat="1" x14ac:dyDescent="0.2">
      <c r="A225" s="211">
        <f>A129</f>
        <v>49</v>
      </c>
      <c r="B225" s="60"/>
      <c r="C225" s="60"/>
      <c r="D225" s="60"/>
      <c r="E225" s="59" t="str">
        <f>E129</f>
        <v>Total</v>
      </c>
      <c r="F225" s="60"/>
      <c r="G225" s="61">
        <f>SUM(G203:G224)</f>
        <v>18</v>
      </c>
      <c r="H225" s="61">
        <f t="shared" ref="H225:AK225" si="156">SUM(H203:H224)</f>
        <v>17</v>
      </c>
      <c r="I225" s="61">
        <f t="shared" si="156"/>
        <v>0</v>
      </c>
      <c r="J225" s="61">
        <f t="shared" si="156"/>
        <v>36</v>
      </c>
      <c r="K225" s="61">
        <f t="shared" si="156"/>
        <v>23</v>
      </c>
      <c r="L225" s="61">
        <f t="shared" si="156"/>
        <v>26</v>
      </c>
      <c r="M225" s="61">
        <f t="shared" si="156"/>
        <v>22</v>
      </c>
      <c r="N225" s="61">
        <f t="shared" si="156"/>
        <v>17</v>
      </c>
      <c r="O225" s="61">
        <f t="shared" si="156"/>
        <v>12</v>
      </c>
      <c r="P225" s="61">
        <f t="shared" si="156"/>
        <v>0</v>
      </c>
      <c r="Q225" s="61">
        <f t="shared" si="156"/>
        <v>28</v>
      </c>
      <c r="R225" s="61">
        <f t="shared" si="156"/>
        <v>23</v>
      </c>
      <c r="S225" s="61">
        <f t="shared" si="156"/>
        <v>13</v>
      </c>
      <c r="T225" s="61">
        <f t="shared" si="156"/>
        <v>22</v>
      </c>
      <c r="U225" s="61">
        <f t="shared" si="156"/>
        <v>18</v>
      </c>
      <c r="V225" s="61">
        <f t="shared" si="156"/>
        <v>9</v>
      </c>
      <c r="W225" s="61">
        <f t="shared" si="156"/>
        <v>0</v>
      </c>
      <c r="X225" s="61">
        <f t="shared" si="156"/>
        <v>19</v>
      </c>
      <c r="Y225" s="61">
        <f t="shared" si="156"/>
        <v>0</v>
      </c>
      <c r="Z225" s="61">
        <f t="shared" si="156"/>
        <v>15</v>
      </c>
      <c r="AA225" s="61">
        <f t="shared" si="156"/>
        <v>29</v>
      </c>
      <c r="AB225" s="61">
        <f t="shared" si="156"/>
        <v>28</v>
      </c>
      <c r="AC225" s="61">
        <f t="shared" si="156"/>
        <v>13</v>
      </c>
      <c r="AD225" s="61">
        <f t="shared" si="156"/>
        <v>0</v>
      </c>
      <c r="AE225" s="61">
        <f t="shared" si="156"/>
        <v>20</v>
      </c>
      <c r="AF225" s="61">
        <f t="shared" si="156"/>
        <v>19</v>
      </c>
      <c r="AG225" s="61">
        <f t="shared" si="156"/>
        <v>14</v>
      </c>
      <c r="AH225" s="61">
        <f t="shared" si="156"/>
        <v>22</v>
      </c>
      <c r="AI225" s="61">
        <f t="shared" si="156"/>
        <v>23</v>
      </c>
      <c r="AJ225" s="61">
        <f t="shared" si="156"/>
        <v>20</v>
      </c>
      <c r="AK225" s="61">
        <f t="shared" si="156"/>
        <v>0</v>
      </c>
      <c r="AL225" s="62"/>
      <c r="AM225" s="61">
        <f>SUM(AM202:AM224)</f>
        <v>506</v>
      </c>
      <c r="AO225" s="80">
        <f>SUM(AO202:AO224)</f>
        <v>474</v>
      </c>
      <c r="AP225" s="121">
        <f>SUM(AP202:AP224)</f>
        <v>32</v>
      </c>
      <c r="AQ225" s="84">
        <f>IF(AO225=0,"-",AP225/AO225)</f>
        <v>6.7510548523206745E-2</v>
      </c>
    </row>
    <row r="226" spans="1:43" x14ac:dyDescent="0.2">
      <c r="A226" s="57"/>
      <c r="E226" s="37" t="str">
        <f>E130</f>
        <v>LM</v>
      </c>
      <c r="G226" s="54">
        <f>'[1]Control Sheet'!G$208</f>
        <v>21</v>
      </c>
      <c r="H226" s="54">
        <f>'[1]Control Sheet'!H$208</f>
        <v>22</v>
      </c>
      <c r="I226" s="54">
        <f>'[1]Control Sheet'!I$208</f>
        <v>19</v>
      </c>
      <c r="J226" s="54">
        <f>'[1]Control Sheet'!J$208</f>
        <v>25</v>
      </c>
      <c r="K226" s="54">
        <f>'[1]Control Sheet'!K$208</f>
        <v>0</v>
      </c>
      <c r="L226" s="54">
        <f>'[1]Control Sheet'!L$208</f>
        <v>39</v>
      </c>
      <c r="M226" s="54">
        <f>'[1]Control Sheet'!M$208</f>
        <v>28</v>
      </c>
      <c r="N226" s="54">
        <f>'[1]Control Sheet'!N$208</f>
        <v>17</v>
      </c>
      <c r="O226" s="54">
        <f>'[1]Control Sheet'!O$208</f>
        <v>17</v>
      </c>
      <c r="P226" s="54">
        <f>'[1]Control Sheet'!P$208</f>
        <v>14</v>
      </c>
      <c r="Q226" s="54">
        <f>'[1]Control Sheet'!Q$208</f>
        <v>16</v>
      </c>
      <c r="R226" s="54">
        <f>'[1]Control Sheet'!R$208</f>
        <v>0</v>
      </c>
      <c r="S226" s="54">
        <f>'[1]Control Sheet'!S$208</f>
        <v>30</v>
      </c>
      <c r="T226" s="54">
        <f>'[1]Control Sheet'!T$208</f>
        <v>23</v>
      </c>
      <c r="U226" s="54">
        <f>'[1]Control Sheet'!U$208</f>
        <v>13</v>
      </c>
      <c r="V226" s="54">
        <f>'[1]Control Sheet'!V$208</f>
        <v>8</v>
      </c>
      <c r="W226" s="54">
        <f>'[1]Control Sheet'!W$208</f>
        <v>12</v>
      </c>
      <c r="X226" s="54">
        <f>'[1]Control Sheet'!X$208</f>
        <v>10</v>
      </c>
      <c r="Y226" s="54">
        <f>'[1]Control Sheet'!Y$208</f>
        <v>0</v>
      </c>
      <c r="Z226" s="54">
        <f>'[1]Control Sheet'!Z$208</f>
        <v>20</v>
      </c>
      <c r="AA226" s="54">
        <f>'[1]Control Sheet'!AA$208</f>
        <v>21</v>
      </c>
      <c r="AB226" s="54">
        <f>'[1]Control Sheet'!AB$208</f>
        <v>13</v>
      </c>
      <c r="AC226" s="54">
        <f>'[1]Control Sheet'!AC$208</f>
        <v>8</v>
      </c>
      <c r="AD226" s="54">
        <f>'[1]Control Sheet'!AD$208</f>
        <v>15</v>
      </c>
      <c r="AE226" s="54">
        <f>'[1]Control Sheet'!AE$208</f>
        <v>9</v>
      </c>
      <c r="AF226" s="54">
        <f>'[1]Control Sheet'!AF$208</f>
        <v>0</v>
      </c>
      <c r="AG226" s="54">
        <f>'[1]Control Sheet'!AG$208</f>
        <v>28</v>
      </c>
      <c r="AH226" s="54">
        <f>'[1]Control Sheet'!AH$208</f>
        <v>9</v>
      </c>
      <c r="AI226" s="54">
        <f>'[1]Control Sheet'!AI$208</f>
        <v>18</v>
      </c>
      <c r="AJ226" s="54">
        <f>'[1]Control Sheet'!AJ$208</f>
        <v>19</v>
      </c>
      <c r="AK226" s="54">
        <f>'[1]Control Sheet'!AK$208</f>
        <v>0</v>
      </c>
      <c r="AL226" s="55"/>
      <c r="AM226" s="56">
        <f>SUM(G226:AK226)</f>
        <v>474</v>
      </c>
    </row>
    <row r="227" spans="1:43" s="119" customFormat="1" x14ac:dyDescent="0.2">
      <c r="A227" s="123"/>
      <c r="B227" s="126"/>
      <c r="C227" s="126"/>
      <c r="D227" s="126"/>
      <c r="E227" s="125" t="str">
        <f>E131</f>
        <v>Chg.</v>
      </c>
      <c r="F227" s="126"/>
      <c r="G227" s="126">
        <f>G225-G226</f>
        <v>-3</v>
      </c>
      <c r="H227" s="126">
        <f t="shared" ref="H227:AG227" si="157">H225-H226</f>
        <v>-5</v>
      </c>
      <c r="I227" s="126">
        <f t="shared" si="157"/>
        <v>-19</v>
      </c>
      <c r="J227" s="126">
        <f t="shared" si="157"/>
        <v>11</v>
      </c>
      <c r="K227" s="126">
        <f t="shared" si="157"/>
        <v>23</v>
      </c>
      <c r="L227" s="126">
        <f t="shared" si="157"/>
        <v>-13</v>
      </c>
      <c r="M227" s="126">
        <f t="shared" si="157"/>
        <v>-6</v>
      </c>
      <c r="N227" s="126">
        <f t="shared" si="157"/>
        <v>0</v>
      </c>
      <c r="O227" s="126">
        <f t="shared" si="157"/>
        <v>-5</v>
      </c>
      <c r="P227" s="126">
        <f t="shared" si="157"/>
        <v>-14</v>
      </c>
      <c r="Q227" s="126">
        <f t="shared" si="157"/>
        <v>12</v>
      </c>
      <c r="R227" s="126">
        <f t="shared" si="157"/>
        <v>23</v>
      </c>
      <c r="S227" s="126">
        <f t="shared" si="157"/>
        <v>-17</v>
      </c>
      <c r="T227" s="126">
        <f t="shared" si="157"/>
        <v>-1</v>
      </c>
      <c r="U227" s="126">
        <f t="shared" si="157"/>
        <v>5</v>
      </c>
      <c r="V227" s="126">
        <f t="shared" si="157"/>
        <v>1</v>
      </c>
      <c r="W227" s="126">
        <f t="shared" si="157"/>
        <v>-12</v>
      </c>
      <c r="X227" s="126">
        <f t="shared" si="157"/>
        <v>9</v>
      </c>
      <c r="Y227" s="126">
        <f t="shared" si="157"/>
        <v>0</v>
      </c>
      <c r="Z227" s="126">
        <f t="shared" si="157"/>
        <v>-5</v>
      </c>
      <c r="AA227" s="126">
        <f t="shared" si="157"/>
        <v>8</v>
      </c>
      <c r="AB227" s="126">
        <f t="shared" si="157"/>
        <v>15</v>
      </c>
      <c r="AC227" s="126">
        <f t="shared" si="157"/>
        <v>5</v>
      </c>
      <c r="AD227" s="126">
        <f t="shared" si="157"/>
        <v>-15</v>
      </c>
      <c r="AE227" s="126">
        <f t="shared" si="157"/>
        <v>11</v>
      </c>
      <c r="AF227" s="126">
        <f t="shared" si="157"/>
        <v>19</v>
      </c>
      <c r="AG227" s="126">
        <f t="shared" si="157"/>
        <v>-14</v>
      </c>
      <c r="AH227" s="126">
        <f>AH225-AH226</f>
        <v>13</v>
      </c>
      <c r="AI227" s="126">
        <f t="shared" ref="AI227:AK227" si="158">AI225-AI226</f>
        <v>5</v>
      </c>
      <c r="AJ227" s="126">
        <f t="shared" si="158"/>
        <v>1</v>
      </c>
      <c r="AK227" s="126">
        <f t="shared" si="158"/>
        <v>0</v>
      </c>
      <c r="AM227" s="126">
        <f t="shared" ref="AM227" si="159">AM225-AM226</f>
        <v>32</v>
      </c>
    </row>
    <row r="228" spans="1:43" x14ac:dyDescent="0.2">
      <c r="A228" s="57"/>
      <c r="E228" s="37" t="str">
        <f>E132</f>
        <v>% Chg.</v>
      </c>
      <c r="G228" s="87">
        <f>IF(G226=0,"-",G227/G226)</f>
        <v>-0.14285714285714285</v>
      </c>
      <c r="H228" s="87">
        <f t="shared" ref="H228:AK228" si="160">IF(H226=0,"-",H227/H226)</f>
        <v>-0.22727272727272727</v>
      </c>
      <c r="I228" s="87">
        <f t="shared" si="160"/>
        <v>-1</v>
      </c>
      <c r="J228" s="87">
        <f t="shared" si="160"/>
        <v>0.44</v>
      </c>
      <c r="K228" s="87" t="str">
        <f t="shared" si="160"/>
        <v>-</v>
      </c>
      <c r="L228" s="87">
        <f t="shared" si="160"/>
        <v>-0.33333333333333331</v>
      </c>
      <c r="M228" s="87">
        <f t="shared" si="160"/>
        <v>-0.21428571428571427</v>
      </c>
      <c r="N228" s="87">
        <f t="shared" si="160"/>
        <v>0</v>
      </c>
      <c r="O228" s="87">
        <f t="shared" si="160"/>
        <v>-0.29411764705882354</v>
      </c>
      <c r="P228" s="87">
        <f t="shared" si="160"/>
        <v>-1</v>
      </c>
      <c r="Q228" s="87">
        <f t="shared" si="160"/>
        <v>0.75</v>
      </c>
      <c r="R228" s="87" t="str">
        <f t="shared" si="160"/>
        <v>-</v>
      </c>
      <c r="S228" s="87">
        <f t="shared" si="160"/>
        <v>-0.56666666666666665</v>
      </c>
      <c r="T228" s="87">
        <f t="shared" si="160"/>
        <v>-4.3478260869565216E-2</v>
      </c>
      <c r="U228" s="87">
        <f t="shared" si="160"/>
        <v>0.38461538461538464</v>
      </c>
      <c r="V228" s="87">
        <f t="shared" si="160"/>
        <v>0.125</v>
      </c>
      <c r="W228" s="87">
        <f t="shared" si="160"/>
        <v>-1</v>
      </c>
      <c r="X228" s="87">
        <f t="shared" si="160"/>
        <v>0.9</v>
      </c>
      <c r="Y228" s="87" t="str">
        <f t="shared" si="160"/>
        <v>-</v>
      </c>
      <c r="Z228" s="87">
        <f t="shared" si="160"/>
        <v>-0.25</v>
      </c>
      <c r="AA228" s="87">
        <f t="shared" si="160"/>
        <v>0.38095238095238093</v>
      </c>
      <c r="AB228" s="87">
        <f t="shared" si="160"/>
        <v>1.1538461538461537</v>
      </c>
      <c r="AC228" s="87">
        <f t="shared" si="160"/>
        <v>0.625</v>
      </c>
      <c r="AD228" s="87">
        <f t="shared" si="160"/>
        <v>-1</v>
      </c>
      <c r="AE228" s="87">
        <f t="shared" si="160"/>
        <v>1.2222222222222223</v>
      </c>
      <c r="AF228" s="87" t="str">
        <f t="shared" si="160"/>
        <v>-</v>
      </c>
      <c r="AG228" s="87">
        <f t="shared" si="160"/>
        <v>-0.5</v>
      </c>
      <c r="AH228" s="87">
        <f t="shared" si="160"/>
        <v>1.4444444444444444</v>
      </c>
      <c r="AI228" s="87">
        <f t="shared" si="160"/>
        <v>0.27777777777777779</v>
      </c>
      <c r="AJ228" s="87">
        <f t="shared" si="160"/>
        <v>5.2631578947368418E-2</v>
      </c>
      <c r="AK228" s="87" t="str">
        <f t="shared" si="160"/>
        <v>-</v>
      </c>
      <c r="AL228" s="88"/>
      <c r="AM228" s="87">
        <f>IF(AM226=0,"-",AM227/AM226)</f>
        <v>6.7510548523206745E-2</v>
      </c>
    </row>
    <row r="229" spans="1:43" x14ac:dyDescent="0.2">
      <c r="A229" s="57"/>
      <c r="E229" s="37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5"/>
      <c r="AM229" s="64"/>
    </row>
    <row r="230" spans="1:43" s="72" customFormat="1" x14ac:dyDescent="0.2">
      <c r="A230" s="57"/>
      <c r="B230" s="70"/>
      <c r="C230" s="70"/>
      <c r="D230" s="70"/>
      <c r="E230" s="71" t="str">
        <f>E134</f>
        <v>Province ratio</v>
      </c>
      <c r="F230" s="70"/>
      <c r="G230" s="70">
        <f t="shared" ref="G230:K230" si="161">IF(G232=0,"-",G225/G232)</f>
        <v>0.39130434782608697</v>
      </c>
      <c r="H230" s="70">
        <f t="shared" si="161"/>
        <v>0.37777777777777777</v>
      </c>
      <c r="I230" s="70" t="str">
        <f t="shared" si="161"/>
        <v>-</v>
      </c>
      <c r="J230" s="70">
        <f t="shared" si="161"/>
        <v>0.33962264150943394</v>
      </c>
      <c r="K230" s="70">
        <f t="shared" si="161"/>
        <v>0.35384615384615387</v>
      </c>
      <c r="L230" s="70">
        <f>IF(L232=0,"-",L225/L232)</f>
        <v>0.44827586206896552</v>
      </c>
      <c r="M230" s="70">
        <f t="shared" ref="M230:X230" si="162">IF(M232=0,"-",M225/M232)</f>
        <v>0.46808510638297873</v>
      </c>
      <c r="N230" s="70">
        <f t="shared" si="162"/>
        <v>0.32692307692307693</v>
      </c>
      <c r="O230" s="70">
        <f t="shared" si="162"/>
        <v>0.23529411764705882</v>
      </c>
      <c r="P230" s="70" t="str">
        <f t="shared" si="162"/>
        <v>-</v>
      </c>
      <c r="Q230" s="70">
        <f t="shared" si="162"/>
        <v>0.38356164383561642</v>
      </c>
      <c r="R230" s="70">
        <f t="shared" si="162"/>
        <v>0.33333333333333331</v>
      </c>
      <c r="S230" s="70">
        <f t="shared" si="162"/>
        <v>0.3611111111111111</v>
      </c>
      <c r="T230" s="70">
        <f t="shared" si="162"/>
        <v>0.4</v>
      </c>
      <c r="U230" s="70">
        <f t="shared" si="162"/>
        <v>0.32142857142857145</v>
      </c>
      <c r="V230" s="70">
        <f t="shared" si="162"/>
        <v>0.27272727272727271</v>
      </c>
      <c r="W230" s="70" t="str">
        <f t="shared" si="162"/>
        <v>-</v>
      </c>
      <c r="X230" s="70">
        <f t="shared" si="162"/>
        <v>0.32758620689655171</v>
      </c>
      <c r="Y230" s="70" t="str">
        <f>IF(Y232=0,"-",Y225/Y232)</f>
        <v>-</v>
      </c>
      <c r="Z230" s="70">
        <f t="shared" ref="Z230:AK230" si="163">IF(Z232=0,"-",Z225/Z232)</f>
        <v>0.375</v>
      </c>
      <c r="AA230" s="70">
        <f t="shared" si="163"/>
        <v>0.42028985507246375</v>
      </c>
      <c r="AB230" s="70">
        <f t="shared" si="163"/>
        <v>0.47457627118644069</v>
      </c>
      <c r="AC230" s="70">
        <f t="shared" si="163"/>
        <v>0.34210526315789475</v>
      </c>
      <c r="AD230" s="70" t="str">
        <f t="shared" si="163"/>
        <v>-</v>
      </c>
      <c r="AE230" s="70">
        <f t="shared" si="163"/>
        <v>0.33898305084745761</v>
      </c>
      <c r="AF230" s="70">
        <f t="shared" si="163"/>
        <v>0.41304347826086957</v>
      </c>
      <c r="AG230" s="70">
        <f t="shared" si="163"/>
        <v>0.32558139534883723</v>
      </c>
      <c r="AH230" s="70">
        <f t="shared" si="163"/>
        <v>0.41509433962264153</v>
      </c>
      <c r="AI230" s="70">
        <f t="shared" si="163"/>
        <v>0.35384615384615387</v>
      </c>
      <c r="AJ230" s="70">
        <f t="shared" si="163"/>
        <v>0.38461538461538464</v>
      </c>
      <c r="AK230" s="70" t="str">
        <f t="shared" si="163"/>
        <v>-</v>
      </c>
      <c r="AM230" s="70">
        <f>IF(AM232=0,"-",AM225/AM232)</f>
        <v>0.36826783114992723</v>
      </c>
      <c r="AP230" s="119"/>
    </row>
    <row r="231" spans="1:43" x14ac:dyDescent="0.2">
      <c r="A231" s="57"/>
    </row>
    <row r="232" spans="1:43" s="78" customFormat="1" x14ac:dyDescent="0.2">
      <c r="A232" s="94">
        <f>A136</f>
        <v>49</v>
      </c>
      <c r="B232" s="74"/>
      <c r="C232" s="74"/>
      <c r="D232" s="74"/>
      <c r="E232" s="75" t="str">
        <f>E136</f>
        <v>Grand Total</v>
      </c>
      <c r="F232" s="74"/>
      <c r="G232" s="76">
        <f t="shared" ref="G232:AK232" si="164">G197+G225</f>
        <v>46</v>
      </c>
      <c r="H232" s="76">
        <f t="shared" si="164"/>
        <v>45</v>
      </c>
      <c r="I232" s="76">
        <f t="shared" si="164"/>
        <v>0</v>
      </c>
      <c r="J232" s="76">
        <f t="shared" si="164"/>
        <v>106</v>
      </c>
      <c r="K232" s="76">
        <f t="shared" si="164"/>
        <v>65</v>
      </c>
      <c r="L232" s="76">
        <f t="shared" si="164"/>
        <v>58</v>
      </c>
      <c r="M232" s="76">
        <f t="shared" si="164"/>
        <v>47</v>
      </c>
      <c r="N232" s="76">
        <f t="shared" si="164"/>
        <v>52</v>
      </c>
      <c r="O232" s="76">
        <f t="shared" si="164"/>
        <v>51</v>
      </c>
      <c r="P232" s="76">
        <f t="shared" si="164"/>
        <v>0</v>
      </c>
      <c r="Q232" s="76">
        <f t="shared" si="164"/>
        <v>73</v>
      </c>
      <c r="R232" s="76">
        <f t="shared" si="164"/>
        <v>69</v>
      </c>
      <c r="S232" s="76">
        <f t="shared" si="164"/>
        <v>36</v>
      </c>
      <c r="T232" s="76">
        <f t="shared" si="164"/>
        <v>55</v>
      </c>
      <c r="U232" s="76">
        <f t="shared" si="164"/>
        <v>56</v>
      </c>
      <c r="V232" s="76">
        <f t="shared" si="164"/>
        <v>33</v>
      </c>
      <c r="W232" s="76">
        <f t="shared" si="164"/>
        <v>0</v>
      </c>
      <c r="X232" s="76">
        <f t="shared" si="164"/>
        <v>58</v>
      </c>
      <c r="Y232" s="76">
        <f t="shared" si="164"/>
        <v>0</v>
      </c>
      <c r="Z232" s="76">
        <f t="shared" si="164"/>
        <v>40</v>
      </c>
      <c r="AA232" s="76">
        <f t="shared" si="164"/>
        <v>69</v>
      </c>
      <c r="AB232" s="76">
        <f t="shared" si="164"/>
        <v>59</v>
      </c>
      <c r="AC232" s="76">
        <f t="shared" si="164"/>
        <v>38</v>
      </c>
      <c r="AD232" s="76">
        <f t="shared" si="164"/>
        <v>0</v>
      </c>
      <c r="AE232" s="76">
        <f t="shared" si="164"/>
        <v>59</v>
      </c>
      <c r="AF232" s="76">
        <f t="shared" si="164"/>
        <v>46</v>
      </c>
      <c r="AG232" s="76">
        <f t="shared" si="164"/>
        <v>43</v>
      </c>
      <c r="AH232" s="76">
        <f t="shared" si="164"/>
        <v>53</v>
      </c>
      <c r="AI232" s="76">
        <f t="shared" si="164"/>
        <v>65</v>
      </c>
      <c r="AJ232" s="76">
        <f t="shared" si="164"/>
        <v>52</v>
      </c>
      <c r="AK232" s="76">
        <f t="shared" si="164"/>
        <v>0</v>
      </c>
      <c r="AL232" s="77"/>
      <c r="AM232" s="76">
        <f>AM197+AM225</f>
        <v>1374</v>
      </c>
      <c r="AO232" s="106">
        <f>AO197+AO225</f>
        <v>1328</v>
      </c>
      <c r="AP232" s="122">
        <f>AM232-AO232</f>
        <v>46</v>
      </c>
      <c r="AQ232" s="107">
        <f t="shared" ref="AQ232" si="165">IF(AO232=0,"-",AP232/AO232)</f>
        <v>3.463855421686747E-2</v>
      </c>
    </row>
    <row r="233" spans="1:43" x14ac:dyDescent="0.2">
      <c r="A233" s="57"/>
      <c r="E233" s="37" t="str">
        <f>E137</f>
        <v>LM</v>
      </c>
      <c r="G233" s="54">
        <f t="shared" ref="G233:AK233" si="166">G198+G226</f>
        <v>56</v>
      </c>
      <c r="H233" s="54">
        <f t="shared" si="166"/>
        <v>56</v>
      </c>
      <c r="I233" s="54">
        <f t="shared" si="166"/>
        <v>46</v>
      </c>
      <c r="J233" s="54">
        <f t="shared" si="166"/>
        <v>57</v>
      </c>
      <c r="K233" s="54">
        <f t="shared" si="166"/>
        <v>0</v>
      </c>
      <c r="L233" s="54">
        <f t="shared" si="166"/>
        <v>89</v>
      </c>
      <c r="M233" s="54">
        <f t="shared" si="166"/>
        <v>64</v>
      </c>
      <c r="N233" s="54">
        <f t="shared" si="166"/>
        <v>57</v>
      </c>
      <c r="O233" s="54">
        <f t="shared" si="166"/>
        <v>51</v>
      </c>
      <c r="P233" s="54">
        <f t="shared" si="166"/>
        <v>48</v>
      </c>
      <c r="Q233" s="54">
        <f t="shared" si="166"/>
        <v>36</v>
      </c>
      <c r="R233" s="54">
        <f t="shared" si="166"/>
        <v>0</v>
      </c>
      <c r="S233" s="54">
        <f t="shared" si="166"/>
        <v>79</v>
      </c>
      <c r="T233" s="54">
        <f t="shared" si="166"/>
        <v>57</v>
      </c>
      <c r="U233" s="54">
        <f t="shared" si="166"/>
        <v>39</v>
      </c>
      <c r="V233" s="54">
        <f t="shared" si="166"/>
        <v>33</v>
      </c>
      <c r="W233" s="54">
        <f t="shared" si="166"/>
        <v>40</v>
      </c>
      <c r="X233" s="54">
        <f t="shared" si="166"/>
        <v>33</v>
      </c>
      <c r="Y233" s="54">
        <f t="shared" si="166"/>
        <v>0</v>
      </c>
      <c r="Z233" s="54">
        <f t="shared" si="166"/>
        <v>80</v>
      </c>
      <c r="AA233" s="54">
        <f t="shared" si="166"/>
        <v>55</v>
      </c>
      <c r="AB233" s="54">
        <f t="shared" si="166"/>
        <v>34</v>
      </c>
      <c r="AC233" s="54">
        <f t="shared" si="166"/>
        <v>32</v>
      </c>
      <c r="AD233" s="54">
        <f t="shared" si="166"/>
        <v>44</v>
      </c>
      <c r="AE233" s="54">
        <f t="shared" si="166"/>
        <v>34</v>
      </c>
      <c r="AF233" s="54">
        <f t="shared" si="166"/>
        <v>0</v>
      </c>
      <c r="AG233" s="54">
        <f t="shared" si="166"/>
        <v>64</v>
      </c>
      <c r="AH233" s="54">
        <f t="shared" si="166"/>
        <v>36</v>
      </c>
      <c r="AI233" s="54">
        <f t="shared" si="166"/>
        <v>44</v>
      </c>
      <c r="AJ233" s="54">
        <f t="shared" si="166"/>
        <v>64</v>
      </c>
      <c r="AK233" s="54">
        <f t="shared" si="166"/>
        <v>0</v>
      </c>
      <c r="AL233" s="54"/>
      <c r="AM233" s="54">
        <f>AM198+AM226</f>
        <v>1328</v>
      </c>
    </row>
    <row r="234" spans="1:43" s="119" customFormat="1" x14ac:dyDescent="0.2">
      <c r="A234" s="123"/>
      <c r="B234" s="126"/>
      <c r="C234" s="126"/>
      <c r="D234" s="126"/>
      <c r="E234" s="125" t="str">
        <f>E138</f>
        <v>Chg.</v>
      </c>
      <c r="F234" s="126"/>
      <c r="G234" s="126">
        <f>G232-G233</f>
        <v>-10</v>
      </c>
      <c r="H234" s="126">
        <f t="shared" ref="H234:AK234" si="167">H232-H233</f>
        <v>-11</v>
      </c>
      <c r="I234" s="126">
        <f t="shared" si="167"/>
        <v>-46</v>
      </c>
      <c r="J234" s="126">
        <f t="shared" si="167"/>
        <v>49</v>
      </c>
      <c r="K234" s="126">
        <f t="shared" si="167"/>
        <v>65</v>
      </c>
      <c r="L234" s="126">
        <f t="shared" si="167"/>
        <v>-31</v>
      </c>
      <c r="M234" s="126">
        <f t="shared" si="167"/>
        <v>-17</v>
      </c>
      <c r="N234" s="126">
        <f t="shared" si="167"/>
        <v>-5</v>
      </c>
      <c r="O234" s="126">
        <f t="shared" si="167"/>
        <v>0</v>
      </c>
      <c r="P234" s="126">
        <f t="shared" si="167"/>
        <v>-48</v>
      </c>
      <c r="Q234" s="126">
        <f t="shared" si="167"/>
        <v>37</v>
      </c>
      <c r="R234" s="126">
        <f t="shared" si="167"/>
        <v>69</v>
      </c>
      <c r="S234" s="126">
        <f t="shared" si="167"/>
        <v>-43</v>
      </c>
      <c r="T234" s="126">
        <f t="shared" si="167"/>
        <v>-2</v>
      </c>
      <c r="U234" s="126">
        <f t="shared" si="167"/>
        <v>17</v>
      </c>
      <c r="V234" s="126">
        <f t="shared" si="167"/>
        <v>0</v>
      </c>
      <c r="W234" s="126">
        <f t="shared" si="167"/>
        <v>-40</v>
      </c>
      <c r="X234" s="126">
        <f t="shared" si="167"/>
        <v>25</v>
      </c>
      <c r="Y234" s="126">
        <f t="shared" si="167"/>
        <v>0</v>
      </c>
      <c r="Z234" s="126">
        <f t="shared" si="167"/>
        <v>-40</v>
      </c>
      <c r="AA234" s="126">
        <f t="shared" si="167"/>
        <v>14</v>
      </c>
      <c r="AB234" s="126">
        <f t="shared" si="167"/>
        <v>25</v>
      </c>
      <c r="AC234" s="126">
        <f t="shared" si="167"/>
        <v>6</v>
      </c>
      <c r="AD234" s="126">
        <f t="shared" si="167"/>
        <v>-44</v>
      </c>
      <c r="AE234" s="126">
        <f t="shared" si="167"/>
        <v>25</v>
      </c>
      <c r="AF234" s="126">
        <f t="shared" si="167"/>
        <v>46</v>
      </c>
      <c r="AG234" s="126">
        <f t="shared" si="167"/>
        <v>-21</v>
      </c>
      <c r="AH234" s="126">
        <f t="shared" si="167"/>
        <v>17</v>
      </c>
      <c r="AI234" s="126">
        <f t="shared" si="167"/>
        <v>21</v>
      </c>
      <c r="AJ234" s="126">
        <f t="shared" si="167"/>
        <v>-12</v>
      </c>
      <c r="AK234" s="126">
        <f t="shared" si="167"/>
        <v>0</v>
      </c>
      <c r="AM234" s="126">
        <f>AM232-AM233</f>
        <v>46</v>
      </c>
    </row>
    <row r="235" spans="1:43" x14ac:dyDescent="0.2">
      <c r="A235" s="57"/>
      <c r="E235" s="37" t="str">
        <f>E139</f>
        <v>% Chg.</v>
      </c>
      <c r="G235" s="87">
        <f>IF(G233=0,"-",G234/G233)</f>
        <v>-0.17857142857142858</v>
      </c>
      <c r="H235" s="87">
        <f t="shared" ref="H235:AK235" si="168">IF(H233=0,"-",H234/H233)</f>
        <v>-0.19642857142857142</v>
      </c>
      <c r="I235" s="87">
        <f t="shared" si="168"/>
        <v>-1</v>
      </c>
      <c r="J235" s="87">
        <f t="shared" si="168"/>
        <v>0.85964912280701755</v>
      </c>
      <c r="K235" s="87" t="str">
        <f t="shared" si="168"/>
        <v>-</v>
      </c>
      <c r="L235" s="87">
        <f t="shared" si="168"/>
        <v>-0.34831460674157305</v>
      </c>
      <c r="M235" s="87">
        <f t="shared" si="168"/>
        <v>-0.265625</v>
      </c>
      <c r="N235" s="87">
        <f t="shared" si="168"/>
        <v>-8.771929824561403E-2</v>
      </c>
      <c r="O235" s="87">
        <f t="shared" si="168"/>
        <v>0</v>
      </c>
      <c r="P235" s="87">
        <f t="shared" si="168"/>
        <v>-1</v>
      </c>
      <c r="Q235" s="87">
        <f t="shared" si="168"/>
        <v>1.0277777777777777</v>
      </c>
      <c r="R235" s="87" t="str">
        <f t="shared" si="168"/>
        <v>-</v>
      </c>
      <c r="S235" s="87">
        <f t="shared" si="168"/>
        <v>-0.54430379746835444</v>
      </c>
      <c r="T235" s="87">
        <f t="shared" si="168"/>
        <v>-3.5087719298245612E-2</v>
      </c>
      <c r="U235" s="87">
        <f t="shared" si="168"/>
        <v>0.4358974358974359</v>
      </c>
      <c r="V235" s="87">
        <f t="shared" si="168"/>
        <v>0</v>
      </c>
      <c r="W235" s="87">
        <f t="shared" si="168"/>
        <v>-1</v>
      </c>
      <c r="X235" s="87">
        <f t="shared" si="168"/>
        <v>0.75757575757575757</v>
      </c>
      <c r="Y235" s="87" t="str">
        <f t="shared" si="168"/>
        <v>-</v>
      </c>
      <c r="Z235" s="87">
        <f t="shared" si="168"/>
        <v>-0.5</v>
      </c>
      <c r="AA235" s="87">
        <f t="shared" si="168"/>
        <v>0.25454545454545452</v>
      </c>
      <c r="AB235" s="87">
        <f t="shared" si="168"/>
        <v>0.73529411764705888</v>
      </c>
      <c r="AC235" s="87">
        <f t="shared" si="168"/>
        <v>0.1875</v>
      </c>
      <c r="AD235" s="87">
        <f t="shared" si="168"/>
        <v>-1</v>
      </c>
      <c r="AE235" s="87">
        <f t="shared" si="168"/>
        <v>0.73529411764705888</v>
      </c>
      <c r="AF235" s="87" t="str">
        <f t="shared" si="168"/>
        <v>-</v>
      </c>
      <c r="AG235" s="87">
        <f t="shared" si="168"/>
        <v>-0.328125</v>
      </c>
      <c r="AH235" s="87">
        <f t="shared" si="168"/>
        <v>0.47222222222222221</v>
      </c>
      <c r="AI235" s="87">
        <f t="shared" si="168"/>
        <v>0.47727272727272729</v>
      </c>
      <c r="AJ235" s="87">
        <f t="shared" si="168"/>
        <v>-0.1875</v>
      </c>
      <c r="AK235" s="87" t="str">
        <f t="shared" si="168"/>
        <v>-</v>
      </c>
      <c r="AL235" s="88"/>
      <c r="AM235" s="87">
        <f t="shared" ref="AM235" si="169">IF(AM233=0,"-",AM234/AM233)</f>
        <v>3.463855421686747E-2</v>
      </c>
    </row>
    <row r="236" spans="1:43" x14ac:dyDescent="0.2">
      <c r="A236" s="57"/>
    </row>
    <row r="237" spans="1:43" x14ac:dyDescent="0.2">
      <c r="A237" s="57"/>
    </row>
    <row r="260" spans="1:43" s="179" customFormat="1" x14ac:dyDescent="0.2">
      <c r="A260" s="178"/>
      <c r="AM260" s="180"/>
      <c r="AP260" s="181"/>
    </row>
    <row r="262" spans="1:43" ht="15.75" x14ac:dyDescent="0.25">
      <c r="A262" s="283" t="s">
        <v>166</v>
      </c>
      <c r="B262" s="283"/>
      <c r="C262" s="283"/>
      <c r="D262" s="283"/>
      <c r="E262" s="283"/>
      <c r="F262" s="118"/>
      <c r="G262" s="118"/>
      <c r="H262" s="118"/>
    </row>
    <row r="263" spans="1:43" s="53" customFormat="1" x14ac:dyDescent="0.2">
      <c r="A263" s="91" t="s">
        <v>105</v>
      </c>
      <c r="B263" s="49" t="s">
        <v>102</v>
      </c>
      <c r="C263" s="50"/>
      <c r="D263" s="50"/>
      <c r="E263" s="50"/>
      <c r="F263" s="50"/>
      <c r="G263" s="51">
        <v>1</v>
      </c>
      <c r="H263" s="51">
        <v>2</v>
      </c>
      <c r="I263" s="51">
        <v>3</v>
      </c>
      <c r="J263" s="51">
        <v>4</v>
      </c>
      <c r="K263" s="51">
        <v>5</v>
      </c>
      <c r="L263" s="51">
        <v>6</v>
      </c>
      <c r="M263" s="51">
        <v>7</v>
      </c>
      <c r="N263" s="51">
        <v>8</v>
      </c>
      <c r="O263" s="51">
        <v>9</v>
      </c>
      <c r="P263" s="51">
        <v>10</v>
      </c>
      <c r="Q263" s="51">
        <v>11</v>
      </c>
      <c r="R263" s="51">
        <v>12</v>
      </c>
      <c r="S263" s="51">
        <v>13</v>
      </c>
      <c r="T263" s="51">
        <v>14</v>
      </c>
      <c r="U263" s="51">
        <v>15</v>
      </c>
      <c r="V263" s="51">
        <v>16</v>
      </c>
      <c r="W263" s="51">
        <v>17</v>
      </c>
      <c r="X263" s="51">
        <v>18</v>
      </c>
      <c r="Y263" s="51">
        <v>19</v>
      </c>
      <c r="Z263" s="51">
        <v>20</v>
      </c>
      <c r="AA263" s="51">
        <v>21</v>
      </c>
      <c r="AB263" s="51">
        <v>22</v>
      </c>
      <c r="AC263" s="51">
        <v>23</v>
      </c>
      <c r="AD263" s="51">
        <v>24</v>
      </c>
      <c r="AE263" s="51">
        <v>25</v>
      </c>
      <c r="AF263" s="51">
        <v>26</v>
      </c>
      <c r="AG263" s="51">
        <v>27</v>
      </c>
      <c r="AH263" s="51">
        <v>28</v>
      </c>
      <c r="AI263" s="51">
        <v>29</v>
      </c>
      <c r="AJ263" s="51">
        <v>30</v>
      </c>
      <c r="AK263" s="51">
        <v>31</v>
      </c>
      <c r="AL263" s="52"/>
      <c r="AM263" s="51" t="s">
        <v>77</v>
      </c>
      <c r="AO263" s="79" t="s">
        <v>98</v>
      </c>
      <c r="AP263" s="120" t="s">
        <v>108</v>
      </c>
      <c r="AQ263" s="79" t="s">
        <v>99</v>
      </c>
    </row>
    <row r="264" spans="1:43" x14ac:dyDescent="0.2">
      <c r="A264" s="57">
        <f t="shared" ref="A264:F274" si="170">A72</f>
        <v>1</v>
      </c>
      <c r="B264" s="43" t="str">
        <f t="shared" si="170"/>
        <v>HQT</v>
      </c>
      <c r="C264" s="36">
        <f t="shared" si="170"/>
        <v>0</v>
      </c>
      <c r="D264" s="36">
        <f t="shared" si="170"/>
        <v>0</v>
      </c>
      <c r="E264" s="37" t="str">
        <f t="shared" si="170"/>
        <v>Head Quarter</v>
      </c>
      <c r="F264" s="43" t="str">
        <f t="shared" si="170"/>
        <v>สำนักงานใหญ่</v>
      </c>
      <c r="G264" s="54">
        <f>HQT!M$6</f>
        <v>0</v>
      </c>
      <c r="H264" s="54">
        <f>HQT!M$7</f>
        <v>0</v>
      </c>
      <c r="I264" s="54">
        <f>HQT!M$8</f>
        <v>0</v>
      </c>
      <c r="J264" s="54">
        <f>HQT!M$9</f>
        <v>0</v>
      </c>
      <c r="K264" s="54">
        <f>HQT!M$10</f>
        <v>0</v>
      </c>
      <c r="L264" s="54">
        <f>HQT!M$11</f>
        <v>0</v>
      </c>
      <c r="M264" s="54">
        <f>HQT!M$12</f>
        <v>0</v>
      </c>
      <c r="N264" s="54">
        <f>HQT!M$13</f>
        <v>0</v>
      </c>
      <c r="O264" s="54">
        <f>HQT!M$14</f>
        <v>0</v>
      </c>
      <c r="P264" s="54">
        <f>HQT!M$15</f>
        <v>0</v>
      </c>
      <c r="Q264" s="54">
        <f>HQT!M$16</f>
        <v>0</v>
      </c>
      <c r="R264" s="54">
        <f>HQT!M$17</f>
        <v>0</v>
      </c>
      <c r="S264" s="54">
        <f>HQT!M$18</f>
        <v>0</v>
      </c>
      <c r="T264" s="54">
        <f>HQT!M$19</f>
        <v>0</v>
      </c>
      <c r="U264" s="54">
        <f>HQT!M$20</f>
        <v>0</v>
      </c>
      <c r="V264" s="54">
        <f>HQT!M$21</f>
        <v>0</v>
      </c>
      <c r="W264" s="54">
        <f>HQT!M$22</f>
        <v>0</v>
      </c>
      <c r="X264" s="54">
        <f>HQT!M$23</f>
        <v>0</v>
      </c>
      <c r="Y264" s="54">
        <f>HQT!M$24</f>
        <v>0</v>
      </c>
      <c r="Z264" s="54">
        <f>HQT!M$25</f>
        <v>0</v>
      </c>
      <c r="AA264" s="54">
        <f>HQT!M$26</f>
        <v>0</v>
      </c>
      <c r="AB264" s="54">
        <f>HQT!M$27</f>
        <v>0</v>
      </c>
      <c r="AC264" s="54">
        <f>HQT!M$28</f>
        <v>0</v>
      </c>
      <c r="AD264" s="54">
        <f>HQT!M$29</f>
        <v>0</v>
      </c>
      <c r="AE264" s="54">
        <f>HQT!M$30</f>
        <v>0</v>
      </c>
      <c r="AF264" s="54">
        <f>HQT!M$31</f>
        <v>0</v>
      </c>
      <c r="AG264" s="54">
        <f>HQT!M$32</f>
        <v>0</v>
      </c>
      <c r="AH264" s="54">
        <f>HQT!M$33</f>
        <v>0</v>
      </c>
      <c r="AI264" s="54">
        <f>HQT!M$34</f>
        <v>0</v>
      </c>
      <c r="AJ264" s="54">
        <f>HQT!M$35</f>
        <v>0</v>
      </c>
      <c r="AK264" s="54">
        <f>HQT!M$36</f>
        <v>0</v>
      </c>
      <c r="AL264" s="55"/>
      <c r="AM264" s="56">
        <f t="shared" ref="AM264:AM269" si="171">SUM(G264:AK264)</f>
        <v>0</v>
      </c>
      <c r="AO264" s="55">
        <v>4</v>
      </c>
      <c r="AP264" s="119">
        <f t="shared" ref="AP264:AP281" si="172">AM264-AO264</f>
        <v>-4</v>
      </c>
      <c r="AQ264" s="84">
        <f t="shared" ref="AQ264:AQ292" si="173">IF(AO264=0,"-",AP264/AO264)</f>
        <v>-1</v>
      </c>
    </row>
    <row r="265" spans="1:43" x14ac:dyDescent="0.2">
      <c r="A265" s="57">
        <f t="shared" si="170"/>
        <v>2</v>
      </c>
      <c r="B265" s="43" t="str">
        <f t="shared" si="170"/>
        <v>CSW</v>
      </c>
      <c r="C265" s="36">
        <f t="shared" si="170"/>
        <v>0</v>
      </c>
      <c r="D265" s="36">
        <f t="shared" si="170"/>
        <v>0</v>
      </c>
      <c r="E265" s="37" t="str">
        <f t="shared" si="170"/>
        <v>Charansanitwong</v>
      </c>
      <c r="F265" s="43" t="str">
        <f t="shared" si="170"/>
        <v>จรัญสนิทวงศ์</v>
      </c>
      <c r="G265" s="54">
        <f>CSW!M$5</f>
        <v>0</v>
      </c>
      <c r="H265" s="54">
        <f>CSW!M$6</f>
        <v>0</v>
      </c>
      <c r="I265" s="54">
        <f>CSW!M$7</f>
        <v>0</v>
      </c>
      <c r="J265" s="54">
        <f>CSW!M$8</f>
        <v>0</v>
      </c>
      <c r="K265" s="54">
        <f>CSW!M$9</f>
        <v>0</v>
      </c>
      <c r="L265" s="54">
        <f>CSW!M$10</f>
        <v>0</v>
      </c>
      <c r="M265" s="54">
        <f>CSW!M$11</f>
        <v>0</v>
      </c>
      <c r="N265" s="54">
        <f>CSW!M$12</f>
        <v>0</v>
      </c>
      <c r="O265" s="54">
        <f>CSW!M$13</f>
        <v>0</v>
      </c>
      <c r="P265" s="54">
        <f>CSW!M$14</f>
        <v>0</v>
      </c>
      <c r="Q265" s="54">
        <f>CSW!M$15</f>
        <v>0</v>
      </c>
      <c r="R265" s="54">
        <f>CSW!M$16</f>
        <v>0</v>
      </c>
      <c r="S265" s="54">
        <f>CSW!M$17</f>
        <v>1</v>
      </c>
      <c r="T265" s="54">
        <f>CSW!M$18</f>
        <v>0</v>
      </c>
      <c r="U265" s="54">
        <f>CSW!M$19</f>
        <v>0</v>
      </c>
      <c r="V265" s="54">
        <f>CSW!M$20</f>
        <v>0</v>
      </c>
      <c r="W265" s="54">
        <f>CSW!M$21</f>
        <v>0</v>
      </c>
      <c r="X265" s="54">
        <f>CSW!M$22</f>
        <v>0</v>
      </c>
      <c r="Y265" s="54">
        <f>CSW!M$23</f>
        <v>0</v>
      </c>
      <c r="Z265" s="54">
        <f>CSW!M$24</f>
        <v>0</v>
      </c>
      <c r="AA265" s="54">
        <f>CSW!M$25</f>
        <v>0</v>
      </c>
      <c r="AB265" s="54">
        <f>CSW!M$26</f>
        <v>0</v>
      </c>
      <c r="AC265" s="54">
        <f>CSW!M$27</f>
        <v>0</v>
      </c>
      <c r="AD265" s="54">
        <f>CSW!M$28</f>
        <v>0</v>
      </c>
      <c r="AE265" s="54">
        <f>CSW!M$29</f>
        <v>0</v>
      </c>
      <c r="AF265" s="54">
        <f>CSW!M$30</f>
        <v>0</v>
      </c>
      <c r="AG265" s="54">
        <f>CSW!M$31</f>
        <v>0</v>
      </c>
      <c r="AH265" s="54">
        <f>CSW!M$32</f>
        <v>0</v>
      </c>
      <c r="AI265" s="54">
        <f>CSW!M$33</f>
        <v>0</v>
      </c>
      <c r="AJ265" s="54">
        <f>CSW!M$34</f>
        <v>0</v>
      </c>
      <c r="AK265" s="54">
        <f>CSW!M$35</f>
        <v>0</v>
      </c>
      <c r="AL265" s="55"/>
      <c r="AM265" s="56">
        <f t="shared" si="171"/>
        <v>1</v>
      </c>
      <c r="AO265" s="55">
        <v>1</v>
      </c>
      <c r="AP265" s="119">
        <f t="shared" si="172"/>
        <v>0</v>
      </c>
      <c r="AQ265" s="84">
        <f t="shared" si="173"/>
        <v>0</v>
      </c>
    </row>
    <row r="266" spans="1:43" x14ac:dyDescent="0.2">
      <c r="A266" s="57">
        <f t="shared" si="170"/>
        <v>3</v>
      </c>
      <c r="B266" s="43" t="str">
        <f t="shared" si="170"/>
        <v>PAK</v>
      </c>
      <c r="C266" s="36">
        <f t="shared" si="170"/>
        <v>0</v>
      </c>
      <c r="D266" s="36">
        <f t="shared" si="170"/>
        <v>0</v>
      </c>
      <c r="E266" s="37" t="str">
        <f t="shared" si="170"/>
        <v>Pak Kret</v>
      </c>
      <c r="F266" s="43" t="str">
        <f t="shared" si="170"/>
        <v>ปากเกร็ด</v>
      </c>
      <c r="G266" s="54">
        <f>PAK!M$5</f>
        <v>0</v>
      </c>
      <c r="H266" s="54">
        <f>PAK!M$6</f>
        <v>0</v>
      </c>
      <c r="I266" s="54">
        <f>PAK!M$7</f>
        <v>0</v>
      </c>
      <c r="J266" s="54">
        <f>PAK!M$8</f>
        <v>0</v>
      </c>
      <c r="K266" s="54">
        <f>PAK!M$9</f>
        <v>0</v>
      </c>
      <c r="L266" s="54">
        <f>PAK!M$10</f>
        <v>0</v>
      </c>
      <c r="M266" s="54">
        <f>PAK!M$11</f>
        <v>0</v>
      </c>
      <c r="N266" s="54">
        <f>PAK!M$12</f>
        <v>0</v>
      </c>
      <c r="O266" s="54">
        <f>PAK!M$13</f>
        <v>0</v>
      </c>
      <c r="P266" s="54">
        <f>PAK!M$14</f>
        <v>0</v>
      </c>
      <c r="Q266" s="54">
        <f>PAK!M$15</f>
        <v>0</v>
      </c>
      <c r="R266" s="54">
        <f>PAK!M$16</f>
        <v>0</v>
      </c>
      <c r="S266" s="54">
        <f>PAK!M$17</f>
        <v>0</v>
      </c>
      <c r="T266" s="54">
        <f>PAK!M$18</f>
        <v>0</v>
      </c>
      <c r="U266" s="54">
        <f>PAK!M$19</f>
        <v>0</v>
      </c>
      <c r="V266" s="54">
        <f>PAK!M$20</f>
        <v>0</v>
      </c>
      <c r="W266" s="54">
        <f>PAK!M$21</f>
        <v>0</v>
      </c>
      <c r="X266" s="54">
        <f>PAK!M$22</f>
        <v>0</v>
      </c>
      <c r="Y266" s="54">
        <f>PAK!M$23</f>
        <v>0</v>
      </c>
      <c r="Z266" s="54">
        <f>PAK!M$24</f>
        <v>0</v>
      </c>
      <c r="AA266" s="54">
        <f>PAK!M$25</f>
        <v>0</v>
      </c>
      <c r="AB266" s="54">
        <f>PAK!M$26</f>
        <v>0</v>
      </c>
      <c r="AC266" s="54">
        <f>PAK!M$27</f>
        <v>0</v>
      </c>
      <c r="AD266" s="54">
        <f>PAK!M$28</f>
        <v>0</v>
      </c>
      <c r="AE266" s="54">
        <f>PAK!M$29</f>
        <v>0</v>
      </c>
      <c r="AF266" s="54">
        <f>PAK!M$30</f>
        <v>0</v>
      </c>
      <c r="AG266" s="54">
        <f>PAK!M$31</f>
        <v>0</v>
      </c>
      <c r="AH266" s="54">
        <f>PAK!M$32</f>
        <v>0</v>
      </c>
      <c r="AI266" s="54">
        <f>PAK!M$33</f>
        <v>0</v>
      </c>
      <c r="AJ266" s="54">
        <f>PAK!M$34</f>
        <v>0</v>
      </c>
      <c r="AK266" s="54">
        <f>PAK!M$35</f>
        <v>0</v>
      </c>
      <c r="AL266" s="55"/>
      <c r="AM266" s="56">
        <f t="shared" si="171"/>
        <v>0</v>
      </c>
      <c r="AO266" s="55">
        <v>1</v>
      </c>
      <c r="AP266" s="119">
        <f t="shared" si="172"/>
        <v>-1</v>
      </c>
      <c r="AQ266" s="84">
        <f t="shared" si="173"/>
        <v>-1</v>
      </c>
    </row>
    <row r="267" spans="1:43" x14ac:dyDescent="0.2">
      <c r="A267" s="57">
        <f t="shared" si="170"/>
        <v>4</v>
      </c>
      <c r="B267" s="43" t="str">
        <f t="shared" si="170"/>
        <v>STP</v>
      </c>
      <c r="C267" s="36">
        <f t="shared" si="170"/>
        <v>0</v>
      </c>
      <c r="D267" s="36">
        <f t="shared" si="170"/>
        <v>0</v>
      </c>
      <c r="E267" s="37" t="str">
        <f t="shared" si="170"/>
        <v>Sathu Pradit</v>
      </c>
      <c r="F267" s="43" t="str">
        <f t="shared" si="170"/>
        <v>สาธุประดิษฐ์</v>
      </c>
      <c r="G267" s="54">
        <f>STP!M$5</f>
        <v>0</v>
      </c>
      <c r="H267" s="54">
        <f>STP!M$6</f>
        <v>0</v>
      </c>
      <c r="I267" s="54">
        <f>STP!M$7</f>
        <v>0</v>
      </c>
      <c r="J267" s="54">
        <f>STP!M$8</f>
        <v>1</v>
      </c>
      <c r="K267" s="54">
        <f>STP!M$9</f>
        <v>0</v>
      </c>
      <c r="L267" s="54">
        <f>STP!M$10</f>
        <v>0</v>
      </c>
      <c r="M267" s="54">
        <f>STP!M$11</f>
        <v>0</v>
      </c>
      <c r="N267" s="54">
        <f>STP!M$12</f>
        <v>0</v>
      </c>
      <c r="O267" s="54">
        <f>STP!M$13</f>
        <v>0</v>
      </c>
      <c r="P267" s="54">
        <f>STP!M$14</f>
        <v>0</v>
      </c>
      <c r="Q267" s="54">
        <f>STP!M$15</f>
        <v>0</v>
      </c>
      <c r="R267" s="54">
        <f>STP!M$16</f>
        <v>0</v>
      </c>
      <c r="S267" s="54">
        <f>STP!M$17</f>
        <v>0</v>
      </c>
      <c r="T267" s="54">
        <f>STP!M$18</f>
        <v>0</v>
      </c>
      <c r="U267" s="54">
        <f>STP!M$19</f>
        <v>0</v>
      </c>
      <c r="V267" s="54">
        <f>STP!M$20</f>
        <v>0</v>
      </c>
      <c r="W267" s="54">
        <f>STP!M$21</f>
        <v>0</v>
      </c>
      <c r="X267" s="54">
        <f>STP!M$22</f>
        <v>0</v>
      </c>
      <c r="Y267" s="54">
        <f>STP!M$23</f>
        <v>0</v>
      </c>
      <c r="Z267" s="54">
        <f>STP!M$24</f>
        <v>0</v>
      </c>
      <c r="AA267" s="54">
        <f>STP!M$25</f>
        <v>0</v>
      </c>
      <c r="AB267" s="54">
        <f>STP!M$26</f>
        <v>0</v>
      </c>
      <c r="AC267" s="54">
        <f>STP!M$27</f>
        <v>0</v>
      </c>
      <c r="AD267" s="54">
        <f>STP!M$28</f>
        <v>0</v>
      </c>
      <c r="AE267" s="54">
        <f>STP!M$29</f>
        <v>0</v>
      </c>
      <c r="AF267" s="54">
        <f>STP!M$30</f>
        <v>0</v>
      </c>
      <c r="AG267" s="54">
        <f>STP!M$31</f>
        <v>0</v>
      </c>
      <c r="AH267" s="54">
        <f>STP!M$32</f>
        <v>0</v>
      </c>
      <c r="AI267" s="54">
        <f>STP!M$33</f>
        <v>0</v>
      </c>
      <c r="AJ267" s="54">
        <f>STP!M$34</f>
        <v>0</v>
      </c>
      <c r="AK267" s="54">
        <f>STP!M$35</f>
        <v>0</v>
      </c>
      <c r="AL267" s="55"/>
      <c r="AM267" s="56">
        <f t="shared" si="171"/>
        <v>1</v>
      </c>
      <c r="AO267" s="55">
        <v>0</v>
      </c>
      <c r="AP267" s="119">
        <f t="shared" si="172"/>
        <v>1</v>
      </c>
      <c r="AQ267" s="84" t="str">
        <f t="shared" si="173"/>
        <v>-</v>
      </c>
    </row>
    <row r="268" spans="1:43" x14ac:dyDescent="0.2">
      <c r="A268" s="57">
        <f t="shared" si="170"/>
        <v>5</v>
      </c>
      <c r="B268" s="43" t="str">
        <f t="shared" si="170"/>
        <v>INT</v>
      </c>
      <c r="C268" s="36">
        <f t="shared" si="170"/>
        <v>0</v>
      </c>
      <c r="D268" s="36">
        <f t="shared" si="170"/>
        <v>0</v>
      </c>
      <c r="E268" s="37" t="str">
        <f t="shared" si="170"/>
        <v>Inthamara</v>
      </c>
      <c r="F268" s="43" t="str">
        <f t="shared" si="170"/>
        <v>อินทามระ</v>
      </c>
      <c r="G268" s="54">
        <f>INT!M$5</f>
        <v>0</v>
      </c>
      <c r="H268" s="54">
        <f>INT!M$6</f>
        <v>0</v>
      </c>
      <c r="I268" s="54">
        <f>INT!M$7</f>
        <v>0</v>
      </c>
      <c r="J268" s="54">
        <f>INT!M$8</f>
        <v>0</v>
      </c>
      <c r="K268" s="54">
        <f>INT!M$9</f>
        <v>0</v>
      </c>
      <c r="L268" s="54">
        <f>INT!M$10</f>
        <v>0</v>
      </c>
      <c r="M268" s="54">
        <f>INT!M$11</f>
        <v>0</v>
      </c>
      <c r="N268" s="54">
        <f>INT!M$12</f>
        <v>0</v>
      </c>
      <c r="O268" s="54">
        <f>INT!M$13</f>
        <v>0</v>
      </c>
      <c r="P268" s="54">
        <f>INT!M$14</f>
        <v>0</v>
      </c>
      <c r="Q268" s="54">
        <f>INT!M$15</f>
        <v>0</v>
      </c>
      <c r="R268" s="54">
        <f>INT!M$16</f>
        <v>0</v>
      </c>
      <c r="S268" s="54">
        <f>INT!M$17</f>
        <v>0</v>
      </c>
      <c r="T268" s="54">
        <f>INT!M$18</f>
        <v>0</v>
      </c>
      <c r="U268" s="54">
        <f>INT!M$19</f>
        <v>0</v>
      </c>
      <c r="V268" s="54">
        <f>INT!M$20</f>
        <v>0</v>
      </c>
      <c r="W268" s="54">
        <f>INT!M$21</f>
        <v>0</v>
      </c>
      <c r="X268" s="54">
        <f>INT!M$22</f>
        <v>0</v>
      </c>
      <c r="Y268" s="54">
        <f>INT!M$23</f>
        <v>0</v>
      </c>
      <c r="Z268" s="54">
        <f>INT!M$24</f>
        <v>0</v>
      </c>
      <c r="AA268" s="54">
        <f>INT!M$25</f>
        <v>0</v>
      </c>
      <c r="AB268" s="54">
        <f>INT!M$26</f>
        <v>0</v>
      </c>
      <c r="AC268" s="54">
        <f>INT!M$27</f>
        <v>0</v>
      </c>
      <c r="AD268" s="54">
        <f>INT!M$28</f>
        <v>0</v>
      </c>
      <c r="AE268" s="54">
        <f>INT!M$29</f>
        <v>0</v>
      </c>
      <c r="AF268" s="54">
        <f>INT!M$30</f>
        <v>0</v>
      </c>
      <c r="AG268" s="54">
        <f>INT!M$31</f>
        <v>0</v>
      </c>
      <c r="AH268" s="54">
        <f>INT!M$32</f>
        <v>0</v>
      </c>
      <c r="AI268" s="54">
        <f>INT!M$33</f>
        <v>0</v>
      </c>
      <c r="AJ268" s="54">
        <f>INT!M$34</f>
        <v>0</v>
      </c>
      <c r="AK268" s="54">
        <f>INT!M$35</f>
        <v>0</v>
      </c>
      <c r="AL268" s="55"/>
      <c r="AM268" s="56">
        <f t="shared" si="171"/>
        <v>0</v>
      </c>
      <c r="AO268" s="55">
        <v>0</v>
      </c>
      <c r="AP268" s="119">
        <f t="shared" si="172"/>
        <v>0</v>
      </c>
      <c r="AQ268" s="84" t="str">
        <f t="shared" si="173"/>
        <v>-</v>
      </c>
    </row>
    <row r="269" spans="1:43" s="158" customFormat="1" x14ac:dyDescent="0.2">
      <c r="A269" s="151">
        <f t="shared" si="170"/>
        <v>6</v>
      </c>
      <c r="B269" s="152" t="str">
        <f t="shared" si="170"/>
        <v>CH4</v>
      </c>
      <c r="C269" s="153">
        <f t="shared" si="170"/>
        <v>0</v>
      </c>
      <c r="D269" s="153">
        <f t="shared" si="170"/>
        <v>0</v>
      </c>
      <c r="E269" s="154" t="str">
        <f t="shared" si="170"/>
        <v>Chokchai 4</v>
      </c>
      <c r="F269" s="152" t="str">
        <f t="shared" si="170"/>
        <v>โชคชัยสี่</v>
      </c>
      <c r="G269" s="155">
        <f>'CH4'!M$5</f>
        <v>0</v>
      </c>
      <c r="H269" s="155">
        <f>'CH4'!M$6</f>
        <v>0</v>
      </c>
      <c r="I269" s="155">
        <f>'CH4'!M$7</f>
        <v>0</v>
      </c>
      <c r="J269" s="155">
        <f>'CH4'!M$8</f>
        <v>0</v>
      </c>
      <c r="K269" s="155">
        <f>'CH4'!M$9</f>
        <v>0</v>
      </c>
      <c r="L269" s="155">
        <f>'CH4'!M$10</f>
        <v>0</v>
      </c>
      <c r="M269" s="155">
        <f>'CH4'!M$11</f>
        <v>0</v>
      </c>
      <c r="N269" s="155">
        <f>'CH4'!M$12</f>
        <v>0</v>
      </c>
      <c r="O269" s="155">
        <f>'CH4'!M$13</f>
        <v>0</v>
      </c>
      <c r="P269" s="155">
        <f>'CH4'!M$14</f>
        <v>0</v>
      </c>
      <c r="Q269" s="155">
        <f>'CH4'!M$15</f>
        <v>0</v>
      </c>
      <c r="R269" s="155">
        <f>'CH4'!M$16</f>
        <v>0</v>
      </c>
      <c r="S269" s="155">
        <f>'CH4'!M$17</f>
        <v>0</v>
      </c>
      <c r="T269" s="155">
        <f>'CH4'!M$18</f>
        <v>0</v>
      </c>
      <c r="U269" s="155">
        <f>'CH4'!M$19</f>
        <v>0</v>
      </c>
      <c r="V269" s="155">
        <f>'CH4'!M$20</f>
        <v>0</v>
      </c>
      <c r="W269" s="155">
        <f>'CH4'!M$21</f>
        <v>0</v>
      </c>
      <c r="X269" s="155">
        <f>'CH4'!M$22</f>
        <v>0</v>
      </c>
      <c r="Y269" s="155">
        <f>'CH4'!M$23</f>
        <v>0</v>
      </c>
      <c r="Z269" s="155">
        <f>'CH4'!M$24</f>
        <v>0</v>
      </c>
      <c r="AA269" s="155">
        <f>'CH4'!M$25</f>
        <v>0</v>
      </c>
      <c r="AB269" s="155">
        <f>'CH4'!M$26</f>
        <v>0</v>
      </c>
      <c r="AC269" s="155">
        <f>'CH4'!M$27</f>
        <v>0</v>
      </c>
      <c r="AD269" s="155">
        <f>'CH4'!M$28</f>
        <v>0</v>
      </c>
      <c r="AE269" s="155">
        <f>'CH4'!M$29</f>
        <v>0</v>
      </c>
      <c r="AF269" s="155">
        <f>'CH4'!M$30</f>
        <v>0</v>
      </c>
      <c r="AG269" s="155">
        <f>'CH4'!M$31</f>
        <v>0</v>
      </c>
      <c r="AH269" s="155">
        <f>'CH4'!M$32</f>
        <v>0</v>
      </c>
      <c r="AI269" s="155">
        <f>'CH4'!M$33</f>
        <v>0</v>
      </c>
      <c r="AJ269" s="155">
        <f>'CH4'!M$34</f>
        <v>0</v>
      </c>
      <c r="AK269" s="155">
        <f>'CH4'!M$35</f>
        <v>0</v>
      </c>
      <c r="AL269" s="156"/>
      <c r="AM269" s="157">
        <f t="shared" si="171"/>
        <v>0</v>
      </c>
      <c r="AO269" s="156">
        <v>0</v>
      </c>
      <c r="AP269" s="159">
        <f t="shared" si="172"/>
        <v>0</v>
      </c>
      <c r="AQ269" s="160" t="str">
        <f t="shared" si="173"/>
        <v>-</v>
      </c>
    </row>
    <row r="270" spans="1:43" s="148" customFormat="1" x14ac:dyDescent="0.2">
      <c r="A270" s="141">
        <f t="shared" si="170"/>
        <v>7</v>
      </c>
      <c r="B270" s="142" t="str">
        <f t="shared" si="170"/>
        <v>DMU</v>
      </c>
      <c r="C270" s="143">
        <f t="shared" si="170"/>
        <v>0</v>
      </c>
      <c r="D270" s="143">
        <f t="shared" si="170"/>
        <v>0</v>
      </c>
      <c r="E270" s="144" t="str">
        <f t="shared" si="170"/>
        <v>Don Muang</v>
      </c>
      <c r="F270" s="142" t="str">
        <f t="shared" si="170"/>
        <v>ดอนเมือง</v>
      </c>
      <c r="G270" s="145">
        <f>DMU!M$5</f>
        <v>0</v>
      </c>
      <c r="H270" s="145">
        <f>DMU!M$6</f>
        <v>0</v>
      </c>
      <c r="I270" s="145">
        <f>DMU!M$7</f>
        <v>0</v>
      </c>
      <c r="J270" s="145">
        <f>DMU!M$8</f>
        <v>0</v>
      </c>
      <c r="K270" s="145">
        <f>DMU!M$9</f>
        <v>0</v>
      </c>
      <c r="L270" s="145">
        <f>DMU!M$10</f>
        <v>0</v>
      </c>
      <c r="M270" s="145">
        <f>DMU!M$11</f>
        <v>0</v>
      </c>
      <c r="N270" s="145">
        <f>DMU!M$12</f>
        <v>0</v>
      </c>
      <c r="O270" s="145">
        <f>DMU!M$13</f>
        <v>0</v>
      </c>
      <c r="P270" s="145">
        <f>DMU!M$14</f>
        <v>0</v>
      </c>
      <c r="Q270" s="145">
        <f>DMU!M$15</f>
        <v>0</v>
      </c>
      <c r="R270" s="145">
        <f>DMU!M$16</f>
        <v>0</v>
      </c>
      <c r="S270" s="145">
        <f>DMU!M$17</f>
        <v>0</v>
      </c>
      <c r="T270" s="145">
        <f>DMU!M$18</f>
        <v>0</v>
      </c>
      <c r="U270" s="145">
        <f>DMU!M$19</f>
        <v>1</v>
      </c>
      <c r="V270" s="145">
        <f>DMU!M$20</f>
        <v>0</v>
      </c>
      <c r="W270" s="145">
        <f>DMU!M$21</f>
        <v>0</v>
      </c>
      <c r="X270" s="145">
        <f>DMU!M$22</f>
        <v>0</v>
      </c>
      <c r="Y270" s="145">
        <f>DMU!M$23</f>
        <v>0</v>
      </c>
      <c r="Z270" s="145">
        <f>DMU!M$24</f>
        <v>0</v>
      </c>
      <c r="AA270" s="145">
        <f>DMU!M$25</f>
        <v>0</v>
      </c>
      <c r="AB270" s="145">
        <f>DMU!M$26</f>
        <v>0</v>
      </c>
      <c r="AC270" s="145">
        <f>DMU!M$27</f>
        <v>0</v>
      </c>
      <c r="AD270" s="145">
        <f>DMU!M$28</f>
        <v>0</v>
      </c>
      <c r="AE270" s="145">
        <f>DMU!M$29</f>
        <v>0</v>
      </c>
      <c r="AF270" s="145">
        <f>DMU!M$30</f>
        <v>0</v>
      </c>
      <c r="AG270" s="145">
        <f>DMU!M$31</f>
        <v>1</v>
      </c>
      <c r="AH270" s="145">
        <f>DMU!M$32</f>
        <v>0</v>
      </c>
      <c r="AI270" s="145">
        <f>DMU!M$33</f>
        <v>0</v>
      </c>
      <c r="AJ270" s="145">
        <f>DMU!M$34</f>
        <v>0</v>
      </c>
      <c r="AK270" s="145">
        <f>DMU!M$35</f>
        <v>0</v>
      </c>
      <c r="AL270" s="146"/>
      <c r="AM270" s="147">
        <f t="shared" ref="AM270:AM291" si="174">SUM(G270:AK270)</f>
        <v>2</v>
      </c>
      <c r="AO270" s="146">
        <v>1</v>
      </c>
      <c r="AP270" s="149">
        <f t="shared" si="172"/>
        <v>1</v>
      </c>
      <c r="AQ270" s="150">
        <f t="shared" si="173"/>
        <v>1</v>
      </c>
    </row>
    <row r="271" spans="1:43" s="148" customFormat="1" x14ac:dyDescent="0.2">
      <c r="A271" s="141">
        <f t="shared" si="170"/>
        <v>8</v>
      </c>
      <c r="B271" s="142" t="str">
        <f t="shared" si="170"/>
        <v>BKP</v>
      </c>
      <c r="C271" s="143">
        <f t="shared" si="170"/>
        <v>0</v>
      </c>
      <c r="D271" s="143">
        <f t="shared" si="170"/>
        <v>0</v>
      </c>
      <c r="E271" s="144" t="str">
        <f t="shared" si="170"/>
        <v>Bangkapi</v>
      </c>
      <c r="F271" s="142" t="str">
        <f t="shared" si="170"/>
        <v>บางกะปิ</v>
      </c>
      <c r="G271" s="145">
        <f>BKP!M$5</f>
        <v>0</v>
      </c>
      <c r="H271" s="145">
        <f>BKP!M$6</f>
        <v>0</v>
      </c>
      <c r="I271" s="145">
        <f>BKP!M$7</f>
        <v>0</v>
      </c>
      <c r="J271" s="145">
        <f>BKP!M$8</f>
        <v>0</v>
      </c>
      <c r="K271" s="145">
        <f>BKP!M$9</f>
        <v>0</v>
      </c>
      <c r="L271" s="145">
        <f>BKP!M$10</f>
        <v>0</v>
      </c>
      <c r="M271" s="145">
        <f>BKP!M$11</f>
        <v>0</v>
      </c>
      <c r="N271" s="145">
        <f>BKP!M$12</f>
        <v>0</v>
      </c>
      <c r="O271" s="145">
        <f>BKP!M$13</f>
        <v>0</v>
      </c>
      <c r="P271" s="145">
        <f>BKP!M$14</f>
        <v>0</v>
      </c>
      <c r="Q271" s="145">
        <f>BKP!M$15</f>
        <v>0</v>
      </c>
      <c r="R271" s="145">
        <f>BKP!M$16</f>
        <v>0</v>
      </c>
      <c r="S271" s="145">
        <f>BKP!M$17</f>
        <v>0</v>
      </c>
      <c r="T271" s="145">
        <f>BKP!M$18</f>
        <v>0</v>
      </c>
      <c r="U271" s="145">
        <f>BKP!M$19</f>
        <v>0</v>
      </c>
      <c r="V271" s="145">
        <f>BKP!M$20</f>
        <v>0</v>
      </c>
      <c r="W271" s="145">
        <f>BKP!M$21</f>
        <v>0</v>
      </c>
      <c r="X271" s="145">
        <f>BKP!M$22</f>
        <v>0</v>
      </c>
      <c r="Y271" s="145">
        <f>BKP!M$23</f>
        <v>0</v>
      </c>
      <c r="Z271" s="145">
        <f>BKP!M$24</f>
        <v>0</v>
      </c>
      <c r="AA271" s="145">
        <f>BKP!M$25</f>
        <v>0</v>
      </c>
      <c r="AB271" s="145">
        <f>BKP!M$26</f>
        <v>0</v>
      </c>
      <c r="AC271" s="145">
        <f>BKP!M$27</f>
        <v>0</v>
      </c>
      <c r="AD271" s="145">
        <f>BKP!M$28</f>
        <v>0</v>
      </c>
      <c r="AE271" s="145">
        <f>BKP!M$29</f>
        <v>0</v>
      </c>
      <c r="AF271" s="145">
        <f>BKP!M$30</f>
        <v>0</v>
      </c>
      <c r="AG271" s="145">
        <f>BKP!M$31</f>
        <v>0</v>
      </c>
      <c r="AH271" s="145">
        <f>BKP!M$32</f>
        <v>0</v>
      </c>
      <c r="AI271" s="145">
        <f>BKP!M$33</f>
        <v>0</v>
      </c>
      <c r="AJ271" s="145">
        <f>BKP!M$34</f>
        <v>0</v>
      </c>
      <c r="AK271" s="145">
        <f>BKP!M$35</f>
        <v>0</v>
      </c>
      <c r="AL271" s="146"/>
      <c r="AM271" s="147">
        <f t="shared" si="174"/>
        <v>0</v>
      </c>
      <c r="AO271" s="146">
        <v>0</v>
      </c>
      <c r="AP271" s="149">
        <f t="shared" si="172"/>
        <v>0</v>
      </c>
      <c r="AQ271" s="150" t="str">
        <f t="shared" si="173"/>
        <v>-</v>
      </c>
    </row>
    <row r="272" spans="1:43" s="148" customFormat="1" x14ac:dyDescent="0.2">
      <c r="A272" s="141">
        <f t="shared" si="170"/>
        <v>9</v>
      </c>
      <c r="B272" s="142" t="str">
        <f t="shared" si="170"/>
        <v>BRG</v>
      </c>
      <c r="C272" s="143">
        <f t="shared" si="170"/>
        <v>0</v>
      </c>
      <c r="D272" s="143">
        <f t="shared" si="170"/>
        <v>0</v>
      </c>
      <c r="E272" s="144" t="str">
        <f t="shared" si="170"/>
        <v>Bearing</v>
      </c>
      <c r="F272" s="142" t="str">
        <f t="shared" si="170"/>
        <v>แบริ่ง</v>
      </c>
      <c r="G272" s="145">
        <f>BRG!M$5</f>
        <v>0</v>
      </c>
      <c r="H272" s="145">
        <f>BRG!M$6</f>
        <v>0</v>
      </c>
      <c r="I272" s="145">
        <f>BRG!M$7</f>
        <v>0</v>
      </c>
      <c r="J272" s="145">
        <f>BRG!M$8</f>
        <v>0</v>
      </c>
      <c r="K272" s="145">
        <f>BRG!M$9</f>
        <v>0</v>
      </c>
      <c r="L272" s="145">
        <f>BRG!M$10</f>
        <v>0</v>
      </c>
      <c r="M272" s="145">
        <f>BRG!M$11</f>
        <v>0</v>
      </c>
      <c r="N272" s="145">
        <f>BRG!M$12</f>
        <v>0</v>
      </c>
      <c r="O272" s="145">
        <f>BRG!M$13</f>
        <v>0</v>
      </c>
      <c r="P272" s="145">
        <f>BRG!M$14</f>
        <v>0</v>
      </c>
      <c r="Q272" s="145">
        <f>BRG!M$15</f>
        <v>0</v>
      </c>
      <c r="R272" s="145">
        <f>BRG!M$16</f>
        <v>0</v>
      </c>
      <c r="S272" s="145">
        <f>BRG!M$17</f>
        <v>0</v>
      </c>
      <c r="T272" s="145">
        <f>BRG!M$18</f>
        <v>0</v>
      </c>
      <c r="U272" s="145">
        <f>BRG!M$19</f>
        <v>0</v>
      </c>
      <c r="V272" s="145">
        <f>BRG!M$20</f>
        <v>0</v>
      </c>
      <c r="W272" s="145">
        <f>BRG!M$21</f>
        <v>0</v>
      </c>
      <c r="X272" s="145">
        <f>BRG!M$22</f>
        <v>0</v>
      </c>
      <c r="Y272" s="145">
        <f>BRG!M$23</f>
        <v>0</v>
      </c>
      <c r="Z272" s="145">
        <f>BRG!M$24</f>
        <v>0</v>
      </c>
      <c r="AA272" s="145">
        <f>BRG!M$25</f>
        <v>0</v>
      </c>
      <c r="AB272" s="145">
        <f>BRG!M$26</f>
        <v>0</v>
      </c>
      <c r="AC272" s="145">
        <f>BRG!M$27</f>
        <v>0</v>
      </c>
      <c r="AD272" s="145">
        <f>BRG!M$28</f>
        <v>0</v>
      </c>
      <c r="AE272" s="145">
        <f>BRG!M$29</f>
        <v>0</v>
      </c>
      <c r="AF272" s="145">
        <f>BRG!M$30</f>
        <v>0</v>
      </c>
      <c r="AG272" s="145">
        <f>BRG!M$31</f>
        <v>0</v>
      </c>
      <c r="AH272" s="145">
        <f>BRG!M$32</f>
        <v>0</v>
      </c>
      <c r="AI272" s="145">
        <f>BRG!M$33</f>
        <v>0</v>
      </c>
      <c r="AJ272" s="145">
        <f>BRG!M$34</f>
        <v>0</v>
      </c>
      <c r="AK272" s="145">
        <f>BRG!M$35</f>
        <v>0</v>
      </c>
      <c r="AL272" s="146"/>
      <c r="AM272" s="147">
        <f t="shared" si="174"/>
        <v>0</v>
      </c>
      <c r="AO272" s="146">
        <v>1</v>
      </c>
      <c r="AP272" s="149">
        <f t="shared" si="172"/>
        <v>-1</v>
      </c>
      <c r="AQ272" s="150">
        <f t="shared" si="173"/>
        <v>-1</v>
      </c>
    </row>
    <row r="273" spans="1:43" s="138" customFormat="1" x14ac:dyDescent="0.2">
      <c r="A273" s="131">
        <f t="shared" si="170"/>
        <v>10</v>
      </c>
      <c r="B273" s="132" t="str">
        <f t="shared" si="170"/>
        <v>PCP</v>
      </c>
      <c r="C273" s="133">
        <f t="shared" si="170"/>
        <v>0</v>
      </c>
      <c r="D273" s="133">
        <f t="shared" si="170"/>
        <v>0</v>
      </c>
      <c r="E273" s="134" t="str">
        <f t="shared" si="170"/>
        <v>Poochaosamingprai</v>
      </c>
      <c r="F273" s="132" t="str">
        <f t="shared" si="170"/>
        <v>ปู่เจ้าสมิงพราย</v>
      </c>
      <c r="G273" s="135">
        <f>PCP!M$5</f>
        <v>0</v>
      </c>
      <c r="H273" s="135">
        <f>PCP!M$6</f>
        <v>0</v>
      </c>
      <c r="I273" s="135">
        <f>PCP!M$7</f>
        <v>0</v>
      </c>
      <c r="J273" s="135">
        <f>PCP!M$8</f>
        <v>0</v>
      </c>
      <c r="K273" s="135">
        <f>PCP!M$9</f>
        <v>0</v>
      </c>
      <c r="L273" s="135">
        <f>PCP!M$10</f>
        <v>0</v>
      </c>
      <c r="M273" s="135">
        <f>PCP!M$11</f>
        <v>0</v>
      </c>
      <c r="N273" s="135">
        <f>PCP!M$12</f>
        <v>0</v>
      </c>
      <c r="O273" s="135">
        <f>PCP!M$13</f>
        <v>0</v>
      </c>
      <c r="P273" s="135">
        <f>PCP!M$14</f>
        <v>0</v>
      </c>
      <c r="Q273" s="135">
        <f>PCP!M$15</f>
        <v>0</v>
      </c>
      <c r="R273" s="135">
        <f>PCP!M$16</f>
        <v>0</v>
      </c>
      <c r="S273" s="135">
        <f>PCP!M$17</f>
        <v>0</v>
      </c>
      <c r="T273" s="135">
        <f>PCP!M$18</f>
        <v>0</v>
      </c>
      <c r="U273" s="135">
        <f>PCP!M$19</f>
        <v>0</v>
      </c>
      <c r="V273" s="135">
        <f>PCP!M$20</f>
        <v>0</v>
      </c>
      <c r="W273" s="135">
        <f>PCP!M$21</f>
        <v>0</v>
      </c>
      <c r="X273" s="135">
        <f>PCP!M$22</f>
        <v>0</v>
      </c>
      <c r="Y273" s="135">
        <f>PCP!M$23</f>
        <v>0</v>
      </c>
      <c r="Z273" s="135">
        <f>PCP!M$24</f>
        <v>0</v>
      </c>
      <c r="AA273" s="135">
        <f>PCP!M$25</f>
        <v>0</v>
      </c>
      <c r="AB273" s="135">
        <f>PCP!M$26</f>
        <v>0</v>
      </c>
      <c r="AC273" s="135">
        <f>PCP!M$27</f>
        <v>0</v>
      </c>
      <c r="AD273" s="135">
        <f>PCP!M$28</f>
        <v>0</v>
      </c>
      <c r="AE273" s="135">
        <f>PCP!M$29</f>
        <v>0</v>
      </c>
      <c r="AF273" s="135">
        <f>PCP!M$30</f>
        <v>0</v>
      </c>
      <c r="AG273" s="135">
        <f>PCP!M$31</f>
        <v>0</v>
      </c>
      <c r="AH273" s="135">
        <f>PCP!M$32</f>
        <v>0</v>
      </c>
      <c r="AI273" s="135">
        <f>PCP!M$33</f>
        <v>0</v>
      </c>
      <c r="AJ273" s="135">
        <f>PCP!M$34</f>
        <v>0</v>
      </c>
      <c r="AK273" s="135">
        <f>PCP!M$35</f>
        <v>0</v>
      </c>
      <c r="AL273" s="136"/>
      <c r="AM273" s="137">
        <f t="shared" si="174"/>
        <v>0</v>
      </c>
      <c r="AO273" s="136">
        <v>0</v>
      </c>
      <c r="AP273" s="139">
        <f t="shared" ref="AP273" si="175">AM273-AO273</f>
        <v>0</v>
      </c>
      <c r="AQ273" s="140" t="str">
        <f t="shared" ref="AQ273" si="176">IF(AO273=0,"-",AP273/AO273)</f>
        <v>-</v>
      </c>
    </row>
    <row r="274" spans="1:43" s="148" customFormat="1" x14ac:dyDescent="0.2">
      <c r="A274" s="141">
        <f t="shared" si="170"/>
        <v>11</v>
      </c>
      <c r="B274" s="142" t="str">
        <f t="shared" si="170"/>
        <v>PPD</v>
      </c>
      <c r="C274" s="143">
        <f t="shared" si="170"/>
        <v>0</v>
      </c>
      <c r="D274" s="143">
        <f t="shared" si="170"/>
        <v>0</v>
      </c>
      <c r="E274" s="144" t="str">
        <f t="shared" si="170"/>
        <v>Phrapradaeng</v>
      </c>
      <c r="F274" s="142" t="str">
        <f t="shared" si="170"/>
        <v>พระประแดง</v>
      </c>
      <c r="G274" s="145">
        <f>PPD!M$5</f>
        <v>0</v>
      </c>
      <c r="H274" s="145">
        <f>PPD!M$6</f>
        <v>0</v>
      </c>
      <c r="I274" s="145">
        <f>PPD!M$7</f>
        <v>0</v>
      </c>
      <c r="J274" s="145">
        <f>PPD!M$8</f>
        <v>0</v>
      </c>
      <c r="K274" s="145">
        <f>PPD!M$9</f>
        <v>0</v>
      </c>
      <c r="L274" s="145">
        <f>PPD!M$10</f>
        <v>0</v>
      </c>
      <c r="M274" s="145">
        <f>PPD!M$11</f>
        <v>0</v>
      </c>
      <c r="N274" s="145">
        <f>PPD!M$12</f>
        <v>0</v>
      </c>
      <c r="O274" s="145">
        <f>PPD!M$13</f>
        <v>0</v>
      </c>
      <c r="P274" s="145">
        <f>PPD!M$14</f>
        <v>0</v>
      </c>
      <c r="Q274" s="145">
        <f>PPD!M$15</f>
        <v>0</v>
      </c>
      <c r="R274" s="145">
        <f>PPD!M$16</f>
        <v>0</v>
      </c>
      <c r="S274" s="145">
        <f>PPD!M$17</f>
        <v>0</v>
      </c>
      <c r="T274" s="145">
        <f>PPD!M$18</f>
        <v>0</v>
      </c>
      <c r="U274" s="145">
        <f>PPD!M$19</f>
        <v>0</v>
      </c>
      <c r="V274" s="145">
        <f>PPD!M$20</f>
        <v>0</v>
      </c>
      <c r="W274" s="145">
        <f>PPD!M$21</f>
        <v>0</v>
      </c>
      <c r="X274" s="145">
        <f>PPD!M$22</f>
        <v>0</v>
      </c>
      <c r="Y274" s="145">
        <f>PPD!M$23</f>
        <v>0</v>
      </c>
      <c r="Z274" s="145">
        <f>PPD!M$24</f>
        <v>0</v>
      </c>
      <c r="AA274" s="145">
        <f>PPD!M$25</f>
        <v>0</v>
      </c>
      <c r="AB274" s="145">
        <f>PPD!M$26</f>
        <v>0</v>
      </c>
      <c r="AC274" s="145">
        <f>PPD!M$27</f>
        <v>0</v>
      </c>
      <c r="AD274" s="145">
        <f>PPD!M$28</f>
        <v>0</v>
      </c>
      <c r="AE274" s="145">
        <f>PPD!M$29</f>
        <v>0</v>
      </c>
      <c r="AF274" s="145">
        <f>PPD!M$30</f>
        <v>0</v>
      </c>
      <c r="AG274" s="145">
        <f>PPD!M$31</f>
        <v>0</v>
      </c>
      <c r="AH274" s="145">
        <f>PPD!M$32</f>
        <v>0</v>
      </c>
      <c r="AI274" s="145">
        <f>PPD!M$33</f>
        <v>0</v>
      </c>
      <c r="AJ274" s="145">
        <f>PPD!M$34</f>
        <v>0</v>
      </c>
      <c r="AK274" s="145">
        <f>PPD!M$35</f>
        <v>0</v>
      </c>
      <c r="AL274" s="146"/>
      <c r="AM274" s="147">
        <f t="shared" si="174"/>
        <v>0</v>
      </c>
      <c r="AO274" s="146">
        <v>0</v>
      </c>
      <c r="AP274" s="149">
        <f t="shared" ref="AP274" si="177">AM274-AO274</f>
        <v>0</v>
      </c>
      <c r="AQ274" s="150" t="str">
        <f t="shared" ref="AQ274" si="178">IF(AO274=0,"-",AP274/AO274)</f>
        <v>-</v>
      </c>
    </row>
    <row r="275" spans="1:43" s="148" customFormat="1" x14ac:dyDescent="0.2">
      <c r="A275" s="141">
        <f t="shared" ref="A275:F275" si="179">A83</f>
        <v>12</v>
      </c>
      <c r="B275" s="142" t="str">
        <f t="shared" si="179"/>
        <v>BPO</v>
      </c>
      <c r="C275" s="143">
        <f t="shared" si="179"/>
        <v>0</v>
      </c>
      <c r="D275" s="143">
        <f t="shared" si="179"/>
        <v>0</v>
      </c>
      <c r="E275" s="144" t="str">
        <f t="shared" si="179"/>
        <v>Bangpoo</v>
      </c>
      <c r="F275" s="142" t="str">
        <f t="shared" si="179"/>
        <v>บางปู</v>
      </c>
      <c r="G275" s="145">
        <f>BPO!H164</f>
        <v>0</v>
      </c>
      <c r="H275" s="145">
        <f>BPO!M$6</f>
        <v>0</v>
      </c>
      <c r="I275" s="145">
        <f>BPO!M$7</f>
        <v>0</v>
      </c>
      <c r="J275" s="145">
        <f>BPO!M$8</f>
        <v>0</v>
      </c>
      <c r="K275" s="145">
        <f>BPO!M$9</f>
        <v>0</v>
      </c>
      <c r="L275" s="145">
        <f>BPO!M$10</f>
        <v>0</v>
      </c>
      <c r="M275" s="145">
        <f>BPO!M$11</f>
        <v>1</v>
      </c>
      <c r="N275" s="145">
        <f>BPO!M$12</f>
        <v>0</v>
      </c>
      <c r="O275" s="145">
        <f>BPO!M$13</f>
        <v>0</v>
      </c>
      <c r="P275" s="145">
        <f>BPO!M$14</f>
        <v>0</v>
      </c>
      <c r="Q275" s="145">
        <f>BPO!M$15</f>
        <v>0</v>
      </c>
      <c r="R275" s="145">
        <f>BPO!M$16</f>
        <v>0</v>
      </c>
      <c r="S275" s="145">
        <f>BPO!M$17</f>
        <v>0</v>
      </c>
      <c r="T275" s="145">
        <f>BPO!M$18</f>
        <v>0</v>
      </c>
      <c r="U275" s="145">
        <f>BPO!M$19</f>
        <v>0</v>
      </c>
      <c r="V275" s="145">
        <f>BPO!M$20</f>
        <v>0</v>
      </c>
      <c r="W275" s="145">
        <f>BPO!M$21</f>
        <v>0</v>
      </c>
      <c r="X275" s="145">
        <f>BPO!M$22</f>
        <v>0</v>
      </c>
      <c r="Y275" s="145">
        <f>BPO!M$23</f>
        <v>0</v>
      </c>
      <c r="Z275" s="145">
        <f>BPO!M$24</f>
        <v>0</v>
      </c>
      <c r="AA275" s="145">
        <f>BPO!M$25</f>
        <v>0</v>
      </c>
      <c r="AB275" s="145">
        <f>BPO!M$26</f>
        <v>0</v>
      </c>
      <c r="AC275" s="145">
        <f>BPO!M$27</f>
        <v>0</v>
      </c>
      <c r="AD275" s="145">
        <f>BPO!M$28</f>
        <v>0</v>
      </c>
      <c r="AE275" s="145">
        <f>BPO!M$29</f>
        <v>1</v>
      </c>
      <c r="AF275" s="145">
        <f>BPO!M$30</f>
        <v>0</v>
      </c>
      <c r="AG275" s="145">
        <f>BPO!M$31</f>
        <v>0</v>
      </c>
      <c r="AH275" s="145">
        <f>BPO!M$32</f>
        <v>0</v>
      </c>
      <c r="AI275" s="145">
        <f>BPO!M$33</f>
        <v>0</v>
      </c>
      <c r="AJ275" s="145">
        <f>BPO!M$34</f>
        <v>0</v>
      </c>
      <c r="AK275" s="145">
        <f>BPO!M$35</f>
        <v>0</v>
      </c>
      <c r="AL275" s="146"/>
      <c r="AM275" s="147">
        <f t="shared" si="174"/>
        <v>2</v>
      </c>
      <c r="AO275" s="146">
        <v>0</v>
      </c>
      <c r="AP275" s="149">
        <f t="shared" si="172"/>
        <v>2</v>
      </c>
      <c r="AQ275" s="150" t="str">
        <f t="shared" si="173"/>
        <v>-</v>
      </c>
    </row>
    <row r="276" spans="1:43" s="148" customFormat="1" x14ac:dyDescent="0.2">
      <c r="A276" s="141">
        <f t="shared" ref="A276:F285" si="180">A84</f>
        <v>13</v>
      </c>
      <c r="B276" s="142" t="str">
        <f t="shared" si="180"/>
        <v>BPE</v>
      </c>
      <c r="C276" s="143">
        <f t="shared" si="180"/>
        <v>0</v>
      </c>
      <c r="D276" s="143">
        <f t="shared" si="180"/>
        <v>0</v>
      </c>
      <c r="E276" s="144" t="str">
        <f t="shared" si="180"/>
        <v>Bangplee</v>
      </c>
      <c r="F276" s="142" t="str">
        <f t="shared" si="180"/>
        <v>บางพลี</v>
      </c>
      <c r="G276" s="145">
        <f>BPE!M$5</f>
        <v>0</v>
      </c>
      <c r="H276" s="145">
        <f>BPE!M$6</f>
        <v>0</v>
      </c>
      <c r="I276" s="145">
        <f>BPE!M$7</f>
        <v>0</v>
      </c>
      <c r="J276" s="145">
        <f>BPE!M$8</f>
        <v>0</v>
      </c>
      <c r="K276" s="145">
        <f>BPE!M$9</f>
        <v>0</v>
      </c>
      <c r="L276" s="145">
        <f>BPE!M$10</f>
        <v>0</v>
      </c>
      <c r="M276" s="145">
        <f>BPE!M$11</f>
        <v>0</v>
      </c>
      <c r="N276" s="145">
        <f>BPE!M$12</f>
        <v>0</v>
      </c>
      <c r="O276" s="145">
        <f>BPE!M$13</f>
        <v>0</v>
      </c>
      <c r="P276" s="145">
        <f>BPE!M$14</f>
        <v>0</v>
      </c>
      <c r="Q276" s="145">
        <f>BPE!M$15</f>
        <v>0</v>
      </c>
      <c r="R276" s="145">
        <f>BPE!M$16</f>
        <v>0</v>
      </c>
      <c r="S276" s="145">
        <f>BPE!M$17</f>
        <v>0</v>
      </c>
      <c r="T276" s="145">
        <f>BPE!M$18</f>
        <v>0</v>
      </c>
      <c r="U276" s="145">
        <f>BPE!M$19</f>
        <v>0</v>
      </c>
      <c r="V276" s="145">
        <f>BPE!M$20</f>
        <v>0</v>
      </c>
      <c r="W276" s="145">
        <f>BPE!M$21</f>
        <v>0</v>
      </c>
      <c r="X276" s="145">
        <f>BPE!M$22</f>
        <v>0</v>
      </c>
      <c r="Y276" s="145">
        <f>BPE!M$23</f>
        <v>0</v>
      </c>
      <c r="Z276" s="145">
        <f>BPE!M$24</f>
        <v>0</v>
      </c>
      <c r="AA276" s="145">
        <f>BPE!M$25</f>
        <v>0</v>
      </c>
      <c r="AB276" s="145">
        <f>BPE!M$26</f>
        <v>0</v>
      </c>
      <c r="AC276" s="145">
        <f>BPE!M$27</f>
        <v>0</v>
      </c>
      <c r="AD276" s="145">
        <f>BPE!M$28</f>
        <v>0</v>
      </c>
      <c r="AE276" s="145">
        <f>BPE!M$29</f>
        <v>1</v>
      </c>
      <c r="AF276" s="145">
        <f>BPE!M$30</f>
        <v>0</v>
      </c>
      <c r="AG276" s="145">
        <f>BPE!M$31</f>
        <v>0</v>
      </c>
      <c r="AH276" s="145">
        <f>BPE!M$32</f>
        <v>0</v>
      </c>
      <c r="AI276" s="145">
        <f>BPE!M$33</f>
        <v>0</v>
      </c>
      <c r="AJ276" s="145">
        <f>BPE!M$34</f>
        <v>0</v>
      </c>
      <c r="AK276" s="145">
        <f>BPE!M$35</f>
        <v>0</v>
      </c>
      <c r="AL276" s="146"/>
      <c r="AM276" s="147">
        <f t="shared" si="174"/>
        <v>1</v>
      </c>
      <c r="AO276" s="146">
        <v>1</v>
      </c>
      <c r="AP276" s="149">
        <f t="shared" si="172"/>
        <v>0</v>
      </c>
      <c r="AQ276" s="150">
        <f t="shared" si="173"/>
        <v>0</v>
      </c>
    </row>
    <row r="277" spans="1:43" s="148" customFormat="1" x14ac:dyDescent="0.2">
      <c r="A277" s="141">
        <f t="shared" si="180"/>
        <v>14</v>
      </c>
      <c r="B277" s="142" t="str">
        <f t="shared" si="180"/>
        <v>BPN</v>
      </c>
      <c r="C277" s="143">
        <f t="shared" si="180"/>
        <v>0</v>
      </c>
      <c r="D277" s="143">
        <f t="shared" si="180"/>
        <v>0</v>
      </c>
      <c r="E277" s="144" t="str">
        <f t="shared" si="180"/>
        <v>Bangpoon</v>
      </c>
      <c r="F277" s="142" t="str">
        <f t="shared" si="180"/>
        <v>บางพูน</v>
      </c>
      <c r="G277" s="145">
        <f>BPN!M$5</f>
        <v>0</v>
      </c>
      <c r="H277" s="145">
        <f>BPN!M$6</f>
        <v>0</v>
      </c>
      <c r="I277" s="145">
        <f>BPN!M$7</f>
        <v>0</v>
      </c>
      <c r="J277" s="145">
        <f>BPN!M$8</f>
        <v>0</v>
      </c>
      <c r="K277" s="145">
        <f>BPN!M$9</f>
        <v>0</v>
      </c>
      <c r="L277" s="145">
        <f>BPN!M$10</f>
        <v>0</v>
      </c>
      <c r="M277" s="145">
        <f>BPN!M$11</f>
        <v>0</v>
      </c>
      <c r="N277" s="145">
        <f>BPN!M$12</f>
        <v>0</v>
      </c>
      <c r="O277" s="145">
        <f>BPN!M$13</f>
        <v>0</v>
      </c>
      <c r="P277" s="145">
        <f>BPN!M$14</f>
        <v>0</v>
      </c>
      <c r="Q277" s="145">
        <f>BPN!M$15</f>
        <v>0</v>
      </c>
      <c r="R277" s="145">
        <f>BPN!M$16</f>
        <v>0</v>
      </c>
      <c r="S277" s="145">
        <f>BPN!M$17</f>
        <v>0</v>
      </c>
      <c r="T277" s="145">
        <f>BPN!M$18</f>
        <v>0</v>
      </c>
      <c r="U277" s="145">
        <f>BPN!M$19</f>
        <v>0</v>
      </c>
      <c r="V277" s="145">
        <f>BPN!M$20</f>
        <v>0</v>
      </c>
      <c r="W277" s="145">
        <f>BPN!M$21</f>
        <v>0</v>
      </c>
      <c r="X277" s="145">
        <f>BPN!M$22</f>
        <v>0</v>
      </c>
      <c r="Y277" s="145">
        <f>BPN!M$23</f>
        <v>0</v>
      </c>
      <c r="Z277" s="145">
        <f>BPN!M$24</f>
        <v>0</v>
      </c>
      <c r="AA277" s="145">
        <f>BPN!M$25</f>
        <v>0</v>
      </c>
      <c r="AB277" s="145">
        <f>BPN!M$26</f>
        <v>0</v>
      </c>
      <c r="AC277" s="145">
        <f>BPN!M$27</f>
        <v>0</v>
      </c>
      <c r="AD277" s="145">
        <f>BPN!M$28</f>
        <v>0</v>
      </c>
      <c r="AE277" s="145">
        <f>BPN!M$29</f>
        <v>0</v>
      </c>
      <c r="AF277" s="145">
        <f>BPN!M$30</f>
        <v>0</v>
      </c>
      <c r="AG277" s="145">
        <f>BPN!M$31</f>
        <v>0</v>
      </c>
      <c r="AH277" s="145">
        <f>BPN!M$32</f>
        <v>0</v>
      </c>
      <c r="AI277" s="145">
        <f>BPN!M$33</f>
        <v>0</v>
      </c>
      <c r="AJ277" s="145">
        <f>BPN!M$34</f>
        <v>0</v>
      </c>
      <c r="AK277" s="145">
        <f>BPN!M$35</f>
        <v>0</v>
      </c>
      <c r="AL277" s="146"/>
      <c r="AM277" s="147">
        <f t="shared" si="174"/>
        <v>0</v>
      </c>
      <c r="AO277" s="146">
        <v>0</v>
      </c>
      <c r="AP277" s="149">
        <f t="shared" si="172"/>
        <v>0</v>
      </c>
      <c r="AQ277" s="150" t="str">
        <f t="shared" si="173"/>
        <v>-</v>
      </c>
    </row>
    <row r="278" spans="1:43" s="138" customFormat="1" x14ac:dyDescent="0.2">
      <c r="A278" s="131">
        <f t="shared" si="180"/>
        <v>15</v>
      </c>
      <c r="B278" s="134" t="str">
        <f t="shared" si="180"/>
        <v>ROM</v>
      </c>
      <c r="C278" s="133">
        <f t="shared" si="180"/>
        <v>0</v>
      </c>
      <c r="D278" s="133">
        <f t="shared" si="180"/>
        <v>0</v>
      </c>
      <c r="E278" s="134" t="str">
        <f t="shared" si="180"/>
        <v>Rom Klao</v>
      </c>
      <c r="F278" s="134" t="str">
        <f t="shared" si="180"/>
        <v>ร่มเกล้า</v>
      </c>
      <c r="G278" s="135">
        <f>ROM!M$5</f>
        <v>0</v>
      </c>
      <c r="H278" s="135">
        <f>ROM!M$6</f>
        <v>0</v>
      </c>
      <c r="I278" s="135">
        <f>ROM!M$7</f>
        <v>0</v>
      </c>
      <c r="J278" s="135">
        <f>ROM!M$8</f>
        <v>0</v>
      </c>
      <c r="K278" s="135">
        <f>ROM!M$9</f>
        <v>0</v>
      </c>
      <c r="L278" s="135">
        <f>ROM!M$10</f>
        <v>0</v>
      </c>
      <c r="M278" s="135">
        <f>ROM!M$11</f>
        <v>0</v>
      </c>
      <c r="N278" s="135">
        <f>ROM!M$12</f>
        <v>1</v>
      </c>
      <c r="O278" s="135">
        <f>ROM!M$13</f>
        <v>0</v>
      </c>
      <c r="P278" s="135">
        <f>ROM!M$14</f>
        <v>0</v>
      </c>
      <c r="Q278" s="135">
        <f>ROM!M$15</f>
        <v>0</v>
      </c>
      <c r="R278" s="135">
        <f>ROM!M$16</f>
        <v>0</v>
      </c>
      <c r="S278" s="135">
        <f>ROM!M$17</f>
        <v>0</v>
      </c>
      <c r="T278" s="135">
        <f>ROM!M$18</f>
        <v>0</v>
      </c>
      <c r="U278" s="135">
        <f>ROM!M$19</f>
        <v>0</v>
      </c>
      <c r="V278" s="135">
        <f>ROM!M$20</f>
        <v>0</v>
      </c>
      <c r="W278" s="135">
        <f>ROM!M$21</f>
        <v>0</v>
      </c>
      <c r="X278" s="135">
        <f>ROM!M$22</f>
        <v>0</v>
      </c>
      <c r="Y278" s="135">
        <f>ROM!M$23</f>
        <v>0</v>
      </c>
      <c r="Z278" s="135">
        <f>ROM!M$24</f>
        <v>0</v>
      </c>
      <c r="AA278" s="135">
        <f>ROM!M$25</f>
        <v>0</v>
      </c>
      <c r="AB278" s="135">
        <f>ROM!M$26</f>
        <v>0</v>
      </c>
      <c r="AC278" s="135">
        <f>ROM!M$27</f>
        <v>0</v>
      </c>
      <c r="AD278" s="135">
        <f>ROM!M$28</f>
        <v>0</v>
      </c>
      <c r="AE278" s="135">
        <f>ROM!M$29</f>
        <v>0</v>
      </c>
      <c r="AF278" s="135">
        <f>ROM!M$30</f>
        <v>0</v>
      </c>
      <c r="AG278" s="135">
        <f>ROM!M$31</f>
        <v>0</v>
      </c>
      <c r="AH278" s="135">
        <f>ROM!M$32</f>
        <v>0</v>
      </c>
      <c r="AI278" s="135">
        <f>ROM!M$33</f>
        <v>0</v>
      </c>
      <c r="AJ278" s="135">
        <f>ROM!M$34</f>
        <v>0</v>
      </c>
      <c r="AK278" s="135">
        <f>ROM!M$35</f>
        <v>0</v>
      </c>
      <c r="AL278" s="136"/>
      <c r="AM278" s="137">
        <f t="shared" si="174"/>
        <v>1</v>
      </c>
      <c r="AO278" s="136">
        <v>1</v>
      </c>
      <c r="AP278" s="139">
        <f t="shared" si="172"/>
        <v>0</v>
      </c>
      <c r="AQ278" s="140">
        <f t="shared" si="173"/>
        <v>0</v>
      </c>
    </row>
    <row r="279" spans="1:43" s="148" customFormat="1" x14ac:dyDescent="0.2">
      <c r="A279" s="141">
        <f t="shared" si="180"/>
        <v>16</v>
      </c>
      <c r="B279" s="144" t="str">
        <f t="shared" si="180"/>
        <v>PRW</v>
      </c>
      <c r="C279" s="143">
        <f t="shared" si="180"/>
        <v>0</v>
      </c>
      <c r="D279" s="143">
        <f t="shared" si="180"/>
        <v>0</v>
      </c>
      <c r="E279" s="144" t="str">
        <f t="shared" si="180"/>
        <v>Prawet</v>
      </c>
      <c r="F279" s="144" t="str">
        <f t="shared" si="180"/>
        <v>ประเวศ</v>
      </c>
      <c r="G279" s="145">
        <f>PRW!M$5</f>
        <v>0</v>
      </c>
      <c r="H279" s="145">
        <f>PRW!M$6</f>
        <v>0</v>
      </c>
      <c r="I279" s="145">
        <f>PRW!M$7</f>
        <v>0</v>
      </c>
      <c r="J279" s="145">
        <f>PRW!M$8</f>
        <v>0</v>
      </c>
      <c r="K279" s="145">
        <f>PRW!M$9</f>
        <v>0</v>
      </c>
      <c r="L279" s="145">
        <f>PRW!M$10</f>
        <v>0</v>
      </c>
      <c r="M279" s="145">
        <f>PRW!M$11</f>
        <v>0</v>
      </c>
      <c r="N279" s="145">
        <f>PRW!M$12</f>
        <v>0</v>
      </c>
      <c r="O279" s="145">
        <f>PRW!M$13</f>
        <v>0</v>
      </c>
      <c r="P279" s="145">
        <f>PRW!M$14</f>
        <v>0</v>
      </c>
      <c r="Q279" s="145">
        <f>PRW!M$15</f>
        <v>0</v>
      </c>
      <c r="R279" s="145">
        <f>PRW!M$16</f>
        <v>0</v>
      </c>
      <c r="S279" s="145">
        <f>PRW!M$17</f>
        <v>0</v>
      </c>
      <c r="T279" s="145">
        <f>PRW!M$18</f>
        <v>0</v>
      </c>
      <c r="U279" s="145">
        <f>PRW!M$19</f>
        <v>0</v>
      </c>
      <c r="V279" s="145">
        <f>PRW!M$20</f>
        <v>0</v>
      </c>
      <c r="W279" s="145">
        <f>PRW!M$21</f>
        <v>0</v>
      </c>
      <c r="X279" s="145">
        <f>PRW!M$22</f>
        <v>0</v>
      </c>
      <c r="Y279" s="145">
        <f>PRW!M$23</f>
        <v>0</v>
      </c>
      <c r="Z279" s="145">
        <f>PRW!M$24</f>
        <v>0</v>
      </c>
      <c r="AA279" s="145">
        <f>PRW!M$25</f>
        <v>0</v>
      </c>
      <c r="AB279" s="145">
        <f>PRW!M$26</f>
        <v>0</v>
      </c>
      <c r="AC279" s="145">
        <f>PRW!M$27</f>
        <v>0</v>
      </c>
      <c r="AD279" s="145">
        <f>PRW!M$28</f>
        <v>0</v>
      </c>
      <c r="AE279" s="145">
        <f>PRW!M$29</f>
        <v>0</v>
      </c>
      <c r="AF279" s="145">
        <f>PRW!M$30</f>
        <v>0</v>
      </c>
      <c r="AG279" s="145">
        <f>PRW!M$31</f>
        <v>0</v>
      </c>
      <c r="AH279" s="145">
        <f>PRW!M$32</f>
        <v>0</v>
      </c>
      <c r="AI279" s="145">
        <f>PRW!M$33</f>
        <v>0</v>
      </c>
      <c r="AJ279" s="145">
        <f>PRW!M$34</f>
        <v>0</v>
      </c>
      <c r="AK279" s="145">
        <f>PRW!M$35</f>
        <v>0</v>
      </c>
      <c r="AL279" s="146"/>
      <c r="AM279" s="147">
        <f t="shared" si="174"/>
        <v>0</v>
      </c>
      <c r="AO279" s="146">
        <v>0</v>
      </c>
      <c r="AP279" s="149">
        <f t="shared" ref="AP279" si="181">AM279-AO279</f>
        <v>0</v>
      </c>
      <c r="AQ279" s="150" t="str">
        <f t="shared" ref="AQ279" si="182">IF(AO279=0,"-",AP279/AO279)</f>
        <v>-</v>
      </c>
    </row>
    <row r="280" spans="1:43" s="148" customFormat="1" x14ac:dyDescent="0.2">
      <c r="A280" s="141">
        <f t="shared" si="180"/>
        <v>17</v>
      </c>
      <c r="B280" s="144" t="str">
        <f t="shared" si="180"/>
        <v>KKW</v>
      </c>
      <c r="C280" s="143">
        <f t="shared" si="180"/>
        <v>0</v>
      </c>
      <c r="D280" s="143">
        <f t="shared" si="180"/>
        <v>0</v>
      </c>
      <c r="E280" s="144" t="str">
        <f t="shared" si="180"/>
        <v>King Kaew</v>
      </c>
      <c r="F280" s="144" t="str">
        <f t="shared" si="180"/>
        <v>กิ่งแก้ว</v>
      </c>
      <c r="G280" s="145">
        <f>KKW!M$5</f>
        <v>0</v>
      </c>
      <c r="H280" s="145">
        <f>KKW!M$6</f>
        <v>0</v>
      </c>
      <c r="I280" s="145">
        <f>KKW!M$7</f>
        <v>0</v>
      </c>
      <c r="J280" s="145">
        <f>KKW!M$8</f>
        <v>0</v>
      </c>
      <c r="K280" s="145">
        <f>KKW!M$9</f>
        <v>0</v>
      </c>
      <c r="L280" s="145">
        <f>KKW!M$10</f>
        <v>0</v>
      </c>
      <c r="M280" s="145">
        <f>KKW!M$11</f>
        <v>0</v>
      </c>
      <c r="N280" s="145">
        <f>KKW!M$12</f>
        <v>0</v>
      </c>
      <c r="O280" s="145">
        <f>KKW!M$13</f>
        <v>0</v>
      </c>
      <c r="P280" s="145">
        <f>KKW!M$14</f>
        <v>0</v>
      </c>
      <c r="Q280" s="145">
        <f>KKW!M$15</f>
        <v>0</v>
      </c>
      <c r="R280" s="145">
        <f>KKW!M$16</f>
        <v>0</v>
      </c>
      <c r="S280" s="145">
        <f>KKW!M$17</f>
        <v>0</v>
      </c>
      <c r="T280" s="145">
        <f>KKW!M$18</f>
        <v>0</v>
      </c>
      <c r="U280" s="145">
        <f>KKW!M$19</f>
        <v>0</v>
      </c>
      <c r="V280" s="145">
        <f>KKW!M$20</f>
        <v>0</v>
      </c>
      <c r="W280" s="145">
        <f>KKW!M$21</f>
        <v>0</v>
      </c>
      <c r="X280" s="145">
        <f>KKW!M$22</f>
        <v>0</v>
      </c>
      <c r="Y280" s="145">
        <f>KKW!M$23</f>
        <v>0</v>
      </c>
      <c r="Z280" s="145">
        <f>KKW!M$24</f>
        <v>0</v>
      </c>
      <c r="AA280" s="145">
        <f>KKW!M$25</f>
        <v>0</v>
      </c>
      <c r="AB280" s="145">
        <f>KKW!M$26</f>
        <v>0</v>
      </c>
      <c r="AC280" s="145">
        <f>KKW!M$27</f>
        <v>0</v>
      </c>
      <c r="AD280" s="145">
        <f>KKW!M$28</f>
        <v>0</v>
      </c>
      <c r="AE280" s="145">
        <f>KKW!M$29</f>
        <v>0</v>
      </c>
      <c r="AF280" s="145">
        <f>KKW!M$30</f>
        <v>0</v>
      </c>
      <c r="AG280" s="145">
        <f>KKW!M$31</f>
        <v>0</v>
      </c>
      <c r="AH280" s="145">
        <f>KKW!M$32</f>
        <v>0</v>
      </c>
      <c r="AI280" s="145">
        <f>KKW!M$33</f>
        <v>0</v>
      </c>
      <c r="AJ280" s="145">
        <f>KKW!M$34</f>
        <v>0</v>
      </c>
      <c r="AK280" s="145">
        <f>KKW!M$35</f>
        <v>0</v>
      </c>
      <c r="AL280" s="146"/>
      <c r="AM280" s="147">
        <f t="shared" si="174"/>
        <v>0</v>
      </c>
      <c r="AO280" s="146">
        <v>2</v>
      </c>
      <c r="AP280" s="149">
        <f t="shared" ref="AP280" si="183">AM280-AO280</f>
        <v>-2</v>
      </c>
      <c r="AQ280" s="150">
        <f t="shared" ref="AQ280" si="184">IF(AO280=0,"-",AP280/AO280)</f>
        <v>-1</v>
      </c>
    </row>
    <row r="281" spans="1:43" s="148" customFormat="1" x14ac:dyDescent="0.2">
      <c r="A281" s="141">
        <f t="shared" si="180"/>
        <v>18</v>
      </c>
      <c r="B281" s="144" t="str">
        <f t="shared" si="180"/>
        <v>SPM</v>
      </c>
      <c r="C281" s="143">
        <f t="shared" si="180"/>
        <v>0</v>
      </c>
      <c r="D281" s="143">
        <f t="shared" si="180"/>
        <v>0</v>
      </c>
      <c r="E281" s="144" t="str">
        <f t="shared" si="180"/>
        <v>Sapanmai</v>
      </c>
      <c r="F281" s="144" t="str">
        <f t="shared" si="180"/>
        <v>สะพานใหม่</v>
      </c>
      <c r="G281" s="145">
        <f>SPM!M$5</f>
        <v>0</v>
      </c>
      <c r="H281" s="145">
        <f>SPM!M$6</f>
        <v>0</v>
      </c>
      <c r="I281" s="145">
        <f>SPM!M$7</f>
        <v>0</v>
      </c>
      <c r="J281" s="145">
        <f>SPM!M$8</f>
        <v>1</v>
      </c>
      <c r="K281" s="145">
        <f>SPM!M$9</f>
        <v>0</v>
      </c>
      <c r="L281" s="145">
        <f>SPM!M$10</f>
        <v>0</v>
      </c>
      <c r="M281" s="145">
        <f>SPM!M$11</f>
        <v>0</v>
      </c>
      <c r="N281" s="145">
        <f>SPM!M$12</f>
        <v>0</v>
      </c>
      <c r="O281" s="145">
        <f>SPM!M$13</f>
        <v>0</v>
      </c>
      <c r="P281" s="145">
        <f>SPM!M$14</f>
        <v>0</v>
      </c>
      <c r="Q281" s="145">
        <f>SPM!M$15</f>
        <v>0</v>
      </c>
      <c r="R281" s="145">
        <f>SPM!M$16</f>
        <v>0</v>
      </c>
      <c r="S281" s="145">
        <f>SPM!M$17</f>
        <v>0</v>
      </c>
      <c r="T281" s="145">
        <f>SPM!M$18</f>
        <v>0</v>
      </c>
      <c r="U281" s="145">
        <f>SPM!M$19</f>
        <v>0</v>
      </c>
      <c r="V281" s="145">
        <f>SPM!M$20</f>
        <v>0</v>
      </c>
      <c r="W281" s="145">
        <f>SPM!M$21</f>
        <v>0</v>
      </c>
      <c r="X281" s="145">
        <f>SPM!M$22</f>
        <v>0</v>
      </c>
      <c r="Y281" s="145">
        <f>SPM!M$23</f>
        <v>0</v>
      </c>
      <c r="Z281" s="145">
        <f>SPM!M$24</f>
        <v>0</v>
      </c>
      <c r="AA281" s="145">
        <f>SPM!M$25</f>
        <v>0</v>
      </c>
      <c r="AB281" s="145">
        <f>SPM!M$26</f>
        <v>0</v>
      </c>
      <c r="AC281" s="145">
        <f>SPM!M$27</f>
        <v>0</v>
      </c>
      <c r="AD281" s="145">
        <f>SPM!M$28</f>
        <v>0</v>
      </c>
      <c r="AE281" s="145">
        <f>SPM!M$29</f>
        <v>0</v>
      </c>
      <c r="AF281" s="145">
        <f>SPM!M$30</f>
        <v>0</v>
      </c>
      <c r="AG281" s="145">
        <f>SPM!M$31</f>
        <v>0</v>
      </c>
      <c r="AH281" s="145">
        <f>SPM!M$32</f>
        <v>0</v>
      </c>
      <c r="AI281" s="145">
        <f>SPM!M$33</f>
        <v>0</v>
      </c>
      <c r="AJ281" s="145">
        <f>SPM!M$34</f>
        <v>0</v>
      </c>
      <c r="AK281" s="145">
        <f>SPM!M$35</f>
        <v>0</v>
      </c>
      <c r="AL281" s="146"/>
      <c r="AM281" s="147">
        <f t="shared" si="174"/>
        <v>1</v>
      </c>
      <c r="AO281" s="146">
        <v>0</v>
      </c>
      <c r="AP281" s="149">
        <f t="shared" si="172"/>
        <v>1</v>
      </c>
      <c r="AQ281" s="150" t="str">
        <f t="shared" si="173"/>
        <v>-</v>
      </c>
    </row>
    <row r="282" spans="1:43" s="148" customFormat="1" x14ac:dyDescent="0.2">
      <c r="A282" s="141">
        <f t="shared" si="180"/>
        <v>19</v>
      </c>
      <c r="B282" s="144" t="str">
        <f t="shared" si="180"/>
        <v>LAK</v>
      </c>
      <c r="C282" s="143">
        <f t="shared" si="180"/>
        <v>0</v>
      </c>
      <c r="D282" s="143">
        <f t="shared" si="180"/>
        <v>0</v>
      </c>
      <c r="E282" s="144" t="str">
        <f t="shared" si="180"/>
        <v>Laksi (MaxValu)</v>
      </c>
      <c r="F282" s="144" t="str">
        <f t="shared" si="180"/>
        <v>หลักสี่ (อิออน)</v>
      </c>
      <c r="G282" s="145">
        <f>LAK!M$5</f>
        <v>0</v>
      </c>
      <c r="H282" s="145">
        <f>LAK!M$6</f>
        <v>0</v>
      </c>
      <c r="I282" s="145">
        <f>LAK!M$7</f>
        <v>0</v>
      </c>
      <c r="J282" s="145">
        <f>LAK!M$8</f>
        <v>0</v>
      </c>
      <c r="K282" s="145">
        <f>LAK!M$9</f>
        <v>0</v>
      </c>
      <c r="L282" s="145">
        <f>LAK!M$10</f>
        <v>0</v>
      </c>
      <c r="M282" s="145">
        <f>LAK!M$11</f>
        <v>0</v>
      </c>
      <c r="N282" s="145">
        <f>LAK!M$12</f>
        <v>0</v>
      </c>
      <c r="O282" s="145">
        <f>LAK!M$13</f>
        <v>0</v>
      </c>
      <c r="P282" s="145">
        <f>LAK!M$14</f>
        <v>0</v>
      </c>
      <c r="Q282" s="145">
        <f>LAK!M$15</f>
        <v>0</v>
      </c>
      <c r="R282" s="145">
        <f>LAK!M$16</f>
        <v>0</v>
      </c>
      <c r="S282" s="145">
        <f>LAK!M$17</f>
        <v>0</v>
      </c>
      <c r="T282" s="145">
        <f>LAK!M$18</f>
        <v>0</v>
      </c>
      <c r="U282" s="145">
        <f>LAK!M$19</f>
        <v>0</v>
      </c>
      <c r="V282" s="145">
        <f>LAK!M$20</f>
        <v>0</v>
      </c>
      <c r="W282" s="145">
        <f>LAK!M$21</f>
        <v>0</v>
      </c>
      <c r="X282" s="145">
        <f>LAK!M$22</f>
        <v>0</v>
      </c>
      <c r="Y282" s="145">
        <f>LAK!M$23</f>
        <v>0</v>
      </c>
      <c r="Z282" s="145">
        <f>LAK!M$24</f>
        <v>0</v>
      </c>
      <c r="AA282" s="145">
        <f>LAK!M$25</f>
        <v>0</v>
      </c>
      <c r="AB282" s="145">
        <f>LAK!M$26</f>
        <v>0</v>
      </c>
      <c r="AC282" s="145">
        <f>LAK!M$27</f>
        <v>0</v>
      </c>
      <c r="AD282" s="145">
        <f>LAK!M$28</f>
        <v>0</v>
      </c>
      <c r="AE282" s="145">
        <f>LAK!M$29</f>
        <v>0</v>
      </c>
      <c r="AF282" s="145">
        <f>LAK!M$30</f>
        <v>0</v>
      </c>
      <c r="AG282" s="145">
        <f>LAK!M$31</f>
        <v>0</v>
      </c>
      <c r="AH282" s="145">
        <f>LAK!M$32</f>
        <v>0</v>
      </c>
      <c r="AI282" s="145">
        <f>LAK!M$33</f>
        <v>0</v>
      </c>
      <c r="AJ282" s="145">
        <f>LAK!M$34</f>
        <v>0</v>
      </c>
      <c r="AK282" s="145">
        <f>LAK!M$35</f>
        <v>0</v>
      </c>
      <c r="AL282" s="146"/>
      <c r="AM282" s="147">
        <f t="shared" si="174"/>
        <v>0</v>
      </c>
      <c r="AO282" s="146">
        <v>3</v>
      </c>
      <c r="AP282" s="149">
        <f>AM282-AO282</f>
        <v>-3</v>
      </c>
      <c r="AQ282" s="150">
        <f t="shared" si="173"/>
        <v>-1</v>
      </c>
    </row>
    <row r="283" spans="1:43" s="138" customFormat="1" x14ac:dyDescent="0.2">
      <c r="A283" s="131">
        <f t="shared" si="180"/>
        <v>20</v>
      </c>
      <c r="B283" s="132" t="str">
        <f t="shared" si="180"/>
        <v>SAI</v>
      </c>
      <c r="C283" s="133">
        <f t="shared" si="180"/>
        <v>0</v>
      </c>
      <c r="D283" s="133">
        <f t="shared" si="180"/>
        <v>0</v>
      </c>
      <c r="E283" s="134" t="str">
        <f t="shared" si="180"/>
        <v>Saimai</v>
      </c>
      <c r="F283" s="132" t="str">
        <f t="shared" si="180"/>
        <v>สายไหม</v>
      </c>
      <c r="G283" s="135">
        <f>SAI!M$5</f>
        <v>0</v>
      </c>
      <c r="H283" s="135">
        <f>SAI!M$6</f>
        <v>0</v>
      </c>
      <c r="I283" s="135">
        <f>SAI!M$7</f>
        <v>0</v>
      </c>
      <c r="J283" s="135">
        <f>SAI!M$8</f>
        <v>0</v>
      </c>
      <c r="K283" s="135">
        <f>SAI!M$9</f>
        <v>0</v>
      </c>
      <c r="L283" s="135">
        <f>SAI!M$10</f>
        <v>0</v>
      </c>
      <c r="M283" s="135">
        <f>SAI!M$11</f>
        <v>0</v>
      </c>
      <c r="N283" s="135">
        <f>SAI!M$12</f>
        <v>0</v>
      </c>
      <c r="O283" s="135">
        <f>SAI!M$13</f>
        <v>0</v>
      </c>
      <c r="P283" s="135">
        <f>SAI!M$14</f>
        <v>0</v>
      </c>
      <c r="Q283" s="135">
        <f>SAI!M$15</f>
        <v>0</v>
      </c>
      <c r="R283" s="135">
        <f>SAI!M$16</f>
        <v>0</v>
      </c>
      <c r="S283" s="135">
        <f>SAI!M$17</f>
        <v>0</v>
      </c>
      <c r="T283" s="135">
        <f>SAI!M$18</f>
        <v>0</v>
      </c>
      <c r="U283" s="135">
        <f>SAI!M$19</f>
        <v>0</v>
      </c>
      <c r="V283" s="135">
        <f>SAI!M$20</f>
        <v>0</v>
      </c>
      <c r="W283" s="135">
        <f>SAI!M$21</f>
        <v>0</v>
      </c>
      <c r="X283" s="135">
        <f>SAI!M$22</f>
        <v>0</v>
      </c>
      <c r="Y283" s="135">
        <f>SAI!M$23</f>
        <v>0</v>
      </c>
      <c r="Z283" s="135">
        <f>SAI!M$24</f>
        <v>0</v>
      </c>
      <c r="AA283" s="135">
        <f>SAI!M$25</f>
        <v>0</v>
      </c>
      <c r="AB283" s="135">
        <f>SAI!M$26</f>
        <v>0</v>
      </c>
      <c r="AC283" s="135">
        <f>SAI!M$27</f>
        <v>0</v>
      </c>
      <c r="AD283" s="135">
        <f>SAI!M$28</f>
        <v>0</v>
      </c>
      <c r="AE283" s="135">
        <f>SAI!M$29</f>
        <v>0</v>
      </c>
      <c r="AF283" s="135">
        <f>SAI!M$30</f>
        <v>0</v>
      </c>
      <c r="AG283" s="135">
        <f>SAI!M$31</f>
        <v>0</v>
      </c>
      <c r="AH283" s="135">
        <f>SAI!M$32</f>
        <v>0</v>
      </c>
      <c r="AI283" s="135">
        <f>SAI!M$33</f>
        <v>0</v>
      </c>
      <c r="AJ283" s="135">
        <f>SAI!M$34</f>
        <v>0</v>
      </c>
      <c r="AK283" s="135">
        <f>SAI!M$35</f>
        <v>0</v>
      </c>
      <c r="AL283" s="136"/>
      <c r="AM283" s="137">
        <f t="shared" si="174"/>
        <v>0</v>
      </c>
      <c r="AO283" s="136">
        <v>0</v>
      </c>
      <c r="AP283" s="139">
        <f t="shared" ref="AP283:AP292" si="185">AM283-AO283</f>
        <v>0</v>
      </c>
      <c r="AQ283" s="140" t="str">
        <f t="shared" si="173"/>
        <v>-</v>
      </c>
    </row>
    <row r="284" spans="1:43" s="148" customFormat="1" x14ac:dyDescent="0.2">
      <c r="A284" s="141">
        <f t="shared" si="180"/>
        <v>21</v>
      </c>
      <c r="B284" s="142" t="str">
        <f t="shared" si="180"/>
        <v>KBN</v>
      </c>
      <c r="C284" s="143">
        <f t="shared" si="180"/>
        <v>0</v>
      </c>
      <c r="D284" s="143">
        <f t="shared" si="180"/>
        <v>0</v>
      </c>
      <c r="E284" s="144" t="str">
        <f t="shared" si="180"/>
        <v>Khubon</v>
      </c>
      <c r="F284" s="142" t="str">
        <f t="shared" si="180"/>
        <v>คู้บอน</v>
      </c>
      <c r="G284" s="145">
        <f>KBN!M$5</f>
        <v>0</v>
      </c>
      <c r="H284" s="145">
        <f>KBN!M$6</f>
        <v>0</v>
      </c>
      <c r="I284" s="145">
        <f>KBN!M$7</f>
        <v>0</v>
      </c>
      <c r="J284" s="145">
        <f>KBN!M$8</f>
        <v>0</v>
      </c>
      <c r="K284" s="145">
        <f>KBN!M$9</f>
        <v>0</v>
      </c>
      <c r="L284" s="145">
        <f>KBN!M$10</f>
        <v>0</v>
      </c>
      <c r="M284" s="145">
        <f>KBN!M$11</f>
        <v>0</v>
      </c>
      <c r="N284" s="145">
        <f>KBN!M$12</f>
        <v>0</v>
      </c>
      <c r="O284" s="145">
        <f>KBN!M$13</f>
        <v>0</v>
      </c>
      <c r="P284" s="145">
        <f>KBN!M$14</f>
        <v>0</v>
      </c>
      <c r="Q284" s="145">
        <f>KBN!M$15</f>
        <v>0</v>
      </c>
      <c r="R284" s="145">
        <f>KBN!M$16</f>
        <v>0</v>
      </c>
      <c r="S284" s="145">
        <f>KBN!M$17</f>
        <v>0</v>
      </c>
      <c r="T284" s="145">
        <f>KBN!M$18</f>
        <v>0</v>
      </c>
      <c r="U284" s="145">
        <f>KBN!M$19</f>
        <v>0</v>
      </c>
      <c r="V284" s="145">
        <f>KBN!M$20</f>
        <v>0</v>
      </c>
      <c r="W284" s="145">
        <f>KBN!M$21</f>
        <v>0</v>
      </c>
      <c r="X284" s="145">
        <f>KBN!M$22</f>
        <v>0</v>
      </c>
      <c r="Y284" s="145">
        <f>KBN!M$23</f>
        <v>0</v>
      </c>
      <c r="Z284" s="145">
        <f>KBN!M$24</f>
        <v>0</v>
      </c>
      <c r="AA284" s="145">
        <f>KBN!M$25</f>
        <v>0</v>
      </c>
      <c r="AB284" s="145">
        <f>KBN!M$26</f>
        <v>0</v>
      </c>
      <c r="AC284" s="145">
        <f>KBN!M$27</f>
        <v>0</v>
      </c>
      <c r="AD284" s="145">
        <f>KBN!M$28</f>
        <v>0</v>
      </c>
      <c r="AE284" s="145">
        <f>KBN!M$29</f>
        <v>0</v>
      </c>
      <c r="AF284" s="145">
        <f>KBN!M$30</f>
        <v>0</v>
      </c>
      <c r="AG284" s="145">
        <f>KBN!M$31</f>
        <v>0</v>
      </c>
      <c r="AH284" s="145">
        <f>KBN!M$32</f>
        <v>0</v>
      </c>
      <c r="AI284" s="145">
        <f>KBN!M$33</f>
        <v>0</v>
      </c>
      <c r="AJ284" s="145">
        <f>KBN!M$34</f>
        <v>0</v>
      </c>
      <c r="AK284" s="145">
        <f>KBN!M$35</f>
        <v>0</v>
      </c>
      <c r="AL284" s="146"/>
      <c r="AM284" s="147">
        <f t="shared" si="174"/>
        <v>0</v>
      </c>
      <c r="AO284" s="146">
        <v>0</v>
      </c>
      <c r="AP284" s="149">
        <f t="shared" si="185"/>
        <v>0</v>
      </c>
      <c r="AQ284" s="150" t="str">
        <f t="shared" si="173"/>
        <v>-</v>
      </c>
    </row>
    <row r="285" spans="1:43" s="148" customFormat="1" x14ac:dyDescent="0.2">
      <c r="A285" s="141">
        <f t="shared" si="180"/>
        <v>22</v>
      </c>
      <c r="B285" s="142" t="str">
        <f t="shared" si="180"/>
        <v>NKM</v>
      </c>
      <c r="C285" s="143">
        <f t="shared" si="180"/>
        <v>0</v>
      </c>
      <c r="D285" s="143">
        <f t="shared" si="180"/>
        <v>0</v>
      </c>
      <c r="E285" s="144" t="str">
        <f t="shared" si="180"/>
        <v>Nongkhaem</v>
      </c>
      <c r="F285" s="142" t="str">
        <f t="shared" si="180"/>
        <v>หนองแขม</v>
      </c>
      <c r="G285" s="145">
        <f>NKM!M$5</f>
        <v>0</v>
      </c>
      <c r="H285" s="145">
        <f>NKM!M$6</f>
        <v>0</v>
      </c>
      <c r="I285" s="145">
        <f>NKM!M$7</f>
        <v>0</v>
      </c>
      <c r="J285" s="145">
        <f>NKM!M$8</f>
        <v>0</v>
      </c>
      <c r="K285" s="145">
        <f>NKM!M$9</f>
        <v>0</v>
      </c>
      <c r="L285" s="145">
        <f>NKM!M$10</f>
        <v>0</v>
      </c>
      <c r="M285" s="145">
        <f>NKM!M$11</f>
        <v>0</v>
      </c>
      <c r="N285" s="145">
        <f>NKM!M$12</f>
        <v>0</v>
      </c>
      <c r="O285" s="145">
        <f>NKM!M$13</f>
        <v>0</v>
      </c>
      <c r="P285" s="145">
        <f>NKM!M$14</f>
        <v>0</v>
      </c>
      <c r="Q285" s="145">
        <f>NKM!M$15</f>
        <v>0</v>
      </c>
      <c r="R285" s="145">
        <f>NKM!M$16</f>
        <v>0</v>
      </c>
      <c r="S285" s="145">
        <f>NKM!M$17</f>
        <v>0</v>
      </c>
      <c r="T285" s="145">
        <f>NKM!M$18</f>
        <v>0</v>
      </c>
      <c r="U285" s="145">
        <f>NKM!M$19</f>
        <v>0</v>
      </c>
      <c r="V285" s="145">
        <f>NKM!M$20</f>
        <v>0</v>
      </c>
      <c r="W285" s="145">
        <f>NKM!M$21</f>
        <v>0</v>
      </c>
      <c r="X285" s="145">
        <f>NKM!M$22</f>
        <v>0</v>
      </c>
      <c r="Y285" s="145">
        <f>NKM!M$23</f>
        <v>0</v>
      </c>
      <c r="Z285" s="145">
        <f>NKM!M$24</f>
        <v>0</v>
      </c>
      <c r="AA285" s="145">
        <f>NKM!M$25</f>
        <v>0</v>
      </c>
      <c r="AB285" s="145">
        <f>NKM!M$26</f>
        <v>0</v>
      </c>
      <c r="AC285" s="145">
        <f>NKM!M$27</f>
        <v>0</v>
      </c>
      <c r="AD285" s="145">
        <f>NKM!M$28</f>
        <v>0</v>
      </c>
      <c r="AE285" s="145">
        <f>NKM!M$29</f>
        <v>0</v>
      </c>
      <c r="AF285" s="145">
        <f>NKM!M$30</f>
        <v>0</v>
      </c>
      <c r="AG285" s="145">
        <f>NKM!M$31</f>
        <v>0</v>
      </c>
      <c r="AH285" s="145">
        <f>NKM!M$32</f>
        <v>0</v>
      </c>
      <c r="AI285" s="145">
        <f>NKM!M$33</f>
        <v>0</v>
      </c>
      <c r="AJ285" s="145">
        <f>NKM!M$34</f>
        <v>0</v>
      </c>
      <c r="AK285" s="145">
        <f>NKM!M$35</f>
        <v>0</v>
      </c>
      <c r="AL285" s="146"/>
      <c r="AM285" s="147">
        <f t="shared" si="174"/>
        <v>0</v>
      </c>
      <c r="AO285" s="146">
        <v>0</v>
      </c>
      <c r="AP285" s="149">
        <f t="shared" si="185"/>
        <v>0</v>
      </c>
      <c r="AQ285" s="150" t="str">
        <f t="shared" si="173"/>
        <v>-</v>
      </c>
    </row>
    <row r="286" spans="1:43" s="148" customFormat="1" x14ac:dyDescent="0.2">
      <c r="A286" s="141">
        <f t="shared" ref="A286:E291" si="186">A94</f>
        <v>23</v>
      </c>
      <c r="B286" s="142" t="str">
        <f t="shared" si="186"/>
        <v>PMT</v>
      </c>
      <c r="C286" s="143">
        <f t="shared" si="186"/>
        <v>0</v>
      </c>
      <c r="D286" s="143">
        <f t="shared" si="186"/>
        <v>0</v>
      </c>
      <c r="E286" s="144" t="str">
        <f t="shared" si="186"/>
        <v>Phutthamonthon Sai 6</v>
      </c>
      <c r="F286" s="142"/>
      <c r="G286" s="145">
        <f>PMT!M$5</f>
        <v>0</v>
      </c>
      <c r="H286" s="145">
        <f>PMT!M$6</f>
        <v>0</v>
      </c>
      <c r="I286" s="145">
        <f>PMT!M$7</f>
        <v>0</v>
      </c>
      <c r="J286" s="145">
        <f>PMT!M$8</f>
        <v>0</v>
      </c>
      <c r="K286" s="145">
        <f>PMT!M$9</f>
        <v>0</v>
      </c>
      <c r="L286" s="145">
        <f>PMT!M$10</f>
        <v>0</v>
      </c>
      <c r="M286" s="145">
        <f>PMT!M$11</f>
        <v>0</v>
      </c>
      <c r="N286" s="145">
        <f>PMT!M$12</f>
        <v>0</v>
      </c>
      <c r="O286" s="145">
        <f>PMT!M$13</f>
        <v>0</v>
      </c>
      <c r="P286" s="145">
        <f>PMT!M$14</f>
        <v>0</v>
      </c>
      <c r="Q286" s="145">
        <f>PMT!M$15</f>
        <v>0</v>
      </c>
      <c r="R286" s="145">
        <f>PMT!M$16</f>
        <v>0</v>
      </c>
      <c r="S286" s="145">
        <f>PMT!M$17</f>
        <v>0</v>
      </c>
      <c r="T286" s="145">
        <f>PMT!M$18</f>
        <v>0</v>
      </c>
      <c r="U286" s="145">
        <f>PMT!M$19</f>
        <v>0</v>
      </c>
      <c r="V286" s="145">
        <f>PMT!M$20</f>
        <v>0</v>
      </c>
      <c r="W286" s="145">
        <f>PMT!M$21</f>
        <v>0</v>
      </c>
      <c r="X286" s="145">
        <f>PMT!M$22</f>
        <v>0</v>
      </c>
      <c r="Y286" s="145">
        <f>PMT!M$23</f>
        <v>0</v>
      </c>
      <c r="Z286" s="145">
        <f>PMT!M$24</f>
        <v>0</v>
      </c>
      <c r="AA286" s="145">
        <f>PMT!M$25</f>
        <v>0</v>
      </c>
      <c r="AB286" s="145">
        <f>PMT!M$26</f>
        <v>0</v>
      </c>
      <c r="AC286" s="145">
        <f>PMT!M$27</f>
        <v>0</v>
      </c>
      <c r="AD286" s="145">
        <f>PMT!M$28</f>
        <v>0</v>
      </c>
      <c r="AE286" s="145">
        <f>PMT!M$29</f>
        <v>0</v>
      </c>
      <c r="AF286" s="145">
        <f>PMT!M$30</f>
        <v>0</v>
      </c>
      <c r="AG286" s="145">
        <f>PMT!M$31</f>
        <v>0</v>
      </c>
      <c r="AH286" s="145">
        <f>PMT!M$32</f>
        <v>0</v>
      </c>
      <c r="AI286" s="145">
        <f>PMT!M$33</f>
        <v>0</v>
      </c>
      <c r="AJ286" s="145">
        <f>PMT!M$34</f>
        <v>0</v>
      </c>
      <c r="AK286" s="145">
        <f>PMT!M$35</f>
        <v>0</v>
      </c>
      <c r="AL286" s="146"/>
      <c r="AM286" s="147">
        <f t="shared" si="174"/>
        <v>0</v>
      </c>
      <c r="AO286" s="146"/>
      <c r="AP286" s="149">
        <f t="shared" ref="AP286" si="187">AM286-AO286</f>
        <v>0</v>
      </c>
      <c r="AQ286" s="150" t="str">
        <f t="shared" ref="AQ286" si="188">IF(AO286=0,"-",AP286/AO286)</f>
        <v>-</v>
      </c>
    </row>
    <row r="287" spans="1:43" s="148" customFormat="1" x14ac:dyDescent="0.2">
      <c r="A287" s="141">
        <f t="shared" si="186"/>
        <v>24</v>
      </c>
      <c r="B287" s="142" t="str">
        <f t="shared" si="186"/>
        <v>BBN</v>
      </c>
      <c r="C287" s="143">
        <f t="shared" si="186"/>
        <v>0</v>
      </c>
      <c r="D287" s="143">
        <f t="shared" si="186"/>
        <v>0</v>
      </c>
      <c r="E287" s="144" t="str">
        <f t="shared" si="186"/>
        <v>Bangbon (MaxValu)</v>
      </c>
      <c r="F287" s="142" t="str">
        <f>F95</f>
        <v>บางบอน</v>
      </c>
      <c r="G287" s="145">
        <f>BBN!M$5</f>
        <v>0</v>
      </c>
      <c r="H287" s="145">
        <f>BBN!M$6</f>
        <v>0</v>
      </c>
      <c r="I287" s="145">
        <f>BBN!M$7</f>
        <v>0</v>
      </c>
      <c r="J287" s="145">
        <f>BBN!M$8</f>
        <v>0</v>
      </c>
      <c r="K287" s="145">
        <f>BBN!M$9</f>
        <v>0</v>
      </c>
      <c r="L287" s="145">
        <f>BBN!M$10</f>
        <v>0</v>
      </c>
      <c r="M287" s="145">
        <f>BBN!M$11</f>
        <v>1</v>
      </c>
      <c r="N287" s="145">
        <f>BBN!M$12</f>
        <v>0</v>
      </c>
      <c r="O287" s="145">
        <f>BBN!M$13</f>
        <v>0</v>
      </c>
      <c r="P287" s="145">
        <f>BBN!M$14</f>
        <v>0</v>
      </c>
      <c r="Q287" s="145">
        <f>BBN!M$15</f>
        <v>0</v>
      </c>
      <c r="R287" s="145">
        <f>BBN!M$16</f>
        <v>0</v>
      </c>
      <c r="S287" s="145">
        <f>BBN!M$17</f>
        <v>0</v>
      </c>
      <c r="T287" s="145">
        <f>BBN!M$18</f>
        <v>0</v>
      </c>
      <c r="U287" s="145">
        <f>BBN!M$19</f>
        <v>0</v>
      </c>
      <c r="V287" s="145">
        <f>BBN!M$20</f>
        <v>0</v>
      </c>
      <c r="W287" s="145">
        <f>BBN!M$21</f>
        <v>0</v>
      </c>
      <c r="X287" s="145">
        <f>BBN!M$22</f>
        <v>0</v>
      </c>
      <c r="Y287" s="145">
        <f>BBN!M$23</f>
        <v>0</v>
      </c>
      <c r="Z287" s="145">
        <f>BBN!M$24</f>
        <v>0</v>
      </c>
      <c r="AA287" s="145">
        <f>BBN!M$25</f>
        <v>0</v>
      </c>
      <c r="AB287" s="145">
        <f>BBN!M$26</f>
        <v>0</v>
      </c>
      <c r="AC287" s="145">
        <f>BBN!M$27</f>
        <v>0</v>
      </c>
      <c r="AD287" s="145">
        <f>BBN!M$28</f>
        <v>0</v>
      </c>
      <c r="AE287" s="145">
        <f>BBN!M$29</f>
        <v>0</v>
      </c>
      <c r="AF287" s="145">
        <f>BBN!M$30</f>
        <v>0</v>
      </c>
      <c r="AG287" s="145">
        <f>BBN!M$31</f>
        <v>0</v>
      </c>
      <c r="AH287" s="145">
        <f>BBN!M$32</f>
        <v>0</v>
      </c>
      <c r="AI287" s="145">
        <f>BBN!M$33</f>
        <v>0</v>
      </c>
      <c r="AJ287" s="145">
        <f>BBN!M$34</f>
        <v>0</v>
      </c>
      <c r="AK287" s="145">
        <f>BBN!M$35</f>
        <v>0</v>
      </c>
      <c r="AL287" s="146"/>
      <c r="AM287" s="147">
        <f t="shared" si="174"/>
        <v>1</v>
      </c>
      <c r="AO287" s="146">
        <v>1</v>
      </c>
      <c r="AP287" s="149">
        <f t="shared" ref="AP287" si="189">AM287-AO287</f>
        <v>0</v>
      </c>
      <c r="AQ287" s="150">
        <f t="shared" ref="AQ287" si="190">IF(AO287=0,"-",AP287/AO287)</f>
        <v>0</v>
      </c>
    </row>
    <row r="288" spans="1:43" s="148" customFormat="1" x14ac:dyDescent="0.2">
      <c r="A288" s="141">
        <f t="shared" si="186"/>
        <v>25</v>
      </c>
      <c r="B288" s="142" t="str">
        <f t="shared" si="186"/>
        <v>BUA</v>
      </c>
      <c r="C288" s="143">
        <f t="shared" si="186"/>
        <v>0</v>
      </c>
      <c r="D288" s="143">
        <f t="shared" si="186"/>
        <v>0</v>
      </c>
      <c r="E288" s="144" t="str">
        <f t="shared" si="186"/>
        <v>Bangbuathong</v>
      </c>
      <c r="F288" s="142" t="str">
        <f>F96</f>
        <v>บางบัวทอง</v>
      </c>
      <c r="G288" s="145">
        <f>BUA!M$5</f>
        <v>0</v>
      </c>
      <c r="H288" s="145">
        <f>BUA!M$6</f>
        <v>0</v>
      </c>
      <c r="I288" s="145">
        <f>BUA!M$7</f>
        <v>0</v>
      </c>
      <c r="J288" s="145">
        <f>BUA!M$8</f>
        <v>0</v>
      </c>
      <c r="K288" s="145">
        <f>BUA!M$9</f>
        <v>0</v>
      </c>
      <c r="L288" s="145">
        <f>BUA!M$10</f>
        <v>0</v>
      </c>
      <c r="M288" s="145">
        <f>BUA!M$11</f>
        <v>0</v>
      </c>
      <c r="N288" s="145">
        <f>BUA!M$12</f>
        <v>0</v>
      </c>
      <c r="O288" s="145">
        <f>BUA!M$13</f>
        <v>0</v>
      </c>
      <c r="P288" s="145">
        <f>BUA!M$14</f>
        <v>0</v>
      </c>
      <c r="Q288" s="145">
        <f>BUA!M$15</f>
        <v>0</v>
      </c>
      <c r="R288" s="145">
        <f>BUA!M$16</f>
        <v>0</v>
      </c>
      <c r="S288" s="145">
        <f>BUA!M$17</f>
        <v>0</v>
      </c>
      <c r="T288" s="145">
        <f>BUA!M$18</f>
        <v>0</v>
      </c>
      <c r="U288" s="145">
        <f>BUA!M$19</f>
        <v>0</v>
      </c>
      <c r="V288" s="145">
        <f>BUA!M$20</f>
        <v>0</v>
      </c>
      <c r="W288" s="145">
        <f>BUA!M$21</f>
        <v>0</v>
      </c>
      <c r="X288" s="145">
        <f>BUA!M$22</f>
        <v>0</v>
      </c>
      <c r="Y288" s="145">
        <f>BUA!M$23</f>
        <v>0</v>
      </c>
      <c r="Z288" s="145">
        <f>BUA!M$24</f>
        <v>0</v>
      </c>
      <c r="AA288" s="145">
        <f>BUA!M$25</f>
        <v>0</v>
      </c>
      <c r="AB288" s="145">
        <f>BUA!M$26</f>
        <v>1</v>
      </c>
      <c r="AC288" s="145">
        <f>BUA!M$27</f>
        <v>0</v>
      </c>
      <c r="AD288" s="145">
        <f>BUA!M$28</f>
        <v>0</v>
      </c>
      <c r="AE288" s="145">
        <f>BUA!M$29</f>
        <v>0</v>
      </c>
      <c r="AF288" s="145">
        <f>BUA!M$30</f>
        <v>0</v>
      </c>
      <c r="AG288" s="145">
        <f>BUA!M$31</f>
        <v>0</v>
      </c>
      <c r="AH288" s="145">
        <f>BUA!M$32</f>
        <v>0</v>
      </c>
      <c r="AI288" s="145">
        <f>BUA!M$33</f>
        <v>0</v>
      </c>
      <c r="AJ288" s="145">
        <f>BUA!M$34</f>
        <v>0</v>
      </c>
      <c r="AK288" s="145">
        <f>BUA!M$35</f>
        <v>0</v>
      </c>
      <c r="AL288" s="146"/>
      <c r="AM288" s="147">
        <f t="shared" si="174"/>
        <v>1</v>
      </c>
      <c r="AO288" s="146">
        <v>1</v>
      </c>
      <c r="AP288" s="149">
        <f t="shared" si="185"/>
        <v>0</v>
      </c>
      <c r="AQ288" s="150">
        <f t="shared" si="173"/>
        <v>0</v>
      </c>
    </row>
    <row r="289" spans="1:43" s="158" customFormat="1" x14ac:dyDescent="0.2">
      <c r="A289" s="151">
        <f t="shared" si="186"/>
        <v>26</v>
      </c>
      <c r="B289" s="152" t="str">
        <f t="shared" si="186"/>
        <v>NVA</v>
      </c>
      <c r="C289" s="153">
        <f t="shared" si="186"/>
        <v>0</v>
      </c>
      <c r="D289" s="153">
        <f t="shared" si="186"/>
        <v>0</v>
      </c>
      <c r="E289" s="154" t="str">
        <f t="shared" si="186"/>
        <v>Navanakorn</v>
      </c>
      <c r="F289" s="152" t="str">
        <f>F97</f>
        <v>นวนคร</v>
      </c>
      <c r="G289" s="155">
        <f>NVA!M$5</f>
        <v>0</v>
      </c>
      <c r="H289" s="155">
        <f>NVA!M$6</f>
        <v>0</v>
      </c>
      <c r="I289" s="155">
        <f>NVA!M$7</f>
        <v>0</v>
      </c>
      <c r="J289" s="155">
        <f>NVA!M$8</f>
        <v>0</v>
      </c>
      <c r="K289" s="155">
        <f>NVA!M$9</f>
        <v>0</v>
      </c>
      <c r="L289" s="155">
        <f>NVA!M$10</f>
        <v>0</v>
      </c>
      <c r="M289" s="155">
        <f>NVA!M$11</f>
        <v>0</v>
      </c>
      <c r="N289" s="155">
        <f>NVA!M$12</f>
        <v>0</v>
      </c>
      <c r="O289" s="155">
        <f>NVA!M$13</f>
        <v>0</v>
      </c>
      <c r="P289" s="155">
        <f>NVA!M$14</f>
        <v>0</v>
      </c>
      <c r="Q289" s="155">
        <f>NVA!M$15</f>
        <v>0</v>
      </c>
      <c r="R289" s="155">
        <f>NVA!M$16</f>
        <v>0</v>
      </c>
      <c r="S289" s="155">
        <f>NVA!M$17</f>
        <v>0</v>
      </c>
      <c r="T289" s="155">
        <f>NVA!M$18</f>
        <v>0</v>
      </c>
      <c r="U289" s="155">
        <f>NVA!M$19</f>
        <v>0</v>
      </c>
      <c r="V289" s="155">
        <f>NVA!M$20</f>
        <v>0</v>
      </c>
      <c r="W289" s="155">
        <f>NVA!M$21</f>
        <v>0</v>
      </c>
      <c r="X289" s="155">
        <f>NVA!M$22</f>
        <v>0</v>
      </c>
      <c r="Y289" s="155">
        <f>NVA!M$23</f>
        <v>0</v>
      </c>
      <c r="Z289" s="155">
        <f>NVA!M$24</f>
        <v>0</v>
      </c>
      <c r="AA289" s="155">
        <f>NVA!M$25</f>
        <v>0</v>
      </c>
      <c r="AB289" s="155">
        <f>NVA!M$26</f>
        <v>0</v>
      </c>
      <c r="AC289" s="155">
        <f>NVA!M$27</f>
        <v>0</v>
      </c>
      <c r="AD289" s="155">
        <f>NVA!M$28</f>
        <v>0</v>
      </c>
      <c r="AE289" s="155">
        <f>NVA!M$29</f>
        <v>0</v>
      </c>
      <c r="AF289" s="155">
        <f>NVA!M$30</f>
        <v>0</v>
      </c>
      <c r="AG289" s="155">
        <f>NVA!M$31</f>
        <v>0</v>
      </c>
      <c r="AH289" s="155">
        <f>NVA!M$32</f>
        <v>0</v>
      </c>
      <c r="AI289" s="155">
        <f>NVA!M$33</f>
        <v>0</v>
      </c>
      <c r="AJ289" s="155">
        <f>NVA!M$34</f>
        <v>0</v>
      </c>
      <c r="AK289" s="155">
        <f>NVA!M$35</f>
        <v>0</v>
      </c>
      <c r="AL289" s="156"/>
      <c r="AM289" s="157">
        <f t="shared" si="174"/>
        <v>0</v>
      </c>
      <c r="AO289" s="156">
        <v>0</v>
      </c>
      <c r="AP289" s="159">
        <f t="shared" si="185"/>
        <v>0</v>
      </c>
      <c r="AQ289" s="160" t="str">
        <f t="shared" si="173"/>
        <v>-</v>
      </c>
    </row>
    <row r="290" spans="1:43" s="148" customFormat="1" x14ac:dyDescent="0.2">
      <c r="A290" s="141">
        <f t="shared" si="186"/>
        <v>27</v>
      </c>
      <c r="B290" s="142" t="str">
        <f t="shared" si="186"/>
        <v>KL4</v>
      </c>
      <c r="C290" s="143">
        <f t="shared" si="186"/>
        <v>0</v>
      </c>
      <c r="D290" s="143">
        <f t="shared" si="186"/>
        <v>0</v>
      </c>
      <c r="E290" s="144" t="str">
        <f t="shared" si="186"/>
        <v>Klong 4</v>
      </c>
      <c r="F290" s="142" t="str">
        <f>F98</f>
        <v>คลอง 4</v>
      </c>
      <c r="G290" s="145">
        <f>'KL4'!M$5</f>
        <v>0</v>
      </c>
      <c r="H290" s="145">
        <f>'KL4'!M$6</f>
        <v>0</v>
      </c>
      <c r="I290" s="145">
        <f>'KL4'!M$7</f>
        <v>0</v>
      </c>
      <c r="J290" s="145">
        <f>'KL4'!M$8</f>
        <v>0</v>
      </c>
      <c r="K290" s="145">
        <f>'KL4'!M$9</f>
        <v>0</v>
      </c>
      <c r="L290" s="145">
        <f>'KL4'!M$10</f>
        <v>0</v>
      </c>
      <c r="M290" s="145">
        <f>'KL4'!M$11</f>
        <v>0</v>
      </c>
      <c r="N290" s="145">
        <f>'KL4'!M$12</f>
        <v>0</v>
      </c>
      <c r="O290" s="145">
        <f>'KL4'!M$13</f>
        <v>0</v>
      </c>
      <c r="P290" s="145">
        <f>'KL4'!M$14</f>
        <v>0</v>
      </c>
      <c r="Q290" s="145">
        <f>'KL4'!M$15</f>
        <v>0</v>
      </c>
      <c r="R290" s="145">
        <f>'KL4'!M$16</f>
        <v>0</v>
      </c>
      <c r="S290" s="145">
        <f>'KL4'!M$17</f>
        <v>0</v>
      </c>
      <c r="T290" s="145">
        <f>'KL4'!M$18</f>
        <v>0</v>
      </c>
      <c r="U290" s="145">
        <f>'KL4'!M$19</f>
        <v>0</v>
      </c>
      <c r="V290" s="145">
        <f>'KL4'!M$20</f>
        <v>0</v>
      </c>
      <c r="W290" s="145">
        <f>'KL4'!M$21</f>
        <v>0</v>
      </c>
      <c r="X290" s="145">
        <f>'KL4'!M$22</f>
        <v>0</v>
      </c>
      <c r="Y290" s="145">
        <f>'KL4'!M$23</f>
        <v>0</v>
      </c>
      <c r="Z290" s="145">
        <f>'KL4'!M$24</f>
        <v>0</v>
      </c>
      <c r="AA290" s="145">
        <f>'KL4'!M$25</f>
        <v>0</v>
      </c>
      <c r="AB290" s="145">
        <f>'KL4'!M$26</f>
        <v>0</v>
      </c>
      <c r="AC290" s="145">
        <f>'KL4'!M$27</f>
        <v>0</v>
      </c>
      <c r="AD290" s="145">
        <f>'KL4'!M$28</f>
        <v>0</v>
      </c>
      <c r="AE290" s="145">
        <f>'KL4'!M$29</f>
        <v>1</v>
      </c>
      <c r="AF290" s="145">
        <f>'KL4'!M$30</f>
        <v>0</v>
      </c>
      <c r="AG290" s="145">
        <f>'KL4'!M$31</f>
        <v>0</v>
      </c>
      <c r="AH290" s="145">
        <f>'KL4'!M$32</f>
        <v>0</v>
      </c>
      <c r="AI290" s="145">
        <f>'KL4'!M$33</f>
        <v>0</v>
      </c>
      <c r="AJ290" s="145">
        <f>'KL4'!M$34</f>
        <v>0</v>
      </c>
      <c r="AK290" s="145">
        <f>'KL4'!M$35</f>
        <v>0</v>
      </c>
      <c r="AL290" s="146"/>
      <c r="AM290" s="147">
        <f t="shared" si="174"/>
        <v>1</v>
      </c>
      <c r="AO290" s="146">
        <v>1</v>
      </c>
      <c r="AP290" s="149">
        <f t="shared" si="185"/>
        <v>0</v>
      </c>
      <c r="AQ290" s="150">
        <f t="shared" si="173"/>
        <v>0</v>
      </c>
    </row>
    <row r="291" spans="1:43" s="148" customFormat="1" x14ac:dyDescent="0.2">
      <c r="A291" s="57">
        <f t="shared" si="186"/>
        <v>28</v>
      </c>
      <c r="B291" s="142" t="str">
        <f t="shared" si="186"/>
        <v>MHC</v>
      </c>
      <c r="C291" s="143">
        <f t="shared" si="186"/>
        <v>0</v>
      </c>
      <c r="D291" s="143">
        <f t="shared" si="186"/>
        <v>0</v>
      </c>
      <c r="E291" s="144" t="str">
        <f t="shared" si="186"/>
        <v>Mahachai</v>
      </c>
      <c r="F291" s="142" t="str">
        <f>F99</f>
        <v>มหาชัย</v>
      </c>
      <c r="G291" s="145">
        <f>MHC!M$5</f>
        <v>0</v>
      </c>
      <c r="H291" s="145">
        <f>MHC!M$6</f>
        <v>0</v>
      </c>
      <c r="I291" s="145">
        <f>MHC!M$7</f>
        <v>0</v>
      </c>
      <c r="J291" s="145">
        <f>MHC!M$8</f>
        <v>0</v>
      </c>
      <c r="K291" s="145">
        <f>MHC!M$9</f>
        <v>0</v>
      </c>
      <c r="L291" s="145">
        <f>MHC!M$10</f>
        <v>0</v>
      </c>
      <c r="M291" s="145">
        <f>MHC!M$11</f>
        <v>0</v>
      </c>
      <c r="N291" s="145">
        <f>MHC!M$12</f>
        <v>0</v>
      </c>
      <c r="O291" s="145">
        <f>MHC!M$13</f>
        <v>0</v>
      </c>
      <c r="P291" s="145">
        <f>MHC!M$14</f>
        <v>0</v>
      </c>
      <c r="Q291" s="145">
        <f>MHC!M$15</f>
        <v>0</v>
      </c>
      <c r="R291" s="145">
        <f>MHC!M$16</f>
        <v>0</v>
      </c>
      <c r="S291" s="145">
        <f>MHC!M$17</f>
        <v>0</v>
      </c>
      <c r="T291" s="145">
        <f>MHC!M$18</f>
        <v>0</v>
      </c>
      <c r="U291" s="145">
        <f>MHC!M$19</f>
        <v>0</v>
      </c>
      <c r="V291" s="145">
        <f>MHC!M$20</f>
        <v>0</v>
      </c>
      <c r="W291" s="145">
        <f>MHC!M$21</f>
        <v>0</v>
      </c>
      <c r="X291" s="145">
        <f>MHC!M$22</f>
        <v>0</v>
      </c>
      <c r="Y291" s="145">
        <f>MHC!M$23</f>
        <v>0</v>
      </c>
      <c r="Z291" s="145">
        <f>MHC!M$24</f>
        <v>0</v>
      </c>
      <c r="AA291" s="145">
        <f>MHC!M$25</f>
        <v>0</v>
      </c>
      <c r="AB291" s="145">
        <f>MHC!M$26</f>
        <v>0</v>
      </c>
      <c r="AC291" s="145">
        <f>MHC!M$27</f>
        <v>0</v>
      </c>
      <c r="AD291" s="145">
        <f>MHC!M$28</f>
        <v>0</v>
      </c>
      <c r="AE291" s="145">
        <f>MHC!M$29</f>
        <v>0</v>
      </c>
      <c r="AF291" s="145">
        <f>MHC!M$30</f>
        <v>0</v>
      </c>
      <c r="AG291" s="145">
        <f>MHC!M$31</f>
        <v>0</v>
      </c>
      <c r="AH291" s="145">
        <f>MHC!M$32</f>
        <v>0</v>
      </c>
      <c r="AI291" s="145">
        <f>MHC!M$33</f>
        <v>1</v>
      </c>
      <c r="AJ291" s="145">
        <f>MHC!M$34</f>
        <v>0</v>
      </c>
      <c r="AK291" s="145">
        <f>MHC!M$35</f>
        <v>0</v>
      </c>
      <c r="AL291" s="146"/>
      <c r="AM291" s="147">
        <f t="shared" si="174"/>
        <v>1</v>
      </c>
      <c r="AO291" s="146">
        <v>2</v>
      </c>
      <c r="AP291" s="149">
        <f t="shared" si="185"/>
        <v>-1</v>
      </c>
      <c r="AQ291" s="150">
        <f t="shared" si="173"/>
        <v>-0.5</v>
      </c>
    </row>
    <row r="292" spans="1:43" hidden="1" x14ac:dyDescent="0.2">
      <c r="A292" s="57"/>
      <c r="B292" s="43"/>
      <c r="E292" s="37"/>
      <c r="F292" s="43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5"/>
      <c r="AM292" s="56"/>
      <c r="AO292" s="55"/>
      <c r="AP292" s="119">
        <f t="shared" si="185"/>
        <v>0</v>
      </c>
      <c r="AQ292" s="84" t="str">
        <f t="shared" si="173"/>
        <v>-</v>
      </c>
    </row>
    <row r="293" spans="1:43" s="63" customFormat="1" x14ac:dyDescent="0.2">
      <c r="A293" s="93">
        <f>A101</f>
        <v>28</v>
      </c>
      <c r="B293" s="58"/>
      <c r="C293" s="59"/>
      <c r="D293" s="58"/>
      <c r="E293" s="59" t="s">
        <v>77</v>
      </c>
      <c r="F293" s="60"/>
      <c r="G293" s="61">
        <f>SUM(G264:G292)</f>
        <v>0</v>
      </c>
      <c r="H293" s="61">
        <f t="shared" ref="H293:AK293" si="191">SUM(H264:H292)</f>
        <v>0</v>
      </c>
      <c r="I293" s="61">
        <f t="shared" si="191"/>
        <v>0</v>
      </c>
      <c r="J293" s="61">
        <f t="shared" si="191"/>
        <v>2</v>
      </c>
      <c r="K293" s="61">
        <f t="shared" si="191"/>
        <v>0</v>
      </c>
      <c r="L293" s="61">
        <f t="shared" si="191"/>
        <v>0</v>
      </c>
      <c r="M293" s="61">
        <f t="shared" si="191"/>
        <v>2</v>
      </c>
      <c r="N293" s="61">
        <f t="shared" si="191"/>
        <v>1</v>
      </c>
      <c r="O293" s="61">
        <f t="shared" si="191"/>
        <v>0</v>
      </c>
      <c r="P293" s="61">
        <f t="shared" si="191"/>
        <v>0</v>
      </c>
      <c r="Q293" s="61">
        <f t="shared" si="191"/>
        <v>0</v>
      </c>
      <c r="R293" s="61">
        <f t="shared" si="191"/>
        <v>0</v>
      </c>
      <c r="S293" s="61">
        <f t="shared" si="191"/>
        <v>1</v>
      </c>
      <c r="T293" s="61">
        <f t="shared" si="191"/>
        <v>0</v>
      </c>
      <c r="U293" s="61">
        <f t="shared" si="191"/>
        <v>1</v>
      </c>
      <c r="V293" s="61">
        <f t="shared" si="191"/>
        <v>0</v>
      </c>
      <c r="W293" s="61">
        <f t="shared" si="191"/>
        <v>0</v>
      </c>
      <c r="X293" s="61">
        <f t="shared" si="191"/>
        <v>0</v>
      </c>
      <c r="Y293" s="61">
        <f t="shared" si="191"/>
        <v>0</v>
      </c>
      <c r="Z293" s="61">
        <f t="shared" si="191"/>
        <v>0</v>
      </c>
      <c r="AA293" s="61">
        <f t="shared" si="191"/>
        <v>0</v>
      </c>
      <c r="AB293" s="61">
        <f t="shared" si="191"/>
        <v>1</v>
      </c>
      <c r="AC293" s="61">
        <f t="shared" si="191"/>
        <v>0</v>
      </c>
      <c r="AD293" s="61">
        <f t="shared" si="191"/>
        <v>0</v>
      </c>
      <c r="AE293" s="61">
        <f t="shared" si="191"/>
        <v>3</v>
      </c>
      <c r="AF293" s="61">
        <f t="shared" si="191"/>
        <v>0</v>
      </c>
      <c r="AG293" s="61">
        <f t="shared" si="191"/>
        <v>1</v>
      </c>
      <c r="AH293" s="61">
        <f t="shared" si="191"/>
        <v>0</v>
      </c>
      <c r="AI293" s="61">
        <f t="shared" si="191"/>
        <v>1</v>
      </c>
      <c r="AJ293" s="61">
        <f t="shared" si="191"/>
        <v>0</v>
      </c>
      <c r="AK293" s="61">
        <f t="shared" si="191"/>
        <v>0</v>
      </c>
      <c r="AL293" s="62"/>
      <c r="AM293" s="61">
        <f>SUM(AM263:AM292)</f>
        <v>13</v>
      </c>
      <c r="AO293" s="80">
        <f>SUM(AO263:AO292)</f>
        <v>20</v>
      </c>
      <c r="AP293" s="121">
        <f>SUM(AP263:AP292)</f>
        <v>-7</v>
      </c>
      <c r="AQ293" s="84">
        <f>IF(AO293=0,"-",AP293/AO293)</f>
        <v>-0.35</v>
      </c>
    </row>
    <row r="294" spans="1:43" x14ac:dyDescent="0.2">
      <c r="A294" s="57"/>
      <c r="B294" s="43"/>
      <c r="C294" s="37"/>
      <c r="D294" s="43"/>
      <c r="E294" s="37" t="s">
        <v>98</v>
      </c>
      <c r="G294" s="54">
        <f>'[1]Control Sheet'!G$275</f>
        <v>1</v>
      </c>
      <c r="H294" s="54">
        <f>'[1]Control Sheet'!H$275</f>
        <v>0</v>
      </c>
      <c r="I294" s="54">
        <f>'[1]Control Sheet'!I$275</f>
        <v>0</v>
      </c>
      <c r="J294" s="54">
        <f>'[1]Control Sheet'!J$275</f>
        <v>0</v>
      </c>
      <c r="K294" s="54">
        <f>'[1]Control Sheet'!K$275</f>
        <v>0</v>
      </c>
      <c r="L294" s="54">
        <f>'[1]Control Sheet'!L$275</f>
        <v>1</v>
      </c>
      <c r="M294" s="54">
        <f>'[1]Control Sheet'!M$275</f>
        <v>3</v>
      </c>
      <c r="N294" s="54">
        <f>'[1]Control Sheet'!N$275</f>
        <v>2</v>
      </c>
      <c r="O294" s="54">
        <f>'[1]Control Sheet'!O$275</f>
        <v>0</v>
      </c>
      <c r="P294" s="54">
        <f>'[1]Control Sheet'!P$275</f>
        <v>0</v>
      </c>
      <c r="Q294" s="54">
        <f>'[1]Control Sheet'!Q$275</f>
        <v>0</v>
      </c>
      <c r="R294" s="54">
        <f>'[1]Control Sheet'!R$275</f>
        <v>0</v>
      </c>
      <c r="S294" s="54">
        <f>'[1]Control Sheet'!S$275</f>
        <v>0</v>
      </c>
      <c r="T294" s="54">
        <f>'[1]Control Sheet'!T$275</f>
        <v>0</v>
      </c>
      <c r="U294" s="54">
        <f>'[1]Control Sheet'!U$275</f>
        <v>1</v>
      </c>
      <c r="V294" s="54">
        <f>'[1]Control Sheet'!V$275</f>
        <v>1</v>
      </c>
      <c r="W294" s="54">
        <f>'[1]Control Sheet'!W$275</f>
        <v>0</v>
      </c>
      <c r="X294" s="54">
        <f>'[1]Control Sheet'!X$275</f>
        <v>0</v>
      </c>
      <c r="Y294" s="54">
        <f>'[1]Control Sheet'!Y$275</f>
        <v>0</v>
      </c>
      <c r="Z294" s="54">
        <f>'[1]Control Sheet'!Z$275</f>
        <v>2</v>
      </c>
      <c r="AA294" s="54">
        <f>'[1]Control Sheet'!AA$275</f>
        <v>2</v>
      </c>
      <c r="AB294" s="54">
        <f>'[1]Control Sheet'!AB$275</f>
        <v>1</v>
      </c>
      <c r="AC294" s="54">
        <f>'[1]Control Sheet'!AC$275</f>
        <v>3</v>
      </c>
      <c r="AD294" s="54">
        <f>'[1]Control Sheet'!AD$275</f>
        <v>0</v>
      </c>
      <c r="AE294" s="54">
        <f>'[1]Control Sheet'!AE$275</f>
        <v>0</v>
      </c>
      <c r="AF294" s="54">
        <f>'[1]Control Sheet'!AF$275</f>
        <v>0</v>
      </c>
      <c r="AG294" s="54">
        <f>'[1]Control Sheet'!AG$275</f>
        <v>0</v>
      </c>
      <c r="AH294" s="54">
        <f>'[1]Control Sheet'!AH$275</f>
        <v>1</v>
      </c>
      <c r="AI294" s="54">
        <f>'[1]Control Sheet'!AI$275</f>
        <v>0</v>
      </c>
      <c r="AJ294" s="54">
        <f>'[1]Control Sheet'!AJ$275</f>
        <v>2</v>
      </c>
      <c r="AK294" s="54">
        <f>'[1]Control Sheet'!AK$275</f>
        <v>0</v>
      </c>
      <c r="AL294" s="54"/>
      <c r="AM294" s="56">
        <f>SUM(G294:AK294)</f>
        <v>20</v>
      </c>
      <c r="AQ294" s="85"/>
    </row>
    <row r="295" spans="1:43" s="119" customFormat="1" x14ac:dyDescent="0.2">
      <c r="A295" s="123"/>
      <c r="B295" s="124"/>
      <c r="C295" s="125"/>
      <c r="D295" s="124"/>
      <c r="E295" s="125" t="s">
        <v>108</v>
      </c>
      <c r="F295" s="126"/>
      <c r="G295" s="126">
        <f>G293-G294</f>
        <v>-1</v>
      </c>
      <c r="H295" s="126">
        <f t="shared" ref="H295:AK295" si="192">H293-H294</f>
        <v>0</v>
      </c>
      <c r="I295" s="126">
        <f t="shared" si="192"/>
        <v>0</v>
      </c>
      <c r="J295" s="126">
        <f t="shared" si="192"/>
        <v>2</v>
      </c>
      <c r="K295" s="126">
        <f t="shared" si="192"/>
        <v>0</v>
      </c>
      <c r="L295" s="126">
        <f t="shared" si="192"/>
        <v>-1</v>
      </c>
      <c r="M295" s="126">
        <f t="shared" si="192"/>
        <v>-1</v>
      </c>
      <c r="N295" s="126">
        <f t="shared" si="192"/>
        <v>-1</v>
      </c>
      <c r="O295" s="126">
        <f t="shared" si="192"/>
        <v>0</v>
      </c>
      <c r="P295" s="126">
        <f t="shared" si="192"/>
        <v>0</v>
      </c>
      <c r="Q295" s="126">
        <f t="shared" si="192"/>
        <v>0</v>
      </c>
      <c r="R295" s="126">
        <f t="shared" si="192"/>
        <v>0</v>
      </c>
      <c r="S295" s="126">
        <f t="shared" si="192"/>
        <v>1</v>
      </c>
      <c r="T295" s="126">
        <f t="shared" si="192"/>
        <v>0</v>
      </c>
      <c r="U295" s="126">
        <f t="shared" si="192"/>
        <v>0</v>
      </c>
      <c r="V295" s="126">
        <f t="shared" si="192"/>
        <v>-1</v>
      </c>
      <c r="W295" s="126">
        <f t="shared" si="192"/>
        <v>0</v>
      </c>
      <c r="X295" s="126">
        <f t="shared" si="192"/>
        <v>0</v>
      </c>
      <c r="Y295" s="126">
        <f t="shared" si="192"/>
        <v>0</v>
      </c>
      <c r="Z295" s="126">
        <f t="shared" si="192"/>
        <v>-2</v>
      </c>
      <c r="AA295" s="126">
        <f t="shared" si="192"/>
        <v>-2</v>
      </c>
      <c r="AB295" s="126">
        <f t="shared" si="192"/>
        <v>0</v>
      </c>
      <c r="AC295" s="126">
        <f t="shared" si="192"/>
        <v>-3</v>
      </c>
      <c r="AD295" s="126">
        <f t="shared" si="192"/>
        <v>0</v>
      </c>
      <c r="AE295" s="126">
        <f t="shared" si="192"/>
        <v>3</v>
      </c>
      <c r="AF295" s="126">
        <f t="shared" si="192"/>
        <v>0</v>
      </c>
      <c r="AG295" s="126">
        <f t="shared" si="192"/>
        <v>1</v>
      </c>
      <c r="AH295" s="126">
        <f t="shared" si="192"/>
        <v>-1</v>
      </c>
      <c r="AI295" s="126">
        <f t="shared" si="192"/>
        <v>1</v>
      </c>
      <c r="AJ295" s="126">
        <f t="shared" si="192"/>
        <v>-2</v>
      </c>
      <c r="AK295" s="126">
        <f t="shared" si="192"/>
        <v>0</v>
      </c>
      <c r="AM295" s="126">
        <f>AM293-AM294</f>
        <v>-7</v>
      </c>
      <c r="AQ295" s="127"/>
    </row>
    <row r="296" spans="1:43" x14ac:dyDescent="0.2">
      <c r="A296" s="57"/>
      <c r="B296" s="43"/>
      <c r="C296" s="37"/>
      <c r="D296" s="43"/>
      <c r="E296" s="37" t="s">
        <v>99</v>
      </c>
      <c r="G296" s="87">
        <f>IF(G294=0,"-",G295/G294)</f>
        <v>-1</v>
      </c>
      <c r="H296" s="87" t="str">
        <f t="shared" ref="H296:AK296" si="193">IF(H294=0,"-",H295/H294)</f>
        <v>-</v>
      </c>
      <c r="I296" s="87" t="str">
        <f t="shared" si="193"/>
        <v>-</v>
      </c>
      <c r="J296" s="87" t="str">
        <f t="shared" si="193"/>
        <v>-</v>
      </c>
      <c r="K296" s="87" t="str">
        <f t="shared" si="193"/>
        <v>-</v>
      </c>
      <c r="L296" s="87">
        <f t="shared" si="193"/>
        <v>-1</v>
      </c>
      <c r="M296" s="87">
        <f t="shared" si="193"/>
        <v>-0.33333333333333331</v>
      </c>
      <c r="N296" s="87">
        <f t="shared" si="193"/>
        <v>-0.5</v>
      </c>
      <c r="O296" s="87" t="str">
        <f t="shared" si="193"/>
        <v>-</v>
      </c>
      <c r="P296" s="87" t="str">
        <f t="shared" si="193"/>
        <v>-</v>
      </c>
      <c r="Q296" s="87" t="str">
        <f t="shared" si="193"/>
        <v>-</v>
      </c>
      <c r="R296" s="87" t="str">
        <f t="shared" si="193"/>
        <v>-</v>
      </c>
      <c r="S296" s="87" t="str">
        <f t="shared" si="193"/>
        <v>-</v>
      </c>
      <c r="T296" s="87" t="str">
        <f t="shared" si="193"/>
        <v>-</v>
      </c>
      <c r="U296" s="87">
        <f t="shared" si="193"/>
        <v>0</v>
      </c>
      <c r="V296" s="87">
        <f t="shared" si="193"/>
        <v>-1</v>
      </c>
      <c r="W296" s="87" t="str">
        <f t="shared" si="193"/>
        <v>-</v>
      </c>
      <c r="X296" s="87" t="str">
        <f t="shared" si="193"/>
        <v>-</v>
      </c>
      <c r="Y296" s="87" t="str">
        <f t="shared" si="193"/>
        <v>-</v>
      </c>
      <c r="Z296" s="87">
        <f t="shared" si="193"/>
        <v>-1</v>
      </c>
      <c r="AA296" s="87">
        <f t="shared" si="193"/>
        <v>-1</v>
      </c>
      <c r="AB296" s="87">
        <f t="shared" si="193"/>
        <v>0</v>
      </c>
      <c r="AC296" s="87">
        <f t="shared" si="193"/>
        <v>-1</v>
      </c>
      <c r="AD296" s="87" t="str">
        <f t="shared" si="193"/>
        <v>-</v>
      </c>
      <c r="AE296" s="87" t="str">
        <f t="shared" si="193"/>
        <v>-</v>
      </c>
      <c r="AF296" s="87" t="str">
        <f t="shared" si="193"/>
        <v>-</v>
      </c>
      <c r="AG296" s="87" t="str">
        <f t="shared" si="193"/>
        <v>-</v>
      </c>
      <c r="AH296" s="87">
        <f t="shared" si="193"/>
        <v>-1</v>
      </c>
      <c r="AI296" s="87" t="str">
        <f t="shared" si="193"/>
        <v>-</v>
      </c>
      <c r="AJ296" s="87">
        <f t="shared" si="193"/>
        <v>-1</v>
      </c>
      <c r="AK296" s="87" t="str">
        <f t="shared" si="193"/>
        <v>-</v>
      </c>
      <c r="AL296" s="88"/>
      <c r="AM296" s="87">
        <f>IF(AM294=0,"-",AM295/AM294)</f>
        <v>-0.35</v>
      </c>
      <c r="AQ296" s="85"/>
    </row>
    <row r="297" spans="1:43" x14ac:dyDescent="0.2">
      <c r="A297" s="57"/>
      <c r="B297" s="43"/>
      <c r="C297" s="37"/>
      <c r="D297" s="43"/>
      <c r="AQ297" s="85"/>
    </row>
    <row r="298" spans="1:43" s="68" customFormat="1" x14ac:dyDescent="0.2">
      <c r="A298" s="92" t="s">
        <v>105</v>
      </c>
      <c r="B298" s="66" t="s">
        <v>101</v>
      </c>
      <c r="C298" s="67"/>
      <c r="D298" s="67"/>
      <c r="E298" s="67"/>
      <c r="F298" s="67"/>
      <c r="G298" s="67">
        <f t="shared" ref="G298:AK298" si="194">G263</f>
        <v>1</v>
      </c>
      <c r="H298" s="67">
        <f t="shared" si="194"/>
        <v>2</v>
      </c>
      <c r="I298" s="67">
        <f t="shared" si="194"/>
        <v>3</v>
      </c>
      <c r="J298" s="67">
        <f t="shared" si="194"/>
        <v>4</v>
      </c>
      <c r="K298" s="67">
        <f t="shared" si="194"/>
        <v>5</v>
      </c>
      <c r="L298" s="67">
        <f t="shared" si="194"/>
        <v>6</v>
      </c>
      <c r="M298" s="67">
        <f t="shared" si="194"/>
        <v>7</v>
      </c>
      <c r="N298" s="67">
        <f t="shared" si="194"/>
        <v>8</v>
      </c>
      <c r="O298" s="67">
        <f t="shared" si="194"/>
        <v>9</v>
      </c>
      <c r="P298" s="67">
        <f t="shared" si="194"/>
        <v>10</v>
      </c>
      <c r="Q298" s="67">
        <f t="shared" si="194"/>
        <v>11</v>
      </c>
      <c r="R298" s="67">
        <f t="shared" si="194"/>
        <v>12</v>
      </c>
      <c r="S298" s="67">
        <f t="shared" si="194"/>
        <v>13</v>
      </c>
      <c r="T298" s="67">
        <f t="shared" si="194"/>
        <v>14</v>
      </c>
      <c r="U298" s="67">
        <f t="shared" si="194"/>
        <v>15</v>
      </c>
      <c r="V298" s="67">
        <f t="shared" si="194"/>
        <v>16</v>
      </c>
      <c r="W298" s="67">
        <f t="shared" si="194"/>
        <v>17</v>
      </c>
      <c r="X298" s="67">
        <f t="shared" si="194"/>
        <v>18</v>
      </c>
      <c r="Y298" s="67">
        <f t="shared" si="194"/>
        <v>19</v>
      </c>
      <c r="Z298" s="67">
        <f t="shared" si="194"/>
        <v>20</v>
      </c>
      <c r="AA298" s="67">
        <f t="shared" si="194"/>
        <v>21</v>
      </c>
      <c r="AB298" s="67">
        <f t="shared" si="194"/>
        <v>22</v>
      </c>
      <c r="AC298" s="67">
        <f t="shared" si="194"/>
        <v>23</v>
      </c>
      <c r="AD298" s="67">
        <f t="shared" si="194"/>
        <v>24</v>
      </c>
      <c r="AE298" s="67">
        <f t="shared" si="194"/>
        <v>25</v>
      </c>
      <c r="AF298" s="67">
        <f t="shared" si="194"/>
        <v>26</v>
      </c>
      <c r="AG298" s="67">
        <f t="shared" si="194"/>
        <v>27</v>
      </c>
      <c r="AH298" s="67">
        <f t="shared" si="194"/>
        <v>28</v>
      </c>
      <c r="AI298" s="67">
        <f t="shared" si="194"/>
        <v>29</v>
      </c>
      <c r="AJ298" s="67">
        <f t="shared" si="194"/>
        <v>30</v>
      </c>
      <c r="AK298" s="67">
        <f t="shared" si="194"/>
        <v>31</v>
      </c>
      <c r="AM298" s="67" t="str">
        <f>AM263</f>
        <v>Total</v>
      </c>
      <c r="AO298" s="79" t="s">
        <v>98</v>
      </c>
      <c r="AP298" s="120" t="s">
        <v>108</v>
      </c>
      <c r="AQ298" s="86" t="s">
        <v>99</v>
      </c>
    </row>
    <row r="299" spans="1:43" s="148" customFormat="1" x14ac:dyDescent="0.2">
      <c r="A299" s="141">
        <f t="shared" ref="A299:E311" si="195">A203</f>
        <v>29</v>
      </c>
      <c r="B299" s="142" t="str">
        <f t="shared" si="195"/>
        <v>CCS</v>
      </c>
      <c r="C299" s="143">
        <f t="shared" si="195"/>
        <v>0</v>
      </c>
      <c r="D299" s="143">
        <f t="shared" si="195"/>
        <v>0</v>
      </c>
      <c r="E299" s="144" t="str">
        <f t="shared" si="195"/>
        <v>Chachoengsao</v>
      </c>
      <c r="F299" s="142" t="str">
        <f t="shared" ref="F299" si="196">F107</f>
        <v>ฉะเชิงเทรา</v>
      </c>
      <c r="G299" s="145">
        <f>CCS!M$5</f>
        <v>0</v>
      </c>
      <c r="H299" s="145">
        <f>CCS!M$6</f>
        <v>0</v>
      </c>
      <c r="I299" s="145">
        <f>CCS!M$7</f>
        <v>0</v>
      </c>
      <c r="J299" s="145">
        <f>CCS!M$8</f>
        <v>0</v>
      </c>
      <c r="K299" s="145">
        <f>CCS!M$9</f>
        <v>0</v>
      </c>
      <c r="L299" s="145">
        <f>CCS!M$10</f>
        <v>0</v>
      </c>
      <c r="M299" s="145">
        <f>CCS!M$11</f>
        <v>0</v>
      </c>
      <c r="N299" s="145">
        <f>CCS!M$12</f>
        <v>0</v>
      </c>
      <c r="O299" s="145">
        <f>CCS!M$13</f>
        <v>0</v>
      </c>
      <c r="P299" s="145">
        <f>CCS!M$14</f>
        <v>0</v>
      </c>
      <c r="Q299" s="145">
        <f>CCS!M$15</f>
        <v>0</v>
      </c>
      <c r="R299" s="145">
        <f>CCS!M$16</f>
        <v>0</v>
      </c>
      <c r="S299" s="145">
        <f>CCS!M$17</f>
        <v>0</v>
      </c>
      <c r="T299" s="145">
        <f>CCS!M$18</f>
        <v>0</v>
      </c>
      <c r="U299" s="145">
        <f>CCS!M$19</f>
        <v>0</v>
      </c>
      <c r="V299" s="145">
        <f>CCS!M$20</f>
        <v>0</v>
      </c>
      <c r="W299" s="145">
        <f>CCS!M$21</f>
        <v>0</v>
      </c>
      <c r="X299" s="145">
        <f>CCS!M$22</f>
        <v>0</v>
      </c>
      <c r="Y299" s="145">
        <f>CCS!M$23</f>
        <v>0</v>
      </c>
      <c r="Z299" s="145">
        <f>CCS!M$24</f>
        <v>0</v>
      </c>
      <c r="AA299" s="145">
        <f>CCS!M$25</f>
        <v>0</v>
      </c>
      <c r="AB299" s="145">
        <f>CCS!M$26</f>
        <v>0</v>
      </c>
      <c r="AC299" s="145">
        <f>CCS!M$27</f>
        <v>0</v>
      </c>
      <c r="AD299" s="145">
        <f>CCS!M$28</f>
        <v>0</v>
      </c>
      <c r="AE299" s="145">
        <f>CCS!M$29</f>
        <v>0</v>
      </c>
      <c r="AF299" s="145">
        <f>CCS!M$30</f>
        <v>0</v>
      </c>
      <c r="AG299" s="145">
        <f>CCS!M$31</f>
        <v>0</v>
      </c>
      <c r="AH299" s="145">
        <f>CCS!M$32</f>
        <v>0</v>
      </c>
      <c r="AI299" s="145">
        <f>CCS!M$33</f>
        <v>0</v>
      </c>
      <c r="AJ299" s="145">
        <f>CCS!M$34</f>
        <v>0</v>
      </c>
      <c r="AK299" s="145">
        <f>CCS!M$35</f>
        <v>0</v>
      </c>
      <c r="AL299" s="146"/>
      <c r="AM299" s="147">
        <f t="shared" ref="AM299:AM308" si="197">SUM(G299:AK299)</f>
        <v>0</v>
      </c>
      <c r="AO299" s="146"/>
      <c r="AP299" s="149">
        <f>AM299-AO299</f>
        <v>0</v>
      </c>
      <c r="AQ299" s="150" t="str">
        <f>IF(AO299=0,"-",AP299/AO299)</f>
        <v>-</v>
      </c>
    </row>
    <row r="300" spans="1:43" s="148" customFormat="1" x14ac:dyDescent="0.2">
      <c r="A300" s="141">
        <f t="shared" si="195"/>
        <v>30</v>
      </c>
      <c r="B300" s="142" t="str">
        <f t="shared" si="195"/>
        <v>AMT</v>
      </c>
      <c r="C300" s="143">
        <f t="shared" si="195"/>
        <v>0</v>
      </c>
      <c r="D300" s="143">
        <f t="shared" si="195"/>
        <v>0</v>
      </c>
      <c r="E300" s="144" t="str">
        <f t="shared" si="195"/>
        <v>Amata Nakorn</v>
      </c>
      <c r="F300" s="142" t="str">
        <f t="shared" ref="F300" si="198">F108</f>
        <v>อมตะนคร</v>
      </c>
      <c r="G300" s="145">
        <f>AMT!M$5</f>
        <v>0</v>
      </c>
      <c r="H300" s="145">
        <f>AMT!M$6</f>
        <v>0</v>
      </c>
      <c r="I300" s="145">
        <f>AMT!M$7</f>
        <v>0</v>
      </c>
      <c r="J300" s="145">
        <f>AMT!M$8</f>
        <v>0</v>
      </c>
      <c r="K300" s="145">
        <f>AMT!M$9</f>
        <v>0</v>
      </c>
      <c r="L300" s="145">
        <f>AMT!M$10</f>
        <v>0</v>
      </c>
      <c r="M300" s="145">
        <f>AMT!M$11</f>
        <v>0</v>
      </c>
      <c r="N300" s="145">
        <f>AMT!M$12</f>
        <v>0</v>
      </c>
      <c r="O300" s="145">
        <f>AMT!M$13</f>
        <v>0</v>
      </c>
      <c r="P300" s="145">
        <f>AMT!M$14</f>
        <v>0</v>
      </c>
      <c r="Q300" s="145">
        <f>AMT!M$15</f>
        <v>0</v>
      </c>
      <c r="R300" s="145">
        <f>AMT!M$16</f>
        <v>0</v>
      </c>
      <c r="S300" s="145">
        <f>AMT!M$17</f>
        <v>0</v>
      </c>
      <c r="T300" s="145">
        <f>AMT!M$18</f>
        <v>0</v>
      </c>
      <c r="U300" s="145">
        <f>AMT!M$19</f>
        <v>0</v>
      </c>
      <c r="V300" s="145">
        <f>AMT!M$20</f>
        <v>0</v>
      </c>
      <c r="W300" s="145">
        <f>AMT!M$21</f>
        <v>0</v>
      </c>
      <c r="X300" s="145">
        <f>AMT!M$22</f>
        <v>0</v>
      </c>
      <c r="Y300" s="145">
        <f>AMT!M$23</f>
        <v>0</v>
      </c>
      <c r="Z300" s="145">
        <f>AMT!M$24</f>
        <v>0</v>
      </c>
      <c r="AA300" s="145">
        <f>AMT!M$25</f>
        <v>0</v>
      </c>
      <c r="AB300" s="145">
        <f>AMT!M$26</f>
        <v>0</v>
      </c>
      <c r="AC300" s="145">
        <f>AMT!M$27</f>
        <v>0</v>
      </c>
      <c r="AD300" s="145">
        <f>AMT!M$28</f>
        <v>0</v>
      </c>
      <c r="AE300" s="145">
        <f>AMT!M$29</f>
        <v>0</v>
      </c>
      <c r="AF300" s="145">
        <f>AMT!M$30</f>
        <v>0</v>
      </c>
      <c r="AG300" s="145">
        <f>AMT!M$31</f>
        <v>0</v>
      </c>
      <c r="AH300" s="145">
        <f>AMT!M$32</f>
        <v>0</v>
      </c>
      <c r="AI300" s="145">
        <f>AMT!M$33</f>
        <v>0</v>
      </c>
      <c r="AJ300" s="145">
        <f>AMT!M$34</f>
        <v>0</v>
      </c>
      <c r="AK300" s="145">
        <f>AMT!M$35</f>
        <v>0</v>
      </c>
      <c r="AL300" s="146"/>
      <c r="AM300" s="147">
        <f t="shared" si="197"/>
        <v>0</v>
      </c>
      <c r="AO300" s="146"/>
      <c r="AP300" s="149">
        <f>AM300-AO300</f>
        <v>0</v>
      </c>
      <c r="AQ300" s="150" t="str">
        <f>IF(AO300=0,"-",AP300/AO300)</f>
        <v>-</v>
      </c>
    </row>
    <row r="301" spans="1:43" s="148" customFormat="1" x14ac:dyDescent="0.2">
      <c r="A301" s="141">
        <f t="shared" si="195"/>
        <v>31</v>
      </c>
      <c r="B301" s="142" t="str">
        <f t="shared" si="195"/>
        <v>CHB</v>
      </c>
      <c r="C301" s="143">
        <f t="shared" si="195"/>
        <v>0</v>
      </c>
      <c r="D301" s="143">
        <f t="shared" si="195"/>
        <v>0</v>
      </c>
      <c r="E301" s="144" t="str">
        <f t="shared" si="195"/>
        <v>Muang Chonburi</v>
      </c>
      <c r="F301" s="142" t="str">
        <f t="shared" ref="F301" si="199">F109</f>
        <v>เมืองชลบุรี</v>
      </c>
      <c r="G301" s="145">
        <f>CHB!M$5</f>
        <v>0</v>
      </c>
      <c r="H301" s="145">
        <f>CHB!M$6</f>
        <v>0</v>
      </c>
      <c r="I301" s="145">
        <f>CHB!M$7</f>
        <v>0</v>
      </c>
      <c r="J301" s="145">
        <f>CHB!M$8</f>
        <v>0</v>
      </c>
      <c r="K301" s="145">
        <f>CHB!M$9</f>
        <v>0</v>
      </c>
      <c r="L301" s="145">
        <f>CHB!M$10</f>
        <v>0</v>
      </c>
      <c r="M301" s="145">
        <f>CHB!M$11</f>
        <v>0</v>
      </c>
      <c r="N301" s="145">
        <f>CHB!M$12</f>
        <v>0</v>
      </c>
      <c r="O301" s="145">
        <f>CHB!M$13</f>
        <v>0</v>
      </c>
      <c r="P301" s="145">
        <f>CHB!M$14</f>
        <v>0</v>
      </c>
      <c r="Q301" s="145">
        <f>CHB!M$15</f>
        <v>0</v>
      </c>
      <c r="R301" s="145">
        <f>CHB!M$16</f>
        <v>0</v>
      </c>
      <c r="S301" s="145">
        <f>CHB!M$17</f>
        <v>0</v>
      </c>
      <c r="T301" s="145">
        <f>CHB!M$18</f>
        <v>0</v>
      </c>
      <c r="U301" s="145">
        <f>CHB!M$19</f>
        <v>0</v>
      </c>
      <c r="V301" s="145">
        <f>CHB!M$20</f>
        <v>0</v>
      </c>
      <c r="W301" s="145">
        <f>CHB!M$21</f>
        <v>0</v>
      </c>
      <c r="X301" s="145">
        <f>CHB!M$22</f>
        <v>0</v>
      </c>
      <c r="Y301" s="145">
        <f>CHB!M$23</f>
        <v>0</v>
      </c>
      <c r="Z301" s="145">
        <f>CHB!M$24</f>
        <v>0</v>
      </c>
      <c r="AA301" s="145">
        <f>CHB!M$25</f>
        <v>0</v>
      </c>
      <c r="AB301" s="145">
        <f>CHB!M$26</f>
        <v>0</v>
      </c>
      <c r="AC301" s="145">
        <f>CHB!M$27</f>
        <v>0</v>
      </c>
      <c r="AD301" s="145">
        <f>CHB!M$28</f>
        <v>0</v>
      </c>
      <c r="AE301" s="145">
        <f>CHB!M$29</f>
        <v>0</v>
      </c>
      <c r="AF301" s="145">
        <f>CHB!M$30</f>
        <v>0</v>
      </c>
      <c r="AG301" s="145">
        <f>CHB!M$31</f>
        <v>0</v>
      </c>
      <c r="AH301" s="145">
        <f>CHB!M$32</f>
        <v>0</v>
      </c>
      <c r="AI301" s="145">
        <f>CHB!M$33</f>
        <v>0</v>
      </c>
      <c r="AJ301" s="145">
        <f>CHB!M$34</f>
        <v>0</v>
      </c>
      <c r="AK301" s="145">
        <f>CHB!M$35</f>
        <v>0</v>
      </c>
      <c r="AL301" s="146"/>
      <c r="AM301" s="147">
        <f t="shared" si="197"/>
        <v>0</v>
      </c>
      <c r="AO301" s="146"/>
      <c r="AP301" s="149">
        <f>AM301-AO301</f>
        <v>0</v>
      </c>
      <c r="AQ301" s="150" t="str">
        <f>IF(AO301=0,"-",AP301/AO301)</f>
        <v>-</v>
      </c>
    </row>
    <row r="302" spans="1:43" s="148" customFormat="1" x14ac:dyDescent="0.2">
      <c r="A302" s="141">
        <f t="shared" si="195"/>
        <v>32</v>
      </c>
      <c r="B302" s="142" t="str">
        <f t="shared" si="195"/>
        <v>SRC</v>
      </c>
      <c r="C302" s="143">
        <f t="shared" si="195"/>
        <v>0</v>
      </c>
      <c r="D302" s="143">
        <f t="shared" si="195"/>
        <v>0</v>
      </c>
      <c r="E302" s="144" t="str">
        <f t="shared" si="195"/>
        <v>Sriracha</v>
      </c>
      <c r="F302" s="142" t="str">
        <f t="shared" ref="F302" si="200">F110</f>
        <v>ศรีราชา</v>
      </c>
      <c r="G302" s="145">
        <f>SRC!M$5</f>
        <v>0</v>
      </c>
      <c r="H302" s="145">
        <f>SRC!M$6</f>
        <v>0</v>
      </c>
      <c r="I302" s="145">
        <f>SRC!M$7</f>
        <v>0</v>
      </c>
      <c r="J302" s="145">
        <f>SRC!M$8</f>
        <v>0</v>
      </c>
      <c r="K302" s="145">
        <f>SRC!M$9</f>
        <v>0</v>
      </c>
      <c r="L302" s="145">
        <f>SRC!M$10</f>
        <v>0</v>
      </c>
      <c r="M302" s="145">
        <f>SRC!M$11</f>
        <v>0</v>
      </c>
      <c r="N302" s="145">
        <f>SRC!M$12</f>
        <v>0</v>
      </c>
      <c r="O302" s="145">
        <f>SRC!M$13</f>
        <v>0</v>
      </c>
      <c r="P302" s="145">
        <f>SRC!M$14</f>
        <v>0</v>
      </c>
      <c r="Q302" s="145">
        <f>SRC!M$15</f>
        <v>0</v>
      </c>
      <c r="R302" s="145">
        <f>SRC!M$16</f>
        <v>0</v>
      </c>
      <c r="S302" s="145">
        <f>SRC!M$17</f>
        <v>0</v>
      </c>
      <c r="T302" s="145">
        <f>SRC!M$18</f>
        <v>0</v>
      </c>
      <c r="U302" s="145">
        <f>SRC!M$19</f>
        <v>0</v>
      </c>
      <c r="V302" s="145">
        <f>SRC!M$20</f>
        <v>0</v>
      </c>
      <c r="W302" s="145">
        <f>SRC!M$21</f>
        <v>0</v>
      </c>
      <c r="X302" s="145">
        <f>SRC!M$22</f>
        <v>0</v>
      </c>
      <c r="Y302" s="145">
        <f>SRC!M$23</f>
        <v>0</v>
      </c>
      <c r="Z302" s="145">
        <f>SRC!M$24</f>
        <v>0</v>
      </c>
      <c r="AA302" s="145">
        <f>SRC!M$25</f>
        <v>0</v>
      </c>
      <c r="AB302" s="145">
        <f>SRC!M$26</f>
        <v>0</v>
      </c>
      <c r="AC302" s="145">
        <f>SRC!M$27</f>
        <v>0</v>
      </c>
      <c r="AD302" s="145">
        <f>SRC!M$28</f>
        <v>0</v>
      </c>
      <c r="AE302" s="145">
        <f>SRC!M$29</f>
        <v>0</v>
      </c>
      <c r="AF302" s="145">
        <f>SRC!M$30</f>
        <v>0</v>
      </c>
      <c r="AG302" s="145">
        <f>SRC!M$31</f>
        <v>0</v>
      </c>
      <c r="AH302" s="145">
        <f>SRC!M$32</f>
        <v>0</v>
      </c>
      <c r="AI302" s="145">
        <f>SRC!M$33</f>
        <v>0</v>
      </c>
      <c r="AJ302" s="145">
        <f>SRC!M$34</f>
        <v>0</v>
      </c>
      <c r="AK302" s="145">
        <f>SRC!M$35</f>
        <v>0</v>
      </c>
      <c r="AL302" s="146"/>
      <c r="AM302" s="147">
        <f t="shared" si="197"/>
        <v>0</v>
      </c>
      <c r="AO302" s="146"/>
      <c r="AP302" s="149">
        <f>AM302-AO302</f>
        <v>0</v>
      </c>
      <c r="AQ302" s="150" t="str">
        <f>IF(AO302=0,"-",AP302/AO302)</f>
        <v>-</v>
      </c>
    </row>
    <row r="303" spans="1:43" s="148" customFormat="1" x14ac:dyDescent="0.2">
      <c r="A303" s="141">
        <f t="shared" si="195"/>
        <v>33</v>
      </c>
      <c r="B303" s="142" t="str">
        <f t="shared" si="195"/>
        <v>BWN</v>
      </c>
      <c r="C303" s="143">
        <f t="shared" si="195"/>
        <v>0</v>
      </c>
      <c r="D303" s="143">
        <f t="shared" si="195"/>
        <v>0</v>
      </c>
      <c r="E303" s="144" t="str">
        <f t="shared" si="195"/>
        <v>Bowin</v>
      </c>
      <c r="F303" s="142" t="str">
        <f t="shared" ref="F303" si="201">F111</f>
        <v>บ่อวิน</v>
      </c>
      <c r="G303" s="145">
        <f>BWN!M$5</f>
        <v>0</v>
      </c>
      <c r="H303" s="145">
        <f>BWN!M$6</f>
        <v>0</v>
      </c>
      <c r="I303" s="145">
        <f>BWN!M$7</f>
        <v>0</v>
      </c>
      <c r="J303" s="145">
        <f>BWN!M$8</f>
        <v>0</v>
      </c>
      <c r="K303" s="145">
        <f>BWN!M$9</f>
        <v>0</v>
      </c>
      <c r="L303" s="145">
        <f>BWN!M$10</f>
        <v>0</v>
      </c>
      <c r="M303" s="145">
        <f>BWN!M$11</f>
        <v>0</v>
      </c>
      <c r="N303" s="145">
        <f>BWN!M$12</f>
        <v>1</v>
      </c>
      <c r="O303" s="145">
        <f>BWN!M$13</f>
        <v>0</v>
      </c>
      <c r="P303" s="145">
        <f>BWN!M$14</f>
        <v>0</v>
      </c>
      <c r="Q303" s="145">
        <f>BWN!M$15</f>
        <v>0</v>
      </c>
      <c r="R303" s="145">
        <f>BWN!M$16</f>
        <v>0</v>
      </c>
      <c r="S303" s="145">
        <f>BWN!M$17</f>
        <v>0</v>
      </c>
      <c r="T303" s="145">
        <f>BWN!M$18</f>
        <v>0</v>
      </c>
      <c r="U303" s="145">
        <f>BWN!M$19</f>
        <v>0</v>
      </c>
      <c r="V303" s="145">
        <f>BWN!M$20</f>
        <v>0</v>
      </c>
      <c r="W303" s="145">
        <f>BWN!M$21</f>
        <v>0</v>
      </c>
      <c r="X303" s="145">
        <f>BWN!M$22</f>
        <v>0</v>
      </c>
      <c r="Y303" s="145">
        <f>BWN!M$23</f>
        <v>0</v>
      </c>
      <c r="Z303" s="145">
        <f>BWN!M$24</f>
        <v>0</v>
      </c>
      <c r="AA303" s="145">
        <f>BWN!M$25</f>
        <v>0</v>
      </c>
      <c r="AB303" s="145">
        <f>BWN!M$26</f>
        <v>0</v>
      </c>
      <c r="AC303" s="145">
        <f>BWN!M$27</f>
        <v>0</v>
      </c>
      <c r="AD303" s="145">
        <f>BWN!M$28</f>
        <v>0</v>
      </c>
      <c r="AE303" s="145">
        <f>BWN!M$29</f>
        <v>0</v>
      </c>
      <c r="AF303" s="145">
        <f>BWN!M$30</f>
        <v>0</v>
      </c>
      <c r="AG303" s="145">
        <f>BWN!M$31</f>
        <v>0</v>
      </c>
      <c r="AH303" s="145">
        <f>BWN!M$32</f>
        <v>0</v>
      </c>
      <c r="AI303" s="145">
        <f>BWN!M$33</f>
        <v>0</v>
      </c>
      <c r="AJ303" s="145">
        <f>BWN!M$34</f>
        <v>0</v>
      </c>
      <c r="AK303" s="145">
        <f>BWN!M$35</f>
        <v>0</v>
      </c>
      <c r="AL303" s="146"/>
      <c r="AM303" s="147">
        <f t="shared" si="197"/>
        <v>1</v>
      </c>
      <c r="AO303" s="146"/>
      <c r="AP303" s="149">
        <f t="shared" ref="AP303:AP319" si="202">AM303-AO303</f>
        <v>1</v>
      </c>
      <c r="AQ303" s="150" t="str">
        <f t="shared" ref="AQ303:AQ319" si="203">IF(AO303=0,"-",AP303/AO303)</f>
        <v>-</v>
      </c>
    </row>
    <row r="304" spans="1:43" s="158" customFormat="1" x14ac:dyDescent="0.2">
      <c r="A304" s="151">
        <f t="shared" si="195"/>
        <v>34</v>
      </c>
      <c r="B304" s="152" t="str">
        <f t="shared" si="195"/>
        <v>PTY</v>
      </c>
      <c r="C304" s="153">
        <f t="shared" si="195"/>
        <v>0</v>
      </c>
      <c r="D304" s="153">
        <f t="shared" si="195"/>
        <v>0</v>
      </c>
      <c r="E304" s="154" t="str">
        <f t="shared" si="195"/>
        <v>Pattaya</v>
      </c>
      <c r="F304" s="152" t="str">
        <f t="shared" ref="F304" si="204">F112</f>
        <v>พัทยา</v>
      </c>
      <c r="G304" s="155">
        <f>PTY!M$5</f>
        <v>0</v>
      </c>
      <c r="H304" s="155">
        <f>PTY!M$6</f>
        <v>0</v>
      </c>
      <c r="I304" s="155">
        <f>PTY!M$7</f>
        <v>0</v>
      </c>
      <c r="J304" s="155">
        <f>PTY!M$8</f>
        <v>0</v>
      </c>
      <c r="K304" s="155">
        <f>PTY!M$9</f>
        <v>0</v>
      </c>
      <c r="L304" s="155">
        <f>PTY!M$10</f>
        <v>0</v>
      </c>
      <c r="M304" s="155">
        <f>PTY!M$11</f>
        <v>0</v>
      </c>
      <c r="N304" s="155">
        <f>PTY!M$12</f>
        <v>0</v>
      </c>
      <c r="O304" s="155">
        <f>PTY!M$13</f>
        <v>0</v>
      </c>
      <c r="P304" s="155">
        <f>PTY!M$14</f>
        <v>0</v>
      </c>
      <c r="Q304" s="155">
        <f>PTY!M$15</f>
        <v>0</v>
      </c>
      <c r="R304" s="155">
        <f>PTY!M$16</f>
        <v>0</v>
      </c>
      <c r="S304" s="155">
        <f>PTY!M$17</f>
        <v>0</v>
      </c>
      <c r="T304" s="155">
        <f>PTY!M$18</f>
        <v>0</v>
      </c>
      <c r="U304" s="155">
        <f>PTY!M$19</f>
        <v>0</v>
      </c>
      <c r="V304" s="155">
        <f>PTY!M$20</f>
        <v>0</v>
      </c>
      <c r="W304" s="155">
        <f>PTY!M$21</f>
        <v>0</v>
      </c>
      <c r="X304" s="155">
        <f>PTY!M$22</f>
        <v>0</v>
      </c>
      <c r="Y304" s="155">
        <f>PTY!M$23</f>
        <v>0</v>
      </c>
      <c r="Z304" s="155">
        <f>PTY!M$24</f>
        <v>0</v>
      </c>
      <c r="AA304" s="155">
        <f>PTY!M$25</f>
        <v>0</v>
      </c>
      <c r="AB304" s="155">
        <f>PTY!M$26</f>
        <v>0</v>
      </c>
      <c r="AC304" s="155">
        <f>PTY!M$27</f>
        <v>0</v>
      </c>
      <c r="AD304" s="155">
        <f>PTY!M$28</f>
        <v>0</v>
      </c>
      <c r="AE304" s="155">
        <f>PTY!M$29</f>
        <v>0</v>
      </c>
      <c r="AF304" s="155">
        <f>PTY!M$30</f>
        <v>0</v>
      </c>
      <c r="AG304" s="155">
        <f>PTY!M$31</f>
        <v>0</v>
      </c>
      <c r="AH304" s="155">
        <f>PTY!M$32</f>
        <v>0</v>
      </c>
      <c r="AI304" s="155">
        <f>PTY!M$33</f>
        <v>0</v>
      </c>
      <c r="AJ304" s="155">
        <f>PTY!M$34</f>
        <v>0</v>
      </c>
      <c r="AK304" s="155">
        <f>PTY!M$35</f>
        <v>0</v>
      </c>
      <c r="AL304" s="156"/>
      <c r="AM304" s="157">
        <f t="shared" si="197"/>
        <v>0</v>
      </c>
      <c r="AO304" s="156"/>
      <c r="AP304" s="159">
        <f t="shared" ref="AP304" si="205">AM304-AO304</f>
        <v>0</v>
      </c>
      <c r="AQ304" s="160" t="str">
        <f t="shared" ref="AQ304" si="206">IF(AO304=0,"-",AP304/AO304)</f>
        <v>-</v>
      </c>
    </row>
    <row r="305" spans="1:43" s="148" customFormat="1" x14ac:dyDescent="0.2">
      <c r="A305" s="141">
        <f t="shared" si="195"/>
        <v>35</v>
      </c>
      <c r="B305" s="142" t="str">
        <f t="shared" si="195"/>
        <v>RYO</v>
      </c>
      <c r="C305" s="143">
        <f t="shared" si="195"/>
        <v>0</v>
      </c>
      <c r="D305" s="143">
        <f t="shared" si="195"/>
        <v>0</v>
      </c>
      <c r="E305" s="144" t="str">
        <f t="shared" si="195"/>
        <v>Rayong</v>
      </c>
      <c r="F305" s="142" t="str">
        <f t="shared" ref="F305" si="207">F113</f>
        <v>ระยอง</v>
      </c>
      <c r="G305" s="145">
        <f>RYO!M$5</f>
        <v>0</v>
      </c>
      <c r="H305" s="145">
        <f>RYO!M$6</f>
        <v>0</v>
      </c>
      <c r="I305" s="145">
        <f>RYO!M$7</f>
        <v>0</v>
      </c>
      <c r="J305" s="145">
        <f>RYO!M$8</f>
        <v>0</v>
      </c>
      <c r="K305" s="145">
        <f>RYO!M$9</f>
        <v>0</v>
      </c>
      <c r="L305" s="145">
        <f>RYO!M$10</f>
        <v>0</v>
      </c>
      <c r="M305" s="145">
        <f>RYO!M$11</f>
        <v>0</v>
      </c>
      <c r="N305" s="145">
        <f>RYO!M$12</f>
        <v>0</v>
      </c>
      <c r="O305" s="145">
        <f>RYO!M$13</f>
        <v>0</v>
      </c>
      <c r="P305" s="145">
        <f>RYO!M$14</f>
        <v>0</v>
      </c>
      <c r="Q305" s="145">
        <f>RYO!M$15</f>
        <v>0</v>
      </c>
      <c r="R305" s="145">
        <f>RYO!M$16</f>
        <v>0</v>
      </c>
      <c r="S305" s="145">
        <f>RYO!M$17</f>
        <v>0</v>
      </c>
      <c r="T305" s="145">
        <f>RYO!M$18</f>
        <v>0</v>
      </c>
      <c r="U305" s="145">
        <f>RYO!M$19</f>
        <v>0</v>
      </c>
      <c r="V305" s="145">
        <f>RYO!M$20</f>
        <v>0</v>
      </c>
      <c r="W305" s="145">
        <f>RYO!M$21</f>
        <v>0</v>
      </c>
      <c r="X305" s="145">
        <f>RYO!M$22</f>
        <v>0</v>
      </c>
      <c r="Y305" s="145">
        <f>RYO!M$23</f>
        <v>0</v>
      </c>
      <c r="Z305" s="145">
        <f>RYO!M$24</f>
        <v>0</v>
      </c>
      <c r="AA305" s="145">
        <f>RYO!M$25</f>
        <v>0</v>
      </c>
      <c r="AB305" s="145">
        <f>RYO!M$26</f>
        <v>0</v>
      </c>
      <c r="AC305" s="145">
        <f>RYO!M$27</f>
        <v>0</v>
      </c>
      <c r="AD305" s="145">
        <f>RYO!M$28</f>
        <v>0</v>
      </c>
      <c r="AE305" s="145">
        <f>RYO!M$29</f>
        <v>0</v>
      </c>
      <c r="AF305" s="145">
        <f>RYO!M$30</f>
        <v>0</v>
      </c>
      <c r="AG305" s="145">
        <f>RYO!M$31</f>
        <v>0</v>
      </c>
      <c r="AH305" s="145">
        <f>RYO!M$32</f>
        <v>0</v>
      </c>
      <c r="AI305" s="145">
        <f>RYO!M$33</f>
        <v>0</v>
      </c>
      <c r="AJ305" s="145">
        <f>RYO!M$34</f>
        <v>0</v>
      </c>
      <c r="AK305" s="145">
        <f>RYO!M$35</f>
        <v>0</v>
      </c>
      <c r="AL305" s="146"/>
      <c r="AM305" s="147">
        <f t="shared" si="197"/>
        <v>0</v>
      </c>
      <c r="AO305" s="146"/>
      <c r="AP305" s="149">
        <f>AM305-AO305</f>
        <v>0</v>
      </c>
      <c r="AQ305" s="150" t="str">
        <f>IF(AO305=0,"-",AP305/AO305)</f>
        <v>-</v>
      </c>
    </row>
    <row r="306" spans="1:43" s="148" customFormat="1" x14ac:dyDescent="0.2">
      <c r="A306" s="141">
        <f t="shared" si="195"/>
        <v>36</v>
      </c>
      <c r="B306" s="142" t="str">
        <f t="shared" si="195"/>
        <v>MTP</v>
      </c>
      <c r="C306" s="143">
        <f t="shared" si="195"/>
        <v>0</v>
      </c>
      <c r="D306" s="143">
        <f t="shared" si="195"/>
        <v>0</v>
      </c>
      <c r="E306" s="144" t="str">
        <f t="shared" si="195"/>
        <v>Maptaphut</v>
      </c>
      <c r="F306" s="142" t="str">
        <f t="shared" ref="F306" si="208">F114</f>
        <v>มาบตาพุด</v>
      </c>
      <c r="G306" s="145">
        <f>MTP!M$5</f>
        <v>0</v>
      </c>
      <c r="H306" s="145">
        <f>MTP!M$6</f>
        <v>0</v>
      </c>
      <c r="I306" s="145">
        <f>MTP!M$7</f>
        <v>0</v>
      </c>
      <c r="J306" s="145">
        <f>MTP!M$8</f>
        <v>0</v>
      </c>
      <c r="K306" s="145">
        <f>MTP!M$9</f>
        <v>0</v>
      </c>
      <c r="L306" s="145">
        <f>MTP!M$10</f>
        <v>0</v>
      </c>
      <c r="M306" s="145">
        <f>MTP!M$11</f>
        <v>0</v>
      </c>
      <c r="N306" s="145">
        <f>MTP!M$12</f>
        <v>0</v>
      </c>
      <c r="O306" s="145">
        <f>MTP!M$13</f>
        <v>0</v>
      </c>
      <c r="P306" s="145">
        <f>MTP!M$14</f>
        <v>0</v>
      </c>
      <c r="Q306" s="145">
        <f>MTP!M$15</f>
        <v>0</v>
      </c>
      <c r="R306" s="145">
        <f>MTP!M$16</f>
        <v>0</v>
      </c>
      <c r="S306" s="145">
        <f>MTP!M$17</f>
        <v>0</v>
      </c>
      <c r="T306" s="145">
        <f>MTP!M$18</f>
        <v>0</v>
      </c>
      <c r="U306" s="145">
        <f>MTP!M$19</f>
        <v>0</v>
      </c>
      <c r="V306" s="145">
        <f>MTP!M$20</f>
        <v>0</v>
      </c>
      <c r="W306" s="145">
        <f>MTP!M$21</f>
        <v>0</v>
      </c>
      <c r="X306" s="145">
        <f>MTP!M$22</f>
        <v>0</v>
      </c>
      <c r="Y306" s="145">
        <f>MTP!M$23</f>
        <v>0</v>
      </c>
      <c r="Z306" s="145">
        <f>MTP!M$24</f>
        <v>0</v>
      </c>
      <c r="AA306" s="145">
        <f>MTP!M$25</f>
        <v>0</v>
      </c>
      <c r="AB306" s="145">
        <f>MTP!M$26</f>
        <v>0</v>
      </c>
      <c r="AC306" s="145">
        <f>MTP!M$27</f>
        <v>0</v>
      </c>
      <c r="AD306" s="145">
        <f>MTP!M$28</f>
        <v>0</v>
      </c>
      <c r="AE306" s="145">
        <f>MTP!M$29</f>
        <v>0</v>
      </c>
      <c r="AF306" s="145">
        <f>MTP!M$30</f>
        <v>0</v>
      </c>
      <c r="AG306" s="145">
        <f>MTP!M$31</f>
        <v>0</v>
      </c>
      <c r="AH306" s="145">
        <f>MTP!M$32</f>
        <v>0</v>
      </c>
      <c r="AI306" s="145">
        <f>MTP!M$33</f>
        <v>0</v>
      </c>
      <c r="AJ306" s="145">
        <f>MTP!M$34</f>
        <v>0</v>
      </c>
      <c r="AK306" s="145">
        <f>MTP!M$35</f>
        <v>0</v>
      </c>
      <c r="AL306" s="146"/>
      <c r="AM306" s="147">
        <f t="shared" si="197"/>
        <v>0</v>
      </c>
      <c r="AO306" s="146"/>
      <c r="AP306" s="149">
        <f>AM306-AO306</f>
        <v>0</v>
      </c>
      <c r="AQ306" s="150" t="str">
        <f>IF(AO306=0,"-",AP306/AO306)</f>
        <v>-</v>
      </c>
    </row>
    <row r="307" spans="1:43" s="148" customFormat="1" x14ac:dyDescent="0.2">
      <c r="A307" s="141">
        <f t="shared" si="195"/>
        <v>37</v>
      </c>
      <c r="B307" s="142" t="str">
        <f t="shared" si="195"/>
        <v>PLD</v>
      </c>
      <c r="C307" s="143">
        <f t="shared" si="195"/>
        <v>0</v>
      </c>
      <c r="D307" s="143">
        <f t="shared" si="195"/>
        <v>0</v>
      </c>
      <c r="E307" s="144" t="str">
        <f t="shared" si="195"/>
        <v>Pluakdaeng</v>
      </c>
      <c r="F307" s="142" t="str">
        <f t="shared" ref="F307" si="209">F115</f>
        <v>ปลวกแดง</v>
      </c>
      <c r="G307" s="145">
        <f>PLD!M$5</f>
        <v>0</v>
      </c>
      <c r="H307" s="145">
        <f>PLD!M$6</f>
        <v>0</v>
      </c>
      <c r="I307" s="145">
        <f>PLD!M$7</f>
        <v>0</v>
      </c>
      <c r="J307" s="145">
        <f>PLD!M$8</f>
        <v>0</v>
      </c>
      <c r="K307" s="145">
        <f>PLD!M$9</f>
        <v>0</v>
      </c>
      <c r="L307" s="145">
        <f>PLD!M$10</f>
        <v>0</v>
      </c>
      <c r="M307" s="145">
        <f>PLD!M$11</f>
        <v>0</v>
      </c>
      <c r="N307" s="145">
        <f>PLD!M$12</f>
        <v>0</v>
      </c>
      <c r="O307" s="145">
        <f>PLD!M$13</f>
        <v>0</v>
      </c>
      <c r="P307" s="145">
        <f>PLD!M$14</f>
        <v>0</v>
      </c>
      <c r="Q307" s="145">
        <f>PLD!M$15</f>
        <v>0</v>
      </c>
      <c r="R307" s="145">
        <f>PLD!M$16</f>
        <v>0</v>
      </c>
      <c r="S307" s="145">
        <f>PLD!M$17</f>
        <v>0</v>
      </c>
      <c r="T307" s="145">
        <f>PLD!M$18</f>
        <v>0</v>
      </c>
      <c r="U307" s="145">
        <f>PLD!M$19</f>
        <v>0</v>
      </c>
      <c r="V307" s="145">
        <f>PLD!M$20</f>
        <v>0</v>
      </c>
      <c r="W307" s="145">
        <f>PLD!M$21</f>
        <v>0</v>
      </c>
      <c r="X307" s="145">
        <f>PLD!M$22</f>
        <v>0</v>
      </c>
      <c r="Y307" s="145">
        <f>PLD!M$23</f>
        <v>0</v>
      </c>
      <c r="Z307" s="145">
        <f>PLD!M$24</f>
        <v>0</v>
      </c>
      <c r="AA307" s="145">
        <f>PLD!M$25</f>
        <v>0</v>
      </c>
      <c r="AB307" s="145">
        <f>PLD!M$26</f>
        <v>0</v>
      </c>
      <c r="AC307" s="145">
        <f>PLD!M$27</f>
        <v>0</v>
      </c>
      <c r="AD307" s="145">
        <f>PLD!M$28</f>
        <v>0</v>
      </c>
      <c r="AE307" s="145">
        <f>PLD!M$29</f>
        <v>0</v>
      </c>
      <c r="AF307" s="145">
        <f>PLD!M$30</f>
        <v>0</v>
      </c>
      <c r="AG307" s="145">
        <f>PLD!M$31</f>
        <v>0</v>
      </c>
      <c r="AH307" s="145">
        <f>PLD!M$32</f>
        <v>0</v>
      </c>
      <c r="AI307" s="145">
        <f>PLD!M$33</f>
        <v>0</v>
      </c>
      <c r="AJ307" s="145">
        <f>PLD!M$34</f>
        <v>0</v>
      </c>
      <c r="AK307" s="145">
        <f>PLD!M$35</f>
        <v>0</v>
      </c>
      <c r="AL307" s="146"/>
      <c r="AM307" s="147">
        <f t="shared" si="197"/>
        <v>0</v>
      </c>
      <c r="AO307" s="146"/>
      <c r="AP307" s="149">
        <f>AM307-AO307</f>
        <v>0</v>
      </c>
      <c r="AQ307" s="150" t="str">
        <f>IF(AO307=0,"-",AP307/AO307)</f>
        <v>-</v>
      </c>
    </row>
    <row r="308" spans="1:43" s="138" customFormat="1" x14ac:dyDescent="0.2">
      <c r="A308" s="131">
        <f t="shared" si="195"/>
        <v>38</v>
      </c>
      <c r="B308" s="132" t="str">
        <f t="shared" si="195"/>
        <v>BKH</v>
      </c>
      <c r="C308" s="133">
        <f t="shared" si="195"/>
        <v>0</v>
      </c>
      <c r="D308" s="133">
        <f t="shared" si="195"/>
        <v>0</v>
      </c>
      <c r="E308" s="134" t="str">
        <f t="shared" si="195"/>
        <v>Bankhai</v>
      </c>
      <c r="F308" s="132" t="str">
        <f t="shared" ref="F308" si="210">F116</f>
        <v>บ้านค่าย</v>
      </c>
      <c r="G308" s="135">
        <f>BKH!M$5</f>
        <v>0</v>
      </c>
      <c r="H308" s="135">
        <f>BKH!M$6</f>
        <v>0</v>
      </c>
      <c r="I308" s="135">
        <f>BKH!M$7</f>
        <v>0</v>
      </c>
      <c r="J308" s="135">
        <f>BKH!M$8</f>
        <v>0</v>
      </c>
      <c r="K308" s="135">
        <f>BKH!M$9</f>
        <v>0</v>
      </c>
      <c r="L308" s="135">
        <f>BKH!M$10</f>
        <v>0</v>
      </c>
      <c r="M308" s="135">
        <f>BKH!M$11</f>
        <v>0</v>
      </c>
      <c r="N308" s="135">
        <f>BKH!M$12</f>
        <v>0</v>
      </c>
      <c r="O308" s="135">
        <f>BKH!M$13</f>
        <v>0</v>
      </c>
      <c r="P308" s="135">
        <f>BKH!M$14</f>
        <v>0</v>
      </c>
      <c r="Q308" s="135">
        <f>BKH!M$15</f>
        <v>0</v>
      </c>
      <c r="R308" s="135">
        <f>BKH!M$16</f>
        <v>0</v>
      </c>
      <c r="S308" s="135">
        <f>BKH!M$17</f>
        <v>0</v>
      </c>
      <c r="T308" s="135">
        <f>BKH!M$18</f>
        <v>0</v>
      </c>
      <c r="U308" s="135">
        <f>BKH!M$19</f>
        <v>0</v>
      </c>
      <c r="V308" s="135">
        <f>BKH!M$20</f>
        <v>0</v>
      </c>
      <c r="W308" s="135">
        <f>BKH!M$21</f>
        <v>0</v>
      </c>
      <c r="X308" s="135">
        <f>BKH!M$22</f>
        <v>0</v>
      </c>
      <c r="Y308" s="135">
        <f>BKH!M$23</f>
        <v>0</v>
      </c>
      <c r="Z308" s="135">
        <f>BKH!M$24</f>
        <v>0</v>
      </c>
      <c r="AA308" s="135">
        <f>BKH!M$25</f>
        <v>0</v>
      </c>
      <c r="AB308" s="135">
        <f>BKH!M$26</f>
        <v>0</v>
      </c>
      <c r="AC308" s="135">
        <f>BKH!M$27</f>
        <v>0</v>
      </c>
      <c r="AD308" s="135">
        <f>BKH!M$28</f>
        <v>0</v>
      </c>
      <c r="AE308" s="135">
        <f>BKH!M$29</f>
        <v>0</v>
      </c>
      <c r="AF308" s="135">
        <f>BKH!M$30</f>
        <v>0</v>
      </c>
      <c r="AG308" s="135">
        <f>BKH!M$31</f>
        <v>0</v>
      </c>
      <c r="AH308" s="135">
        <f>BKH!M$32</f>
        <v>0</v>
      </c>
      <c r="AI308" s="135">
        <f>BKH!M$33</f>
        <v>0</v>
      </c>
      <c r="AJ308" s="135">
        <f>BKH!M$34</f>
        <v>0</v>
      </c>
      <c r="AK308" s="135">
        <f>BKH!M$35</f>
        <v>0</v>
      </c>
      <c r="AL308" s="136"/>
      <c r="AM308" s="137">
        <f t="shared" si="197"/>
        <v>0</v>
      </c>
      <c r="AO308" s="136"/>
      <c r="AP308" s="139">
        <f>AM308-AO308</f>
        <v>0</v>
      </c>
      <c r="AQ308" s="140" t="str">
        <f>IF(AO308=0,"-",AP308/AO308)</f>
        <v>-</v>
      </c>
    </row>
    <row r="309" spans="1:43" s="148" customFormat="1" x14ac:dyDescent="0.2">
      <c r="A309" s="141">
        <f t="shared" si="195"/>
        <v>39</v>
      </c>
      <c r="B309" s="142" t="str">
        <f t="shared" si="195"/>
        <v>CTB</v>
      </c>
      <c r="C309" s="143">
        <f t="shared" si="195"/>
        <v>0</v>
      </c>
      <c r="D309" s="143">
        <f t="shared" si="195"/>
        <v>0</v>
      </c>
      <c r="E309" s="144" t="str">
        <f t="shared" si="195"/>
        <v>Chanthaburi</v>
      </c>
      <c r="F309" s="142" t="str">
        <f t="shared" ref="F309" si="211">F117</f>
        <v>จันทบุรี</v>
      </c>
      <c r="G309" s="145">
        <f>CTB!M$5</f>
        <v>0</v>
      </c>
      <c r="H309" s="145">
        <f>CTB!M$6</f>
        <v>0</v>
      </c>
      <c r="I309" s="145">
        <f>CTB!M$7</f>
        <v>0</v>
      </c>
      <c r="J309" s="145">
        <f>CTB!M$8</f>
        <v>0</v>
      </c>
      <c r="K309" s="145">
        <f>CTB!M$9</f>
        <v>0</v>
      </c>
      <c r="L309" s="145">
        <f>CTB!M$10</f>
        <v>0</v>
      </c>
      <c r="M309" s="145">
        <f>CTB!M$11</f>
        <v>0</v>
      </c>
      <c r="N309" s="145">
        <f>CTB!M$12</f>
        <v>0</v>
      </c>
      <c r="O309" s="145">
        <f>CTB!M$13</f>
        <v>0</v>
      </c>
      <c r="P309" s="145">
        <f>CTB!M$14</f>
        <v>0</v>
      </c>
      <c r="Q309" s="145">
        <f>CTB!M$15</f>
        <v>0</v>
      </c>
      <c r="R309" s="145">
        <f>CTB!M$16</f>
        <v>0</v>
      </c>
      <c r="S309" s="145">
        <f>CTB!M$17</f>
        <v>0</v>
      </c>
      <c r="T309" s="145">
        <f>CTB!M$18</f>
        <v>0</v>
      </c>
      <c r="U309" s="145">
        <f>CTB!M$19</f>
        <v>0</v>
      </c>
      <c r="V309" s="145">
        <f>CTB!M$20</f>
        <v>0</v>
      </c>
      <c r="W309" s="145">
        <f>CTB!M$21</f>
        <v>0</v>
      </c>
      <c r="X309" s="145">
        <f>CTB!M$22</f>
        <v>0</v>
      </c>
      <c r="Y309" s="145">
        <f>CTB!M$23</f>
        <v>0</v>
      </c>
      <c r="Z309" s="145">
        <f>CTB!M$24</f>
        <v>0</v>
      </c>
      <c r="AA309" s="145">
        <f>CTB!M$25</f>
        <v>0</v>
      </c>
      <c r="AB309" s="145">
        <f>CTB!M$26</f>
        <v>0</v>
      </c>
      <c r="AC309" s="145">
        <f>CTB!M$27</f>
        <v>0</v>
      </c>
      <c r="AD309" s="145">
        <f>CTB!M$28</f>
        <v>0</v>
      </c>
      <c r="AE309" s="145">
        <f>CTB!M$29</f>
        <v>0</v>
      </c>
      <c r="AF309" s="145">
        <f>CTB!M$30</f>
        <v>0</v>
      </c>
      <c r="AG309" s="145">
        <f>CTB!M$31</f>
        <v>0</v>
      </c>
      <c r="AH309" s="145">
        <f>CTB!M$32</f>
        <v>0</v>
      </c>
      <c r="AI309" s="145">
        <f>CTB!M$33</f>
        <v>0</v>
      </c>
      <c r="AJ309" s="145">
        <f>CTB!M$34</f>
        <v>0</v>
      </c>
      <c r="AK309" s="145">
        <f>CTB!M$35</f>
        <v>0</v>
      </c>
      <c r="AL309" s="146"/>
      <c r="AM309" s="147">
        <f t="shared" ref="AM309:AM319" si="212">SUM(G309:AK309)</f>
        <v>0</v>
      </c>
      <c r="AO309" s="146"/>
      <c r="AP309" s="149">
        <f t="shared" si="202"/>
        <v>0</v>
      </c>
      <c r="AQ309" s="150" t="str">
        <f t="shared" si="203"/>
        <v>-</v>
      </c>
    </row>
    <row r="310" spans="1:43" s="148" customFormat="1" x14ac:dyDescent="0.2">
      <c r="A310" s="141">
        <f t="shared" si="195"/>
        <v>40</v>
      </c>
      <c r="B310" s="142" t="str">
        <f t="shared" si="195"/>
        <v>KRT</v>
      </c>
      <c r="C310" s="143">
        <f t="shared" si="195"/>
        <v>0</v>
      </c>
      <c r="D310" s="143">
        <f t="shared" si="195"/>
        <v>0</v>
      </c>
      <c r="E310" s="144" t="str">
        <f t="shared" si="195"/>
        <v>Korat GL</v>
      </c>
      <c r="F310" s="142" t="str">
        <f t="shared" ref="F310" si="213">F118</f>
        <v>โคราช</v>
      </c>
      <c r="G310" s="145">
        <f>KRT!M$5</f>
        <v>0</v>
      </c>
      <c r="H310" s="145">
        <f>KRT!M$6</f>
        <v>0</v>
      </c>
      <c r="I310" s="145">
        <f>KRT!M$7</f>
        <v>0</v>
      </c>
      <c r="J310" s="145">
        <f>KRT!M$8</f>
        <v>0</v>
      </c>
      <c r="K310" s="145">
        <f>KRT!M$9</f>
        <v>0</v>
      </c>
      <c r="L310" s="145">
        <f>KRT!M$10</f>
        <v>0</v>
      </c>
      <c r="M310" s="145">
        <f>KRT!M$11</f>
        <v>0</v>
      </c>
      <c r="N310" s="145">
        <f>KRT!M$12</f>
        <v>0</v>
      </c>
      <c r="O310" s="145">
        <f>KRT!M$13</f>
        <v>0</v>
      </c>
      <c r="P310" s="145">
        <f>KRT!M$14</f>
        <v>0</v>
      </c>
      <c r="Q310" s="145">
        <f>KRT!M$15</f>
        <v>0</v>
      </c>
      <c r="R310" s="145">
        <f>KRT!M$16</f>
        <v>0</v>
      </c>
      <c r="S310" s="145">
        <f>KRT!M$17</f>
        <v>0</v>
      </c>
      <c r="T310" s="145">
        <f>KRT!M$18</f>
        <v>0</v>
      </c>
      <c r="U310" s="145">
        <f>KRT!M$19</f>
        <v>0</v>
      </c>
      <c r="V310" s="145">
        <f>KRT!M$20</f>
        <v>0</v>
      </c>
      <c r="W310" s="145">
        <f>KRT!M$21</f>
        <v>0</v>
      </c>
      <c r="X310" s="145">
        <f>KRT!M$22</f>
        <v>0</v>
      </c>
      <c r="Y310" s="145">
        <f>KRT!M$23</f>
        <v>0</v>
      </c>
      <c r="Z310" s="145">
        <f>KRT!M$24</f>
        <v>0</v>
      </c>
      <c r="AA310" s="145">
        <f>KRT!M$25</f>
        <v>0</v>
      </c>
      <c r="AB310" s="145">
        <f>KRT!M$26</f>
        <v>0</v>
      </c>
      <c r="AC310" s="145">
        <f>KRT!M$27</f>
        <v>0</v>
      </c>
      <c r="AD310" s="145">
        <f>KRT!M$28</f>
        <v>0</v>
      </c>
      <c r="AE310" s="145">
        <f>KRT!M$29</f>
        <v>0</v>
      </c>
      <c r="AF310" s="145">
        <f>KRT!M$30</f>
        <v>0</v>
      </c>
      <c r="AG310" s="145">
        <f>KRT!M$31</f>
        <v>0</v>
      </c>
      <c r="AH310" s="145">
        <f>KRT!M$32</f>
        <v>0</v>
      </c>
      <c r="AI310" s="145">
        <f>KRT!M$33</f>
        <v>0</v>
      </c>
      <c r="AJ310" s="145">
        <f>KRT!M$34</f>
        <v>0</v>
      </c>
      <c r="AK310" s="145">
        <f>KRT!M$35</f>
        <v>0</v>
      </c>
      <c r="AL310" s="146"/>
      <c r="AM310" s="147">
        <f t="shared" si="212"/>
        <v>0</v>
      </c>
      <c r="AO310" s="146"/>
      <c r="AP310" s="149">
        <f t="shared" si="202"/>
        <v>0</v>
      </c>
      <c r="AQ310" s="150" t="str">
        <f t="shared" si="203"/>
        <v>-</v>
      </c>
    </row>
    <row r="311" spans="1:43" s="148" customFormat="1" x14ac:dyDescent="0.2">
      <c r="A311" s="141">
        <f t="shared" si="195"/>
        <v>41</v>
      </c>
      <c r="B311" s="142" t="str">
        <f t="shared" si="195"/>
        <v>JOH</v>
      </c>
      <c r="C311" s="143">
        <f t="shared" si="195"/>
        <v>0</v>
      </c>
      <c r="D311" s="143">
        <f t="shared" si="195"/>
        <v>0</v>
      </c>
      <c r="E311" s="144" t="str">
        <f t="shared" si="195"/>
        <v>Joho</v>
      </c>
      <c r="F311" s="142"/>
      <c r="G311" s="145">
        <f>JOH!M$5</f>
        <v>0</v>
      </c>
      <c r="H311" s="145">
        <f>JOH!M$6</f>
        <v>0</v>
      </c>
      <c r="I311" s="145">
        <f>JOH!M$7</f>
        <v>0</v>
      </c>
      <c r="J311" s="145">
        <f>JOH!M$8</f>
        <v>0</v>
      </c>
      <c r="K311" s="145">
        <f>JOH!M$9</f>
        <v>0</v>
      </c>
      <c r="L311" s="145">
        <f>JOH!M$10</f>
        <v>0</v>
      </c>
      <c r="M311" s="145">
        <f>JOH!M$11</f>
        <v>0</v>
      </c>
      <c r="N311" s="145">
        <f>JOH!M$12</f>
        <v>0</v>
      </c>
      <c r="O311" s="145">
        <f>JOH!M$13</f>
        <v>0</v>
      </c>
      <c r="P311" s="145">
        <f>JOH!M$14</f>
        <v>0</v>
      </c>
      <c r="Q311" s="145">
        <f>JOH!M$15</f>
        <v>0</v>
      </c>
      <c r="R311" s="145">
        <f>JOH!M$16</f>
        <v>0</v>
      </c>
      <c r="S311" s="145">
        <f>JOH!M$17</f>
        <v>0</v>
      </c>
      <c r="T311" s="145">
        <f>JOH!M$18</f>
        <v>0</v>
      </c>
      <c r="U311" s="145">
        <f>JOH!M$19</f>
        <v>0</v>
      </c>
      <c r="V311" s="145">
        <f>JOH!M$20</f>
        <v>0</v>
      </c>
      <c r="W311" s="145">
        <f>JOH!M$21</f>
        <v>0</v>
      </c>
      <c r="X311" s="145">
        <f>JOH!M$22</f>
        <v>0</v>
      </c>
      <c r="Y311" s="145">
        <f>JOH!M$23</f>
        <v>0</v>
      </c>
      <c r="Z311" s="145">
        <f>JOH!M$24</f>
        <v>0</v>
      </c>
      <c r="AA311" s="145">
        <f>JOH!M$25</f>
        <v>0</v>
      </c>
      <c r="AB311" s="145">
        <f>JOH!M$26</f>
        <v>0</v>
      </c>
      <c r="AC311" s="145">
        <f>JOH!M$27</f>
        <v>0</v>
      </c>
      <c r="AD311" s="145">
        <f>JOH!M$28</f>
        <v>0</v>
      </c>
      <c r="AE311" s="145">
        <f>JOH!M$29</f>
        <v>0</v>
      </c>
      <c r="AF311" s="145">
        <f>JOH!M$30</f>
        <v>0</v>
      </c>
      <c r="AG311" s="145">
        <f>JOH!M$31</f>
        <v>0</v>
      </c>
      <c r="AH311" s="145">
        <f>JOH!M$32</f>
        <v>0</v>
      </c>
      <c r="AI311" s="145">
        <f>JOH!M$33</f>
        <v>0</v>
      </c>
      <c r="AJ311" s="145">
        <f>JOH!M$34</f>
        <v>0</v>
      </c>
      <c r="AK311" s="145">
        <f>JOH!M$35</f>
        <v>0</v>
      </c>
      <c r="AL311" s="146"/>
      <c r="AM311" s="147">
        <f t="shared" si="212"/>
        <v>0</v>
      </c>
      <c r="AO311" s="146"/>
      <c r="AP311" s="149">
        <f t="shared" ref="AP311" si="214">AM311-AO311</f>
        <v>0</v>
      </c>
      <c r="AQ311" s="150" t="str">
        <f t="shared" ref="AQ311" si="215">IF(AO311=0,"-",AP311/AO311)</f>
        <v>-</v>
      </c>
    </row>
    <row r="312" spans="1:43" s="148" customFormat="1" x14ac:dyDescent="0.2">
      <c r="A312" s="141">
        <f t="shared" ref="A312:E312" si="216">A216</f>
        <v>42</v>
      </c>
      <c r="B312" s="142" t="str">
        <f t="shared" si="216"/>
        <v>YMO</v>
      </c>
      <c r="C312" s="143">
        <f t="shared" si="216"/>
        <v>0</v>
      </c>
      <c r="D312" s="143">
        <f t="shared" si="216"/>
        <v>0</v>
      </c>
      <c r="E312" s="144" t="str">
        <f t="shared" si="216"/>
        <v>Yamo Korat</v>
      </c>
      <c r="F312" s="142" t="str">
        <f t="shared" ref="F312" si="217">F120</f>
        <v>ย่าโม โคราช</v>
      </c>
      <c r="G312" s="145">
        <f>YMO!M$5</f>
        <v>0</v>
      </c>
      <c r="H312" s="145">
        <f>YMO!M$6</f>
        <v>0</v>
      </c>
      <c r="I312" s="145">
        <f>YMO!M$7</f>
        <v>0</v>
      </c>
      <c r="J312" s="145">
        <f>YMO!M$8</f>
        <v>0</v>
      </c>
      <c r="K312" s="145">
        <f>YMO!M$9</f>
        <v>0</v>
      </c>
      <c r="L312" s="145">
        <f>YMO!M$10</f>
        <v>0</v>
      </c>
      <c r="M312" s="145">
        <f>YMO!M$11</f>
        <v>0</v>
      </c>
      <c r="N312" s="145">
        <f>YMO!M$12</f>
        <v>0</v>
      </c>
      <c r="O312" s="145">
        <f>YMO!M$13</f>
        <v>0</v>
      </c>
      <c r="P312" s="145">
        <f>YMO!M$14</f>
        <v>0</v>
      </c>
      <c r="Q312" s="145">
        <f>YMO!M$15</f>
        <v>0</v>
      </c>
      <c r="R312" s="145">
        <f>YMO!M$16</f>
        <v>0</v>
      </c>
      <c r="S312" s="145">
        <f>YMO!M$17</f>
        <v>0</v>
      </c>
      <c r="T312" s="145">
        <f>YMO!M$18</f>
        <v>0</v>
      </c>
      <c r="U312" s="145">
        <f>YMO!M$19</f>
        <v>0</v>
      </c>
      <c r="V312" s="145">
        <f>YMO!M$20</f>
        <v>0</v>
      </c>
      <c r="W312" s="145">
        <f>YMO!M$21</f>
        <v>0</v>
      </c>
      <c r="X312" s="145">
        <f>YMO!M$22</f>
        <v>0</v>
      </c>
      <c r="Y312" s="145">
        <f>YMO!M$23</f>
        <v>0</v>
      </c>
      <c r="Z312" s="145">
        <f>YMO!M$24</f>
        <v>0</v>
      </c>
      <c r="AA312" s="145">
        <f>YMO!M$25</f>
        <v>0</v>
      </c>
      <c r="AB312" s="145">
        <f>YMO!M$26</f>
        <v>0</v>
      </c>
      <c r="AC312" s="145">
        <f>YMO!M$27</f>
        <v>0</v>
      </c>
      <c r="AD312" s="145">
        <f>YMO!M$28</f>
        <v>0</v>
      </c>
      <c r="AE312" s="145">
        <f>YMO!M$29</f>
        <v>0</v>
      </c>
      <c r="AF312" s="145">
        <f>YMO!M$30</f>
        <v>0</v>
      </c>
      <c r="AG312" s="145">
        <f>YMO!M$31</f>
        <v>0</v>
      </c>
      <c r="AH312" s="145">
        <f>YMO!M$32</f>
        <v>0</v>
      </c>
      <c r="AI312" s="145">
        <f>YMO!M$33</f>
        <v>0</v>
      </c>
      <c r="AJ312" s="145">
        <f>YMO!M$34</f>
        <v>0</v>
      </c>
      <c r="AK312" s="145">
        <f>YMO!M$35</f>
        <v>0</v>
      </c>
      <c r="AL312" s="146"/>
      <c r="AM312" s="147">
        <f t="shared" si="212"/>
        <v>0</v>
      </c>
      <c r="AO312" s="146"/>
      <c r="AP312" s="149">
        <f t="shared" ref="AP312:AP313" si="218">AM312-AO312</f>
        <v>0</v>
      </c>
      <c r="AQ312" s="150" t="str">
        <f t="shared" ref="AQ312:AQ313" si="219">IF(AO312=0,"-",AP312/AO312)</f>
        <v>-</v>
      </c>
    </row>
    <row r="313" spans="1:43" s="148" customFormat="1" x14ac:dyDescent="0.2">
      <c r="A313" s="141">
        <f t="shared" ref="A313:E313" si="220">A217</f>
        <v>43</v>
      </c>
      <c r="B313" s="142" t="str">
        <f t="shared" si="220"/>
        <v>S1M</v>
      </c>
      <c r="C313" s="143">
        <f t="shared" si="220"/>
        <v>0</v>
      </c>
      <c r="D313" s="143">
        <f t="shared" si="220"/>
        <v>0</v>
      </c>
      <c r="E313" s="144" t="str">
        <f t="shared" si="220"/>
        <v>SaveOne Market Korat</v>
      </c>
      <c r="F313" s="142" t="str">
        <f t="shared" ref="F313" si="221">F121</f>
        <v>ตลาดเซฟวัน</v>
      </c>
      <c r="G313" s="145">
        <f>S1M!M$5</f>
        <v>0</v>
      </c>
      <c r="H313" s="145">
        <f>S1M!M$6</f>
        <v>0</v>
      </c>
      <c r="I313" s="145">
        <f>S1M!M$7</f>
        <v>0</v>
      </c>
      <c r="J313" s="145">
        <f>S1M!M$8</f>
        <v>0</v>
      </c>
      <c r="K313" s="145">
        <f>S1M!M$9</f>
        <v>0</v>
      </c>
      <c r="L313" s="145">
        <f>S1M!M$10</f>
        <v>0</v>
      </c>
      <c r="M313" s="145">
        <f>S1M!M$11</f>
        <v>0</v>
      </c>
      <c r="N313" s="145">
        <f>S1M!M$12</f>
        <v>0</v>
      </c>
      <c r="O313" s="145">
        <f>S1M!M$13</f>
        <v>0</v>
      </c>
      <c r="P313" s="145">
        <f>S1M!M$14</f>
        <v>0</v>
      </c>
      <c r="Q313" s="145">
        <f>S1M!M$15</f>
        <v>0</v>
      </c>
      <c r="R313" s="145">
        <f>S1M!M$16</f>
        <v>0</v>
      </c>
      <c r="S313" s="145">
        <f>S1M!M$17</f>
        <v>0</v>
      </c>
      <c r="T313" s="145">
        <f>S1M!M$18</f>
        <v>0</v>
      </c>
      <c r="U313" s="145">
        <f>S1M!M$19</f>
        <v>0</v>
      </c>
      <c r="V313" s="145">
        <f>S1M!M$20</f>
        <v>0</v>
      </c>
      <c r="W313" s="145">
        <f>S1M!M$21</f>
        <v>0</v>
      </c>
      <c r="X313" s="145">
        <f>S1M!M$22</f>
        <v>0</v>
      </c>
      <c r="Y313" s="145">
        <f>S1M!M$23</f>
        <v>0</v>
      </c>
      <c r="Z313" s="145">
        <f>S1M!M$24</f>
        <v>0</v>
      </c>
      <c r="AA313" s="145">
        <f>S1M!M$25</f>
        <v>0</v>
      </c>
      <c r="AB313" s="145">
        <f>S1M!M$26</f>
        <v>0</v>
      </c>
      <c r="AC313" s="145">
        <f>S1M!M$27</f>
        <v>0</v>
      </c>
      <c r="AD313" s="145">
        <f>S1M!M$28</f>
        <v>0</v>
      </c>
      <c r="AE313" s="145">
        <f>S1M!M$29</f>
        <v>0</v>
      </c>
      <c r="AF313" s="145">
        <f>S1M!M$30</f>
        <v>0</v>
      </c>
      <c r="AG313" s="145">
        <f>S1M!M$31</f>
        <v>0</v>
      </c>
      <c r="AH313" s="145">
        <f>S1M!M$32</f>
        <v>0</v>
      </c>
      <c r="AI313" s="145">
        <f>S1M!M$33</f>
        <v>0</v>
      </c>
      <c r="AJ313" s="145">
        <f>S1M!M$34</f>
        <v>0</v>
      </c>
      <c r="AK313" s="145">
        <f>S1M!M$35</f>
        <v>0</v>
      </c>
      <c r="AL313" s="146"/>
      <c r="AM313" s="147">
        <f t="shared" si="212"/>
        <v>0</v>
      </c>
      <c r="AO313" s="146"/>
      <c r="AP313" s="149">
        <f t="shared" si="218"/>
        <v>0</v>
      </c>
      <c r="AQ313" s="150" t="str">
        <f t="shared" si="219"/>
        <v>-</v>
      </c>
    </row>
    <row r="314" spans="1:43" s="158" customFormat="1" x14ac:dyDescent="0.2">
      <c r="A314" s="151">
        <f t="shared" ref="A314:E314" si="222">A218</f>
        <v>44</v>
      </c>
      <c r="B314" s="152" t="str">
        <f t="shared" si="222"/>
        <v>PTC</v>
      </c>
      <c r="C314" s="153">
        <f t="shared" si="222"/>
        <v>0</v>
      </c>
      <c r="D314" s="153">
        <f t="shared" si="222"/>
        <v>0</v>
      </c>
      <c r="E314" s="154" t="str">
        <f t="shared" si="222"/>
        <v>Pak Thong Chai</v>
      </c>
      <c r="F314" s="152" t="str">
        <f t="shared" ref="F314" si="223">F122</f>
        <v>ปักธงชัย</v>
      </c>
      <c r="G314" s="155">
        <f>PTC!M$5</f>
        <v>0</v>
      </c>
      <c r="H314" s="155">
        <f>PTC!M$6</f>
        <v>0</v>
      </c>
      <c r="I314" s="155">
        <f>PTC!M$7</f>
        <v>0</v>
      </c>
      <c r="J314" s="155">
        <f>PTC!M$8</f>
        <v>0</v>
      </c>
      <c r="K314" s="155">
        <f>PTC!M$9</f>
        <v>0</v>
      </c>
      <c r="L314" s="155">
        <f>PTC!M$10</f>
        <v>0</v>
      </c>
      <c r="M314" s="155">
        <f>PTC!M$11</f>
        <v>0</v>
      </c>
      <c r="N314" s="155">
        <f>PTC!M$12</f>
        <v>0</v>
      </c>
      <c r="O314" s="155">
        <f>PTC!M$13</f>
        <v>0</v>
      </c>
      <c r="P314" s="155">
        <f>PTC!M$14</f>
        <v>0</v>
      </c>
      <c r="Q314" s="155">
        <f>PTC!M$15</f>
        <v>0</v>
      </c>
      <c r="R314" s="155">
        <f>PTC!M$16</f>
        <v>0</v>
      </c>
      <c r="S314" s="155">
        <f>PTC!M$17</f>
        <v>0</v>
      </c>
      <c r="T314" s="155">
        <f>PTC!M$18</f>
        <v>0</v>
      </c>
      <c r="U314" s="155">
        <f>PTC!M$19</f>
        <v>0</v>
      </c>
      <c r="V314" s="155">
        <f>PTC!M$20</f>
        <v>0</v>
      </c>
      <c r="W314" s="155">
        <f>PTC!M$21</f>
        <v>0</v>
      </c>
      <c r="X314" s="155">
        <f>PTC!M$22</f>
        <v>0</v>
      </c>
      <c r="Y314" s="155">
        <f>PTC!M$23</f>
        <v>0</v>
      </c>
      <c r="Z314" s="155">
        <f>PTC!M$24</f>
        <v>0</v>
      </c>
      <c r="AA314" s="155">
        <f>PTC!M$25</f>
        <v>0</v>
      </c>
      <c r="AB314" s="155">
        <f>PTC!M$26</f>
        <v>0</v>
      </c>
      <c r="AC314" s="155">
        <f>PTC!M$27</f>
        <v>0</v>
      </c>
      <c r="AD314" s="155">
        <f>PTC!M$28</f>
        <v>0</v>
      </c>
      <c r="AE314" s="155">
        <f>PTC!M$29</f>
        <v>0</v>
      </c>
      <c r="AF314" s="155">
        <f>PTC!M$30</f>
        <v>0</v>
      </c>
      <c r="AG314" s="155">
        <f>PTC!M$31</f>
        <v>0</v>
      </c>
      <c r="AH314" s="155">
        <f>PTC!M$32</f>
        <v>0</v>
      </c>
      <c r="AI314" s="155">
        <f>PTC!M$33</f>
        <v>0</v>
      </c>
      <c r="AJ314" s="155">
        <f>PTC!M$34</f>
        <v>0</v>
      </c>
      <c r="AK314" s="155">
        <f>PTC!M$35</f>
        <v>0</v>
      </c>
      <c r="AL314" s="156"/>
      <c r="AM314" s="157">
        <f t="shared" si="212"/>
        <v>0</v>
      </c>
      <c r="AO314" s="156"/>
      <c r="AP314" s="159">
        <f t="shared" ref="AP314" si="224">AM314-AO314</f>
        <v>0</v>
      </c>
      <c r="AQ314" s="160" t="str">
        <f t="shared" ref="AQ314" si="225">IF(AO314=0,"-",AP314/AO314)</f>
        <v>-</v>
      </c>
    </row>
    <row r="315" spans="1:43" s="148" customFormat="1" x14ac:dyDescent="0.2">
      <c r="A315" s="141">
        <f t="shared" ref="A315:E319" si="226">A219</f>
        <v>45</v>
      </c>
      <c r="B315" s="142" t="str">
        <f t="shared" si="226"/>
        <v>BRR</v>
      </c>
      <c r="C315" s="143">
        <f t="shared" si="226"/>
        <v>0</v>
      </c>
      <c r="D315" s="143">
        <f t="shared" si="226"/>
        <v>0</v>
      </c>
      <c r="E315" s="144" t="str">
        <f t="shared" si="226"/>
        <v>Buri Ram</v>
      </c>
      <c r="F315" s="142" t="str">
        <f t="shared" ref="F315" si="227">F123</f>
        <v>บุรีรัมย์</v>
      </c>
      <c r="G315" s="145">
        <f>BRR!M$5</f>
        <v>0</v>
      </c>
      <c r="H315" s="145">
        <f>BRR!M$6</f>
        <v>0</v>
      </c>
      <c r="I315" s="145">
        <f>BRR!M$7</f>
        <v>0</v>
      </c>
      <c r="J315" s="145">
        <f>BRR!M$8</f>
        <v>0</v>
      </c>
      <c r="K315" s="145">
        <f>BRR!M$9</f>
        <v>0</v>
      </c>
      <c r="L315" s="145">
        <f>BRR!M$10</f>
        <v>0</v>
      </c>
      <c r="M315" s="145">
        <f>BRR!M$11</f>
        <v>0</v>
      </c>
      <c r="N315" s="145">
        <f>BRR!M$12</f>
        <v>0</v>
      </c>
      <c r="O315" s="145">
        <f>BRR!M$13</f>
        <v>0</v>
      </c>
      <c r="P315" s="145">
        <f>BRR!M$14</f>
        <v>0</v>
      </c>
      <c r="Q315" s="145">
        <f>BRR!M$15</f>
        <v>0</v>
      </c>
      <c r="R315" s="145">
        <f>BRR!M$16</f>
        <v>0</v>
      </c>
      <c r="S315" s="145">
        <f>BRR!M$17</f>
        <v>0</v>
      </c>
      <c r="T315" s="145">
        <f>BRR!M$18</f>
        <v>0</v>
      </c>
      <c r="U315" s="145">
        <f>BRR!M$19</f>
        <v>0</v>
      </c>
      <c r="V315" s="145">
        <f>BRR!M$20</f>
        <v>0</v>
      </c>
      <c r="W315" s="145">
        <f>BRR!M$21</f>
        <v>0</v>
      </c>
      <c r="X315" s="145">
        <f>BRR!M$22</f>
        <v>0</v>
      </c>
      <c r="Y315" s="145">
        <f>BRR!M$23</f>
        <v>0</v>
      </c>
      <c r="Z315" s="145">
        <f>BRR!M$24</f>
        <v>0</v>
      </c>
      <c r="AA315" s="145">
        <f>BRR!M$25</f>
        <v>0</v>
      </c>
      <c r="AB315" s="145">
        <f>BRR!M$26</f>
        <v>0</v>
      </c>
      <c r="AC315" s="145">
        <f>BRR!M$27</f>
        <v>0</v>
      </c>
      <c r="AD315" s="145">
        <f>BRR!M$28</f>
        <v>0</v>
      </c>
      <c r="AE315" s="145">
        <f>BRR!M$29</f>
        <v>0</v>
      </c>
      <c r="AF315" s="145">
        <f>BRR!M$30</f>
        <v>0</v>
      </c>
      <c r="AG315" s="145">
        <f>BRR!M$31</f>
        <v>0</v>
      </c>
      <c r="AH315" s="145">
        <f>BRR!M$32</f>
        <v>0</v>
      </c>
      <c r="AI315" s="145">
        <f>BRR!M$33</f>
        <v>0</v>
      </c>
      <c r="AJ315" s="145">
        <f>BRR!M$34</f>
        <v>0</v>
      </c>
      <c r="AK315" s="145">
        <f>BRR!M$35</f>
        <v>0</v>
      </c>
      <c r="AL315" s="146"/>
      <c r="AM315" s="147">
        <f t="shared" si="212"/>
        <v>0</v>
      </c>
      <c r="AO315" s="146"/>
      <c r="AP315" s="149">
        <f t="shared" si="202"/>
        <v>0</v>
      </c>
      <c r="AQ315" s="150" t="str">
        <f t="shared" si="203"/>
        <v>-</v>
      </c>
    </row>
    <row r="316" spans="1:43" s="148" customFormat="1" x14ac:dyDescent="0.2">
      <c r="A316" s="141">
        <f t="shared" si="226"/>
        <v>46</v>
      </c>
      <c r="B316" s="142" t="str">
        <f t="shared" si="226"/>
        <v>RBR</v>
      </c>
      <c r="C316" s="143">
        <f t="shared" si="226"/>
        <v>0</v>
      </c>
      <c r="D316" s="143">
        <f t="shared" si="226"/>
        <v>0</v>
      </c>
      <c r="E316" s="144" t="str">
        <f t="shared" si="226"/>
        <v>Ratchaburi</v>
      </c>
      <c r="F316" s="142" t="str">
        <f t="shared" ref="F316" si="228">F124</f>
        <v>ราชบุรี</v>
      </c>
      <c r="G316" s="145">
        <f>RBR!M$5</f>
        <v>0</v>
      </c>
      <c r="H316" s="145">
        <f>RBR!M$6</f>
        <v>0</v>
      </c>
      <c r="I316" s="145">
        <f>RBR!M$7</f>
        <v>0</v>
      </c>
      <c r="J316" s="145">
        <f>RBR!M$8</f>
        <v>0</v>
      </c>
      <c r="K316" s="145">
        <f>RBR!M$9</f>
        <v>0</v>
      </c>
      <c r="L316" s="145">
        <f>RBR!M$10</f>
        <v>0</v>
      </c>
      <c r="M316" s="145">
        <f>RBR!M$11</f>
        <v>0</v>
      </c>
      <c r="N316" s="145">
        <f>RBR!M$12</f>
        <v>0</v>
      </c>
      <c r="O316" s="145">
        <f>RBR!M$13</f>
        <v>0</v>
      </c>
      <c r="P316" s="145">
        <f>RBR!M$14</f>
        <v>0</v>
      </c>
      <c r="Q316" s="145">
        <f>RBR!M$15</f>
        <v>0</v>
      </c>
      <c r="R316" s="145">
        <f>RBR!M$16</f>
        <v>0</v>
      </c>
      <c r="S316" s="145">
        <f>RBR!M$17</f>
        <v>0</v>
      </c>
      <c r="T316" s="145">
        <f>RBR!M$18</f>
        <v>0</v>
      </c>
      <c r="U316" s="145">
        <f>RBR!M$19</f>
        <v>0</v>
      </c>
      <c r="V316" s="145">
        <f>RBR!M$20</f>
        <v>0</v>
      </c>
      <c r="W316" s="145">
        <f>RBR!M$21</f>
        <v>0</v>
      </c>
      <c r="X316" s="145">
        <f>RBR!M$22</f>
        <v>0</v>
      </c>
      <c r="Y316" s="145">
        <f>RBR!M$23</f>
        <v>0</v>
      </c>
      <c r="Z316" s="145">
        <f>RBR!M$24</f>
        <v>0</v>
      </c>
      <c r="AA316" s="145">
        <f>RBR!M$25</f>
        <v>0</v>
      </c>
      <c r="AB316" s="145">
        <f>RBR!M$26</f>
        <v>0</v>
      </c>
      <c r="AC316" s="145">
        <f>RBR!M$27</f>
        <v>0</v>
      </c>
      <c r="AD316" s="145">
        <f>RBR!M$28</f>
        <v>0</v>
      </c>
      <c r="AE316" s="145">
        <f>RBR!M$29</f>
        <v>0</v>
      </c>
      <c r="AF316" s="145">
        <f>RBR!M$30</f>
        <v>0</v>
      </c>
      <c r="AG316" s="145">
        <f>RBR!M$31</f>
        <v>0</v>
      </c>
      <c r="AH316" s="145">
        <f>RBR!M$32</f>
        <v>0</v>
      </c>
      <c r="AI316" s="145">
        <f>RBR!M$33</f>
        <v>0</v>
      </c>
      <c r="AJ316" s="145">
        <f>RBR!M$34</f>
        <v>0</v>
      </c>
      <c r="AK316" s="145">
        <f>RBR!M$35</f>
        <v>0</v>
      </c>
      <c r="AL316" s="146"/>
      <c r="AM316" s="147">
        <f t="shared" si="212"/>
        <v>0</v>
      </c>
      <c r="AO316" s="146"/>
      <c r="AP316" s="149">
        <f t="shared" si="202"/>
        <v>0</v>
      </c>
      <c r="AQ316" s="150" t="str">
        <f t="shared" si="203"/>
        <v>-</v>
      </c>
    </row>
    <row r="317" spans="1:43" s="148" customFormat="1" x14ac:dyDescent="0.2">
      <c r="A317" s="141">
        <f t="shared" si="226"/>
        <v>47</v>
      </c>
      <c r="B317" s="142" t="str">
        <f t="shared" si="226"/>
        <v>WNO</v>
      </c>
      <c r="C317" s="143">
        <f t="shared" si="226"/>
        <v>0</v>
      </c>
      <c r="D317" s="143">
        <f t="shared" si="226"/>
        <v>0</v>
      </c>
      <c r="E317" s="144" t="str">
        <f t="shared" si="226"/>
        <v>Wangnoi</v>
      </c>
      <c r="F317" s="142" t="str">
        <f t="shared" ref="F317" si="229">F125</f>
        <v>วังน้อย</v>
      </c>
      <c r="G317" s="145">
        <f>WNO!M$5</f>
        <v>0</v>
      </c>
      <c r="H317" s="145">
        <f>WNO!M$6</f>
        <v>0</v>
      </c>
      <c r="I317" s="145">
        <f>WNO!M$7</f>
        <v>0</v>
      </c>
      <c r="J317" s="145">
        <f>WNO!M$8</f>
        <v>0</v>
      </c>
      <c r="K317" s="145">
        <f>WNO!M$9</f>
        <v>0</v>
      </c>
      <c r="L317" s="145">
        <f>WNO!M$10</f>
        <v>0</v>
      </c>
      <c r="M317" s="145">
        <f>WNO!M$11</f>
        <v>0</v>
      </c>
      <c r="N317" s="145">
        <f>WNO!M$12</f>
        <v>0</v>
      </c>
      <c r="O317" s="145">
        <f>WNO!M$13</f>
        <v>0</v>
      </c>
      <c r="P317" s="145">
        <f>WNO!M$14</f>
        <v>0</v>
      </c>
      <c r="Q317" s="145">
        <f>WNO!M$15</f>
        <v>0</v>
      </c>
      <c r="R317" s="145">
        <f>WNO!M$16</f>
        <v>0</v>
      </c>
      <c r="S317" s="145">
        <f>WNO!M$17</f>
        <v>0</v>
      </c>
      <c r="T317" s="145">
        <f>WNO!M$18</f>
        <v>0</v>
      </c>
      <c r="U317" s="145">
        <f>WNO!M$19</f>
        <v>0</v>
      </c>
      <c r="V317" s="145">
        <f>WNO!M$20</f>
        <v>0</v>
      </c>
      <c r="W317" s="145">
        <f>WNO!M$21</f>
        <v>0</v>
      </c>
      <c r="X317" s="145">
        <f>WNO!M$22</f>
        <v>0</v>
      </c>
      <c r="Y317" s="145">
        <f>WNO!M$23</f>
        <v>0</v>
      </c>
      <c r="Z317" s="145">
        <f>WNO!M$24</f>
        <v>0</v>
      </c>
      <c r="AA317" s="145">
        <f>WNO!M$25</f>
        <v>0</v>
      </c>
      <c r="AB317" s="145">
        <f>WNO!M$26</f>
        <v>0</v>
      </c>
      <c r="AC317" s="145">
        <f>WNO!M$27</f>
        <v>0</v>
      </c>
      <c r="AD317" s="145">
        <f>WNO!M$28</f>
        <v>0</v>
      </c>
      <c r="AE317" s="145">
        <f>WNO!M$29</f>
        <v>0</v>
      </c>
      <c r="AF317" s="145">
        <f>WNO!M$30</f>
        <v>0</v>
      </c>
      <c r="AG317" s="145">
        <f>WNO!M$31</f>
        <v>0</v>
      </c>
      <c r="AH317" s="145">
        <f>WNO!M$32</f>
        <v>0</v>
      </c>
      <c r="AI317" s="145">
        <f>WNO!M$33</f>
        <v>1</v>
      </c>
      <c r="AJ317" s="145">
        <f>WNO!M$34</f>
        <v>0</v>
      </c>
      <c r="AK317" s="145">
        <f>WNO!M$35</f>
        <v>0</v>
      </c>
      <c r="AL317" s="146"/>
      <c r="AM317" s="147">
        <f t="shared" si="212"/>
        <v>1</v>
      </c>
      <c r="AO317" s="146"/>
      <c r="AP317" s="149">
        <f t="shared" si="202"/>
        <v>1</v>
      </c>
      <c r="AQ317" s="150" t="str">
        <f t="shared" si="203"/>
        <v>-</v>
      </c>
    </row>
    <row r="318" spans="1:43" s="138" customFormat="1" x14ac:dyDescent="0.2">
      <c r="A318" s="131">
        <f t="shared" si="226"/>
        <v>48</v>
      </c>
      <c r="B318" s="132" t="str">
        <f t="shared" si="226"/>
        <v>AYU</v>
      </c>
      <c r="C318" s="133">
        <f t="shared" si="226"/>
        <v>0</v>
      </c>
      <c r="D318" s="133">
        <f t="shared" si="226"/>
        <v>0</v>
      </c>
      <c r="E318" s="134" t="str">
        <f t="shared" si="226"/>
        <v>Ayutthaya</v>
      </c>
      <c r="F318" s="132" t="str">
        <f t="shared" ref="F318" si="230">F126</f>
        <v>อยุธยา</v>
      </c>
      <c r="G318" s="135">
        <f>AYU!M$5</f>
        <v>0</v>
      </c>
      <c r="H318" s="135">
        <f>AYU!M$6</f>
        <v>0</v>
      </c>
      <c r="I318" s="135">
        <f>AYU!M$7</f>
        <v>0</v>
      </c>
      <c r="J318" s="135">
        <f>AYU!M$8</f>
        <v>0</v>
      </c>
      <c r="K318" s="135">
        <f>AYU!M$9</f>
        <v>0</v>
      </c>
      <c r="L318" s="135">
        <f>AYU!M$10</f>
        <v>0</v>
      </c>
      <c r="M318" s="135">
        <f>AYU!M$11</f>
        <v>0</v>
      </c>
      <c r="N318" s="135">
        <f>AYU!M$12</f>
        <v>0</v>
      </c>
      <c r="O318" s="135">
        <f>AYU!M$13</f>
        <v>0</v>
      </c>
      <c r="P318" s="135">
        <f>AYU!M$14</f>
        <v>0</v>
      </c>
      <c r="Q318" s="135">
        <f>AYU!M$15</f>
        <v>0</v>
      </c>
      <c r="R318" s="135">
        <f>AYU!M$16</f>
        <v>0</v>
      </c>
      <c r="S318" s="135">
        <f>AYU!M$17</f>
        <v>0</v>
      </c>
      <c r="T318" s="135">
        <f>AYU!M$18</f>
        <v>0</v>
      </c>
      <c r="U318" s="135">
        <f>AYU!M$19</f>
        <v>0</v>
      </c>
      <c r="V318" s="135">
        <f>AYU!M$20</f>
        <v>0</v>
      </c>
      <c r="W318" s="135">
        <f>AYU!M$21</f>
        <v>0</v>
      </c>
      <c r="X318" s="135">
        <f>AYU!M$22</f>
        <v>0</v>
      </c>
      <c r="Y318" s="135">
        <f>AYU!M$23</f>
        <v>0</v>
      </c>
      <c r="Z318" s="135">
        <f>AYU!M$24</f>
        <v>0</v>
      </c>
      <c r="AA318" s="135">
        <f>AYU!M$25</f>
        <v>0</v>
      </c>
      <c r="AB318" s="135">
        <f>AYU!M$26</f>
        <v>0</v>
      </c>
      <c r="AC318" s="135">
        <f>AYU!M$27</f>
        <v>0</v>
      </c>
      <c r="AD318" s="135">
        <f>AYU!M$28</f>
        <v>0</v>
      </c>
      <c r="AE318" s="135">
        <f>AYU!M$29</f>
        <v>0</v>
      </c>
      <c r="AF318" s="135">
        <f>AYU!M$30</f>
        <v>0</v>
      </c>
      <c r="AG318" s="135">
        <f>AYU!M$31</f>
        <v>0</v>
      </c>
      <c r="AH318" s="135">
        <f>AYU!M$32</f>
        <v>0</v>
      </c>
      <c r="AI318" s="135">
        <f>AYU!M$33</f>
        <v>0</v>
      </c>
      <c r="AJ318" s="135">
        <f>AYU!M$34</f>
        <v>0</v>
      </c>
      <c r="AK318" s="135">
        <f>AYU!M$35</f>
        <v>0</v>
      </c>
      <c r="AL318" s="136"/>
      <c r="AM318" s="137">
        <f>SUM(G318:AK318)</f>
        <v>0</v>
      </c>
      <c r="AO318" s="136"/>
      <c r="AP318" s="139">
        <f>AM318-AO318</f>
        <v>0</v>
      </c>
      <c r="AQ318" s="140" t="str">
        <f>IF(AO318=0,"-",AP318/AO318)</f>
        <v>-</v>
      </c>
    </row>
    <row r="319" spans="1:43" s="148" customFormat="1" x14ac:dyDescent="0.2">
      <c r="A319" s="141">
        <f t="shared" si="226"/>
        <v>49</v>
      </c>
      <c r="B319" s="142" t="str">
        <f t="shared" si="226"/>
        <v>SPB</v>
      </c>
      <c r="C319" s="143">
        <f t="shared" si="226"/>
        <v>0</v>
      </c>
      <c r="D319" s="143">
        <f t="shared" si="226"/>
        <v>0</v>
      </c>
      <c r="E319" s="144" t="str">
        <f t="shared" si="226"/>
        <v>Suphanburi</v>
      </c>
      <c r="F319" s="142" t="str">
        <f t="shared" ref="F319" si="231">F127</f>
        <v>สุพรรณบุรี</v>
      </c>
      <c r="G319" s="145">
        <f>SPB!M$5</f>
        <v>0</v>
      </c>
      <c r="H319" s="145">
        <f>SPB!M$6</f>
        <v>0</v>
      </c>
      <c r="I319" s="145">
        <f>SPB!M$7</f>
        <v>0</v>
      </c>
      <c r="J319" s="145">
        <f>SPB!M$8</f>
        <v>0</v>
      </c>
      <c r="K319" s="145">
        <f>SPB!M$9</f>
        <v>0</v>
      </c>
      <c r="L319" s="145">
        <f>SPB!M$10</f>
        <v>0</v>
      </c>
      <c r="M319" s="145">
        <f>SPB!M$11</f>
        <v>0</v>
      </c>
      <c r="N319" s="145">
        <f>SPB!M$12</f>
        <v>0</v>
      </c>
      <c r="O319" s="145">
        <f>SPB!M$13</f>
        <v>0</v>
      </c>
      <c r="P319" s="145">
        <f>SPB!M$14</f>
        <v>0</v>
      </c>
      <c r="Q319" s="145">
        <f>SPB!M$15</f>
        <v>0</v>
      </c>
      <c r="R319" s="145">
        <f>SPB!M$16</f>
        <v>0</v>
      </c>
      <c r="S319" s="145">
        <f>SPB!M$17</f>
        <v>0</v>
      </c>
      <c r="T319" s="145">
        <f>SPB!M$18</f>
        <v>0</v>
      </c>
      <c r="U319" s="145">
        <f>SPB!M$19</f>
        <v>0</v>
      </c>
      <c r="V319" s="145">
        <f>SPB!M$20</f>
        <v>0</v>
      </c>
      <c r="W319" s="145">
        <f>SPB!M$21</f>
        <v>0</v>
      </c>
      <c r="X319" s="145">
        <f>SPB!M$22</f>
        <v>0</v>
      </c>
      <c r="Y319" s="145">
        <f>SPB!M$23</f>
        <v>0</v>
      </c>
      <c r="Z319" s="145">
        <f>SPB!M$24</f>
        <v>0</v>
      </c>
      <c r="AA319" s="145">
        <f>SPB!M$25</f>
        <v>0</v>
      </c>
      <c r="AB319" s="145">
        <f>SPB!M$26</f>
        <v>0</v>
      </c>
      <c r="AC319" s="145">
        <f>SPB!M$27</f>
        <v>0</v>
      </c>
      <c r="AD319" s="145">
        <f>SPB!M$28</f>
        <v>0</v>
      </c>
      <c r="AE319" s="145">
        <f>SPB!M$29</f>
        <v>0</v>
      </c>
      <c r="AF319" s="145">
        <f>SPB!M$30</f>
        <v>0</v>
      </c>
      <c r="AG319" s="145">
        <f>SPB!M$31</f>
        <v>0</v>
      </c>
      <c r="AH319" s="145">
        <f>SPB!M$32</f>
        <v>0</v>
      </c>
      <c r="AI319" s="145">
        <f>SPB!M$33</f>
        <v>0</v>
      </c>
      <c r="AJ319" s="145">
        <f>SPB!M$34</f>
        <v>0</v>
      </c>
      <c r="AK319" s="145">
        <f>SPB!M$35</f>
        <v>0</v>
      </c>
      <c r="AL319" s="146"/>
      <c r="AM319" s="147">
        <f t="shared" si="212"/>
        <v>0</v>
      </c>
      <c r="AO319" s="146"/>
      <c r="AP319" s="149">
        <f t="shared" si="202"/>
        <v>0</v>
      </c>
      <c r="AQ319" s="150" t="str">
        <f t="shared" si="203"/>
        <v>-</v>
      </c>
    </row>
    <row r="320" spans="1:43" hidden="1" x14ac:dyDescent="0.2">
      <c r="A320" s="57"/>
      <c r="B320" s="43"/>
      <c r="E320" s="37"/>
      <c r="F320" s="43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5"/>
      <c r="AM320" s="56"/>
      <c r="AO320" s="55"/>
      <c r="AQ320" s="84"/>
    </row>
    <row r="321" spans="1:43" s="63" customFormat="1" x14ac:dyDescent="0.2">
      <c r="A321" s="93">
        <f>A129</f>
        <v>49</v>
      </c>
      <c r="B321" s="60"/>
      <c r="C321" s="60"/>
      <c r="D321" s="60"/>
      <c r="E321" s="59" t="s">
        <v>77</v>
      </c>
      <c r="F321" s="60"/>
      <c r="G321" s="61">
        <f>SUM(G299:G320)</f>
        <v>0</v>
      </c>
      <c r="H321" s="61">
        <f t="shared" ref="H321:AK321" si="232">SUM(H299:H320)</f>
        <v>0</v>
      </c>
      <c r="I321" s="61">
        <f t="shared" si="232"/>
        <v>0</v>
      </c>
      <c r="J321" s="61">
        <f t="shared" si="232"/>
        <v>0</v>
      </c>
      <c r="K321" s="61">
        <f t="shared" si="232"/>
        <v>0</v>
      </c>
      <c r="L321" s="61">
        <f t="shared" si="232"/>
        <v>0</v>
      </c>
      <c r="M321" s="61">
        <f t="shared" si="232"/>
        <v>0</v>
      </c>
      <c r="N321" s="61">
        <f t="shared" si="232"/>
        <v>1</v>
      </c>
      <c r="O321" s="61">
        <f t="shared" si="232"/>
        <v>0</v>
      </c>
      <c r="P321" s="61">
        <f t="shared" si="232"/>
        <v>0</v>
      </c>
      <c r="Q321" s="61">
        <f t="shared" si="232"/>
        <v>0</v>
      </c>
      <c r="R321" s="61">
        <f t="shared" si="232"/>
        <v>0</v>
      </c>
      <c r="S321" s="61">
        <f t="shared" si="232"/>
        <v>0</v>
      </c>
      <c r="T321" s="61">
        <f t="shared" si="232"/>
        <v>0</v>
      </c>
      <c r="U321" s="61">
        <f t="shared" si="232"/>
        <v>0</v>
      </c>
      <c r="V321" s="61">
        <f t="shared" si="232"/>
        <v>0</v>
      </c>
      <c r="W321" s="61">
        <f t="shared" si="232"/>
        <v>0</v>
      </c>
      <c r="X321" s="61">
        <f t="shared" si="232"/>
        <v>0</v>
      </c>
      <c r="Y321" s="61">
        <f t="shared" si="232"/>
        <v>0</v>
      </c>
      <c r="Z321" s="61">
        <f t="shared" si="232"/>
        <v>0</v>
      </c>
      <c r="AA321" s="61">
        <f t="shared" si="232"/>
        <v>0</v>
      </c>
      <c r="AB321" s="61">
        <f t="shared" si="232"/>
        <v>0</v>
      </c>
      <c r="AC321" s="61">
        <f t="shared" si="232"/>
        <v>0</v>
      </c>
      <c r="AD321" s="61">
        <f t="shared" si="232"/>
        <v>0</v>
      </c>
      <c r="AE321" s="61">
        <f t="shared" si="232"/>
        <v>0</v>
      </c>
      <c r="AF321" s="61">
        <f t="shared" si="232"/>
        <v>0</v>
      </c>
      <c r="AG321" s="61">
        <f t="shared" si="232"/>
        <v>0</v>
      </c>
      <c r="AH321" s="61">
        <f t="shared" si="232"/>
        <v>0</v>
      </c>
      <c r="AI321" s="61">
        <f t="shared" si="232"/>
        <v>1</v>
      </c>
      <c r="AJ321" s="61">
        <f t="shared" si="232"/>
        <v>0</v>
      </c>
      <c r="AK321" s="61">
        <f t="shared" si="232"/>
        <v>0</v>
      </c>
      <c r="AL321" s="62"/>
      <c r="AM321" s="61">
        <f>SUM(AM298:AM320)</f>
        <v>2</v>
      </c>
      <c r="AO321" s="80">
        <f>SUM(AO298:AO320)</f>
        <v>0</v>
      </c>
      <c r="AP321" s="121">
        <f>SUM(AP298:AP320)</f>
        <v>2</v>
      </c>
      <c r="AQ321" s="84" t="str">
        <f t="shared" ref="AQ321" si="233">IF(AO321=0,"-",AP321/AO321)</f>
        <v>-</v>
      </c>
    </row>
    <row r="322" spans="1:43" x14ac:dyDescent="0.2">
      <c r="E322" s="37" t="s">
        <v>98</v>
      </c>
      <c r="G322" s="54">
        <f>'[1]Control Sheet'!G$302</f>
        <v>0</v>
      </c>
      <c r="H322" s="54">
        <f>'[1]Control Sheet'!H$302</f>
        <v>0</v>
      </c>
      <c r="I322" s="54">
        <f>'[1]Control Sheet'!I$302</f>
        <v>0</v>
      </c>
      <c r="J322" s="54">
        <f>'[1]Control Sheet'!J$302</f>
        <v>0</v>
      </c>
      <c r="K322" s="54">
        <f>'[1]Control Sheet'!K$302</f>
        <v>0</v>
      </c>
      <c r="L322" s="54">
        <f>'[1]Control Sheet'!L$302</f>
        <v>0</v>
      </c>
      <c r="M322" s="54">
        <f>'[1]Control Sheet'!M$302</f>
        <v>0</v>
      </c>
      <c r="N322" s="54">
        <f>'[1]Control Sheet'!N$302</f>
        <v>0</v>
      </c>
      <c r="O322" s="54">
        <f>'[1]Control Sheet'!O$302</f>
        <v>0</v>
      </c>
      <c r="P322" s="54">
        <f>'[1]Control Sheet'!P$302</f>
        <v>0</v>
      </c>
      <c r="Q322" s="54">
        <f>'[1]Control Sheet'!Q$302</f>
        <v>0</v>
      </c>
      <c r="R322" s="54">
        <f>'[1]Control Sheet'!R$302</f>
        <v>0</v>
      </c>
      <c r="S322" s="54">
        <f>'[1]Control Sheet'!S$302</f>
        <v>0</v>
      </c>
      <c r="T322" s="54">
        <f>'[1]Control Sheet'!T$302</f>
        <v>0</v>
      </c>
      <c r="U322" s="54">
        <f>'[1]Control Sheet'!U$302</f>
        <v>0</v>
      </c>
      <c r="V322" s="54">
        <f>'[1]Control Sheet'!V$302</f>
        <v>0</v>
      </c>
      <c r="W322" s="54">
        <f>'[1]Control Sheet'!W$302</f>
        <v>0</v>
      </c>
      <c r="X322" s="54">
        <f>'[1]Control Sheet'!X$302</f>
        <v>0</v>
      </c>
      <c r="Y322" s="54">
        <f>'[1]Control Sheet'!Y$302</f>
        <v>0</v>
      </c>
      <c r="Z322" s="54">
        <f>'[1]Control Sheet'!Z$302</f>
        <v>0</v>
      </c>
      <c r="AA322" s="54">
        <f>'[1]Control Sheet'!AA$302</f>
        <v>0</v>
      </c>
      <c r="AB322" s="54">
        <f>'[1]Control Sheet'!AB$302</f>
        <v>0</v>
      </c>
      <c r="AC322" s="54">
        <f>'[1]Control Sheet'!AC$302</f>
        <v>0</v>
      </c>
      <c r="AD322" s="54">
        <f>'[1]Control Sheet'!AD$302</f>
        <v>0</v>
      </c>
      <c r="AE322" s="54">
        <f>'[1]Control Sheet'!AE$302</f>
        <v>0</v>
      </c>
      <c r="AF322" s="54">
        <f>'[1]Control Sheet'!AF$302</f>
        <v>0</v>
      </c>
      <c r="AG322" s="54">
        <f>'[1]Control Sheet'!AG$302</f>
        <v>0</v>
      </c>
      <c r="AH322" s="54">
        <f>'[1]Control Sheet'!AH$302</f>
        <v>0</v>
      </c>
      <c r="AI322" s="54">
        <f>'[1]Control Sheet'!AI$302</f>
        <v>0</v>
      </c>
      <c r="AJ322" s="54">
        <f>'[1]Control Sheet'!AJ$302</f>
        <v>0</v>
      </c>
      <c r="AK322" s="54">
        <f>'[1]Control Sheet'!AK$302</f>
        <v>0</v>
      </c>
      <c r="AL322" s="54"/>
      <c r="AM322" s="56">
        <f>SUM(G322:AK322)</f>
        <v>0</v>
      </c>
    </row>
    <row r="323" spans="1:43" s="119" customFormat="1" x14ac:dyDescent="0.2">
      <c r="A323" s="123"/>
      <c r="B323" s="126"/>
      <c r="C323" s="126"/>
      <c r="D323" s="126"/>
      <c r="E323" s="125" t="s">
        <v>108</v>
      </c>
      <c r="F323" s="126"/>
      <c r="G323" s="125">
        <f>G321-G322</f>
        <v>0</v>
      </c>
      <c r="H323" s="125">
        <f t="shared" ref="H323:AK323" si="234">H321-H322</f>
        <v>0</v>
      </c>
      <c r="I323" s="125">
        <f t="shared" si="234"/>
        <v>0</v>
      </c>
      <c r="J323" s="125">
        <f t="shared" si="234"/>
        <v>0</v>
      </c>
      <c r="K323" s="125">
        <f t="shared" si="234"/>
        <v>0</v>
      </c>
      <c r="L323" s="125">
        <f t="shared" si="234"/>
        <v>0</v>
      </c>
      <c r="M323" s="125">
        <f t="shared" si="234"/>
        <v>0</v>
      </c>
      <c r="N323" s="125">
        <f t="shared" si="234"/>
        <v>1</v>
      </c>
      <c r="O323" s="125">
        <f t="shared" si="234"/>
        <v>0</v>
      </c>
      <c r="P323" s="125">
        <f t="shared" si="234"/>
        <v>0</v>
      </c>
      <c r="Q323" s="125">
        <f t="shared" si="234"/>
        <v>0</v>
      </c>
      <c r="R323" s="125">
        <f t="shared" si="234"/>
        <v>0</v>
      </c>
      <c r="S323" s="125">
        <f t="shared" si="234"/>
        <v>0</v>
      </c>
      <c r="T323" s="125">
        <f t="shared" si="234"/>
        <v>0</v>
      </c>
      <c r="U323" s="125">
        <f t="shared" si="234"/>
        <v>0</v>
      </c>
      <c r="V323" s="125">
        <f t="shared" si="234"/>
        <v>0</v>
      </c>
      <c r="W323" s="125">
        <f t="shared" si="234"/>
        <v>0</v>
      </c>
      <c r="X323" s="125">
        <f t="shared" si="234"/>
        <v>0</v>
      </c>
      <c r="Y323" s="125">
        <f t="shared" si="234"/>
        <v>0</v>
      </c>
      <c r="Z323" s="125">
        <f t="shared" si="234"/>
        <v>0</v>
      </c>
      <c r="AA323" s="125">
        <f t="shared" si="234"/>
        <v>0</v>
      </c>
      <c r="AB323" s="125">
        <f t="shared" si="234"/>
        <v>0</v>
      </c>
      <c r="AC323" s="125">
        <f t="shared" si="234"/>
        <v>0</v>
      </c>
      <c r="AD323" s="125">
        <f t="shared" si="234"/>
        <v>0</v>
      </c>
      <c r="AE323" s="125">
        <f t="shared" si="234"/>
        <v>0</v>
      </c>
      <c r="AF323" s="125">
        <f t="shared" si="234"/>
        <v>0</v>
      </c>
      <c r="AG323" s="125">
        <f t="shared" si="234"/>
        <v>0</v>
      </c>
      <c r="AH323" s="125">
        <f t="shared" si="234"/>
        <v>0</v>
      </c>
      <c r="AI323" s="125">
        <f t="shared" si="234"/>
        <v>1</v>
      </c>
      <c r="AJ323" s="125">
        <f t="shared" si="234"/>
        <v>0</v>
      </c>
      <c r="AK323" s="125">
        <f t="shared" si="234"/>
        <v>0</v>
      </c>
      <c r="AM323" s="126">
        <f>AM321-AM322</f>
        <v>2</v>
      </c>
    </row>
    <row r="324" spans="1:43" x14ac:dyDescent="0.2">
      <c r="E324" s="37" t="s">
        <v>99</v>
      </c>
      <c r="G324" s="87" t="str">
        <f>IF(G322=0,"-",G323/G322)</f>
        <v>-</v>
      </c>
      <c r="H324" s="87" t="str">
        <f t="shared" ref="H324:AK324" si="235">IF(H322=0,"-",H323/H322)</f>
        <v>-</v>
      </c>
      <c r="I324" s="87" t="str">
        <f t="shared" si="235"/>
        <v>-</v>
      </c>
      <c r="J324" s="87" t="str">
        <f t="shared" si="235"/>
        <v>-</v>
      </c>
      <c r="K324" s="87" t="str">
        <f t="shared" si="235"/>
        <v>-</v>
      </c>
      <c r="L324" s="87" t="str">
        <f t="shared" si="235"/>
        <v>-</v>
      </c>
      <c r="M324" s="87" t="str">
        <f t="shared" si="235"/>
        <v>-</v>
      </c>
      <c r="N324" s="87" t="str">
        <f t="shared" si="235"/>
        <v>-</v>
      </c>
      <c r="O324" s="87" t="str">
        <f t="shared" si="235"/>
        <v>-</v>
      </c>
      <c r="P324" s="87" t="str">
        <f t="shared" si="235"/>
        <v>-</v>
      </c>
      <c r="Q324" s="87" t="str">
        <f t="shared" si="235"/>
        <v>-</v>
      </c>
      <c r="R324" s="87" t="str">
        <f t="shared" si="235"/>
        <v>-</v>
      </c>
      <c r="S324" s="87" t="str">
        <f t="shared" si="235"/>
        <v>-</v>
      </c>
      <c r="T324" s="87" t="str">
        <f t="shared" si="235"/>
        <v>-</v>
      </c>
      <c r="U324" s="87" t="str">
        <f t="shared" si="235"/>
        <v>-</v>
      </c>
      <c r="V324" s="87" t="str">
        <f t="shared" si="235"/>
        <v>-</v>
      </c>
      <c r="W324" s="87" t="str">
        <f t="shared" si="235"/>
        <v>-</v>
      </c>
      <c r="X324" s="87" t="str">
        <f t="shared" si="235"/>
        <v>-</v>
      </c>
      <c r="Y324" s="87" t="str">
        <f t="shared" si="235"/>
        <v>-</v>
      </c>
      <c r="Z324" s="87" t="str">
        <f t="shared" si="235"/>
        <v>-</v>
      </c>
      <c r="AA324" s="87" t="str">
        <f t="shared" si="235"/>
        <v>-</v>
      </c>
      <c r="AB324" s="87" t="str">
        <f t="shared" si="235"/>
        <v>-</v>
      </c>
      <c r="AC324" s="87" t="str">
        <f t="shared" si="235"/>
        <v>-</v>
      </c>
      <c r="AD324" s="87" t="str">
        <f t="shared" si="235"/>
        <v>-</v>
      </c>
      <c r="AE324" s="87" t="str">
        <f t="shared" si="235"/>
        <v>-</v>
      </c>
      <c r="AF324" s="87" t="str">
        <f t="shared" si="235"/>
        <v>-</v>
      </c>
      <c r="AG324" s="87" t="str">
        <f t="shared" si="235"/>
        <v>-</v>
      </c>
      <c r="AH324" s="87" t="str">
        <f t="shared" si="235"/>
        <v>-</v>
      </c>
      <c r="AI324" s="87" t="str">
        <f t="shared" si="235"/>
        <v>-</v>
      </c>
      <c r="AJ324" s="87" t="str">
        <f t="shared" si="235"/>
        <v>-</v>
      </c>
      <c r="AK324" s="87" t="str">
        <f t="shared" si="235"/>
        <v>-</v>
      </c>
      <c r="AL324" s="88"/>
      <c r="AM324" s="87" t="str">
        <f>IF(AM322=0,"-",AM323/AM322)</f>
        <v>-</v>
      </c>
    </row>
    <row r="325" spans="1:43" x14ac:dyDescent="0.2">
      <c r="E325" s="37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5"/>
      <c r="AM325" s="64"/>
    </row>
    <row r="326" spans="1:43" s="72" customFormat="1" x14ac:dyDescent="0.2">
      <c r="A326" s="69"/>
      <c r="B326" s="70"/>
      <c r="C326" s="70"/>
      <c r="D326" s="70"/>
      <c r="E326" s="71" t="s">
        <v>111</v>
      </c>
      <c r="F326" s="70"/>
      <c r="G326" s="70" t="str">
        <f>IF(G328=0,"-",G321/G328)</f>
        <v>-</v>
      </c>
      <c r="H326" s="70" t="str">
        <f>IF(H328=0,"-",H321/H328)</f>
        <v>-</v>
      </c>
      <c r="I326" s="70" t="str">
        <f t="shared" ref="I326:K326" si="236">IF(I328=0,"-",I321/I328)</f>
        <v>-</v>
      </c>
      <c r="J326" s="70">
        <f t="shared" si="236"/>
        <v>0</v>
      </c>
      <c r="K326" s="70" t="str">
        <f t="shared" si="236"/>
        <v>-</v>
      </c>
      <c r="L326" s="70" t="str">
        <f>IF(L328=0,"-",L321/L328)</f>
        <v>-</v>
      </c>
      <c r="M326" s="70">
        <f t="shared" ref="M326:X326" si="237">IF(M328=0,"-",M321/M328)</f>
        <v>0</v>
      </c>
      <c r="N326" s="70">
        <f t="shared" si="237"/>
        <v>0.5</v>
      </c>
      <c r="O326" s="70" t="str">
        <f t="shared" si="237"/>
        <v>-</v>
      </c>
      <c r="P326" s="70" t="str">
        <f t="shared" si="237"/>
        <v>-</v>
      </c>
      <c r="Q326" s="70" t="str">
        <f t="shared" si="237"/>
        <v>-</v>
      </c>
      <c r="R326" s="70" t="str">
        <f t="shared" si="237"/>
        <v>-</v>
      </c>
      <c r="S326" s="70">
        <f t="shared" si="237"/>
        <v>0</v>
      </c>
      <c r="T326" s="70" t="str">
        <f t="shared" si="237"/>
        <v>-</v>
      </c>
      <c r="U326" s="70">
        <f t="shared" si="237"/>
        <v>0</v>
      </c>
      <c r="V326" s="70" t="str">
        <f t="shared" si="237"/>
        <v>-</v>
      </c>
      <c r="W326" s="70" t="str">
        <f t="shared" si="237"/>
        <v>-</v>
      </c>
      <c r="X326" s="70" t="str">
        <f t="shared" si="237"/>
        <v>-</v>
      </c>
      <c r="Y326" s="70" t="str">
        <f>IF(Y328=0,"-",Y321/Y328)</f>
        <v>-</v>
      </c>
      <c r="Z326" s="70" t="str">
        <f t="shared" ref="Z326:AK326" si="238">IF(Z328=0,"-",Z321/Z328)</f>
        <v>-</v>
      </c>
      <c r="AA326" s="70" t="str">
        <f t="shared" si="238"/>
        <v>-</v>
      </c>
      <c r="AB326" s="70">
        <f t="shared" si="238"/>
        <v>0</v>
      </c>
      <c r="AC326" s="70" t="str">
        <f t="shared" si="238"/>
        <v>-</v>
      </c>
      <c r="AD326" s="70" t="str">
        <f t="shared" si="238"/>
        <v>-</v>
      </c>
      <c r="AE326" s="70">
        <f t="shared" si="238"/>
        <v>0</v>
      </c>
      <c r="AF326" s="70" t="str">
        <f t="shared" si="238"/>
        <v>-</v>
      </c>
      <c r="AG326" s="70">
        <f t="shared" si="238"/>
        <v>0</v>
      </c>
      <c r="AH326" s="70" t="str">
        <f t="shared" si="238"/>
        <v>-</v>
      </c>
      <c r="AI326" s="70">
        <f t="shared" si="238"/>
        <v>0.5</v>
      </c>
      <c r="AJ326" s="70" t="str">
        <f t="shared" si="238"/>
        <v>-</v>
      </c>
      <c r="AK326" s="70" t="str">
        <f t="shared" si="238"/>
        <v>-</v>
      </c>
      <c r="AM326" s="70">
        <f>IF(AM328=0,"-",AM321/AM328)</f>
        <v>0.13333333333333333</v>
      </c>
      <c r="AP326" s="119"/>
    </row>
    <row r="328" spans="1:43" s="78" customFormat="1" x14ac:dyDescent="0.2">
      <c r="A328" s="73">
        <f>A136</f>
        <v>49</v>
      </c>
      <c r="B328" s="74"/>
      <c r="C328" s="74"/>
      <c r="D328" s="74"/>
      <c r="E328" s="75" t="s">
        <v>107</v>
      </c>
      <c r="F328" s="74"/>
      <c r="G328" s="76">
        <f t="shared" ref="G328:AK328" si="239">G293+G321</f>
        <v>0</v>
      </c>
      <c r="H328" s="76">
        <f t="shared" si="239"/>
        <v>0</v>
      </c>
      <c r="I328" s="76">
        <f t="shared" si="239"/>
        <v>0</v>
      </c>
      <c r="J328" s="76">
        <f t="shared" si="239"/>
        <v>2</v>
      </c>
      <c r="K328" s="76">
        <f t="shared" si="239"/>
        <v>0</v>
      </c>
      <c r="L328" s="76">
        <f t="shared" si="239"/>
        <v>0</v>
      </c>
      <c r="M328" s="76">
        <f t="shared" si="239"/>
        <v>2</v>
      </c>
      <c r="N328" s="76">
        <f t="shared" si="239"/>
        <v>2</v>
      </c>
      <c r="O328" s="76">
        <f t="shared" si="239"/>
        <v>0</v>
      </c>
      <c r="P328" s="76">
        <f t="shared" si="239"/>
        <v>0</v>
      </c>
      <c r="Q328" s="76">
        <f t="shared" si="239"/>
        <v>0</v>
      </c>
      <c r="R328" s="76">
        <f t="shared" si="239"/>
        <v>0</v>
      </c>
      <c r="S328" s="76">
        <f t="shared" si="239"/>
        <v>1</v>
      </c>
      <c r="T328" s="76">
        <f t="shared" si="239"/>
        <v>0</v>
      </c>
      <c r="U328" s="76">
        <f t="shared" si="239"/>
        <v>1</v>
      </c>
      <c r="V328" s="76">
        <f t="shared" si="239"/>
        <v>0</v>
      </c>
      <c r="W328" s="76">
        <f t="shared" si="239"/>
        <v>0</v>
      </c>
      <c r="X328" s="76">
        <f t="shared" si="239"/>
        <v>0</v>
      </c>
      <c r="Y328" s="76">
        <f t="shared" si="239"/>
        <v>0</v>
      </c>
      <c r="Z328" s="76">
        <f t="shared" si="239"/>
        <v>0</v>
      </c>
      <c r="AA328" s="76">
        <f t="shared" si="239"/>
        <v>0</v>
      </c>
      <c r="AB328" s="76">
        <f t="shared" si="239"/>
        <v>1</v>
      </c>
      <c r="AC328" s="76">
        <f t="shared" si="239"/>
        <v>0</v>
      </c>
      <c r="AD328" s="76">
        <f t="shared" si="239"/>
        <v>0</v>
      </c>
      <c r="AE328" s="76">
        <f t="shared" si="239"/>
        <v>3</v>
      </c>
      <c r="AF328" s="76">
        <f t="shared" si="239"/>
        <v>0</v>
      </c>
      <c r="AG328" s="76">
        <f t="shared" si="239"/>
        <v>1</v>
      </c>
      <c r="AH328" s="76">
        <f t="shared" si="239"/>
        <v>0</v>
      </c>
      <c r="AI328" s="76">
        <f t="shared" si="239"/>
        <v>2</v>
      </c>
      <c r="AJ328" s="76">
        <f t="shared" si="239"/>
        <v>0</v>
      </c>
      <c r="AK328" s="76">
        <f t="shared" si="239"/>
        <v>0</v>
      </c>
      <c r="AL328" s="77"/>
      <c r="AM328" s="76">
        <f>AM293+AM321</f>
        <v>15</v>
      </c>
      <c r="AO328" s="106">
        <f>AO293+AO321</f>
        <v>20</v>
      </c>
      <c r="AP328" s="122">
        <f>AM328-AO328</f>
        <v>-5</v>
      </c>
      <c r="AQ328" s="107">
        <f>IF(AO328=0,"-",AP328/AO328)</f>
        <v>-0.25</v>
      </c>
    </row>
    <row r="329" spans="1:43" x14ac:dyDescent="0.2">
      <c r="E329" s="37" t="s">
        <v>98</v>
      </c>
      <c r="G329" s="54">
        <f t="shared" ref="G329:AK329" si="240">G294+G322</f>
        <v>1</v>
      </c>
      <c r="H329" s="54">
        <f t="shared" si="240"/>
        <v>0</v>
      </c>
      <c r="I329" s="54">
        <f t="shared" si="240"/>
        <v>0</v>
      </c>
      <c r="J329" s="54">
        <f t="shared" si="240"/>
        <v>0</v>
      </c>
      <c r="K329" s="54">
        <f t="shared" si="240"/>
        <v>0</v>
      </c>
      <c r="L329" s="54">
        <f t="shared" si="240"/>
        <v>1</v>
      </c>
      <c r="M329" s="54">
        <f t="shared" si="240"/>
        <v>3</v>
      </c>
      <c r="N329" s="54">
        <f t="shared" si="240"/>
        <v>2</v>
      </c>
      <c r="O329" s="54">
        <f t="shared" si="240"/>
        <v>0</v>
      </c>
      <c r="P329" s="54">
        <f t="shared" si="240"/>
        <v>0</v>
      </c>
      <c r="Q329" s="54">
        <f t="shared" si="240"/>
        <v>0</v>
      </c>
      <c r="R329" s="54">
        <f t="shared" si="240"/>
        <v>0</v>
      </c>
      <c r="S329" s="54">
        <f t="shared" si="240"/>
        <v>0</v>
      </c>
      <c r="T329" s="54">
        <f t="shared" si="240"/>
        <v>0</v>
      </c>
      <c r="U329" s="54">
        <f t="shared" si="240"/>
        <v>1</v>
      </c>
      <c r="V329" s="54">
        <f t="shared" si="240"/>
        <v>1</v>
      </c>
      <c r="W329" s="54">
        <f t="shared" si="240"/>
        <v>0</v>
      </c>
      <c r="X329" s="54">
        <f t="shared" si="240"/>
        <v>0</v>
      </c>
      <c r="Y329" s="54">
        <f t="shared" si="240"/>
        <v>0</v>
      </c>
      <c r="Z329" s="54">
        <f t="shared" si="240"/>
        <v>2</v>
      </c>
      <c r="AA329" s="54">
        <f t="shared" si="240"/>
        <v>2</v>
      </c>
      <c r="AB329" s="54">
        <f t="shared" si="240"/>
        <v>1</v>
      </c>
      <c r="AC329" s="54">
        <f t="shared" si="240"/>
        <v>3</v>
      </c>
      <c r="AD329" s="54">
        <f t="shared" si="240"/>
        <v>0</v>
      </c>
      <c r="AE329" s="54">
        <f t="shared" si="240"/>
        <v>0</v>
      </c>
      <c r="AF329" s="54">
        <f t="shared" si="240"/>
        <v>0</v>
      </c>
      <c r="AG329" s="54">
        <f t="shared" si="240"/>
        <v>0</v>
      </c>
      <c r="AH329" s="54">
        <f t="shared" si="240"/>
        <v>1</v>
      </c>
      <c r="AI329" s="54">
        <f t="shared" si="240"/>
        <v>0</v>
      </c>
      <c r="AJ329" s="54">
        <f t="shared" si="240"/>
        <v>2</v>
      </c>
      <c r="AK329" s="54">
        <f t="shared" si="240"/>
        <v>0</v>
      </c>
      <c r="AL329" s="54"/>
      <c r="AM329" s="54">
        <f>AM294+AM322</f>
        <v>20</v>
      </c>
    </row>
    <row r="330" spans="1:43" s="119" customFormat="1" x14ac:dyDescent="0.2">
      <c r="A330" s="123"/>
      <c r="B330" s="126"/>
      <c r="C330" s="126"/>
      <c r="D330" s="126"/>
      <c r="E330" s="125" t="s">
        <v>108</v>
      </c>
      <c r="F330" s="126"/>
      <c r="G330" s="126">
        <f>G328-G329</f>
        <v>-1</v>
      </c>
      <c r="H330" s="126">
        <f t="shared" ref="H330:AK330" si="241">H328-H329</f>
        <v>0</v>
      </c>
      <c r="I330" s="126">
        <f t="shared" si="241"/>
        <v>0</v>
      </c>
      <c r="J330" s="126">
        <f t="shared" si="241"/>
        <v>2</v>
      </c>
      <c r="K330" s="126">
        <f t="shared" si="241"/>
        <v>0</v>
      </c>
      <c r="L330" s="126">
        <f t="shared" si="241"/>
        <v>-1</v>
      </c>
      <c r="M330" s="126">
        <f t="shared" si="241"/>
        <v>-1</v>
      </c>
      <c r="N330" s="126">
        <f t="shared" si="241"/>
        <v>0</v>
      </c>
      <c r="O330" s="126">
        <f t="shared" si="241"/>
        <v>0</v>
      </c>
      <c r="P330" s="126">
        <f t="shared" si="241"/>
        <v>0</v>
      </c>
      <c r="Q330" s="126">
        <f t="shared" si="241"/>
        <v>0</v>
      </c>
      <c r="R330" s="126">
        <f t="shared" si="241"/>
        <v>0</v>
      </c>
      <c r="S330" s="126">
        <f t="shared" si="241"/>
        <v>1</v>
      </c>
      <c r="T330" s="126">
        <f t="shared" si="241"/>
        <v>0</v>
      </c>
      <c r="U330" s="126">
        <f t="shared" si="241"/>
        <v>0</v>
      </c>
      <c r="V330" s="126">
        <f t="shared" si="241"/>
        <v>-1</v>
      </c>
      <c r="W330" s="126">
        <f t="shared" si="241"/>
        <v>0</v>
      </c>
      <c r="X330" s="126">
        <f t="shared" si="241"/>
        <v>0</v>
      </c>
      <c r="Y330" s="126">
        <f t="shared" si="241"/>
        <v>0</v>
      </c>
      <c r="Z330" s="126">
        <f t="shared" si="241"/>
        <v>-2</v>
      </c>
      <c r="AA330" s="126">
        <f t="shared" si="241"/>
        <v>-2</v>
      </c>
      <c r="AB330" s="126">
        <f t="shared" si="241"/>
        <v>0</v>
      </c>
      <c r="AC330" s="126">
        <f t="shared" si="241"/>
        <v>-3</v>
      </c>
      <c r="AD330" s="126">
        <f t="shared" si="241"/>
        <v>0</v>
      </c>
      <c r="AE330" s="126">
        <f t="shared" si="241"/>
        <v>3</v>
      </c>
      <c r="AF330" s="126">
        <f t="shared" si="241"/>
        <v>0</v>
      </c>
      <c r="AG330" s="126">
        <f t="shared" si="241"/>
        <v>1</v>
      </c>
      <c r="AH330" s="126">
        <f t="shared" si="241"/>
        <v>-1</v>
      </c>
      <c r="AI330" s="126">
        <f t="shared" si="241"/>
        <v>2</v>
      </c>
      <c r="AJ330" s="126">
        <f t="shared" si="241"/>
        <v>-2</v>
      </c>
      <c r="AK330" s="126">
        <f t="shared" si="241"/>
        <v>0</v>
      </c>
      <c r="AM330" s="126">
        <f>AM328-AM329</f>
        <v>-5</v>
      </c>
    </row>
    <row r="331" spans="1:43" x14ac:dyDescent="0.2">
      <c r="E331" s="37" t="s">
        <v>99</v>
      </c>
      <c r="G331" s="87">
        <f>IF(G329=0,"-",G330/G329)</f>
        <v>-1</v>
      </c>
      <c r="H331" s="87" t="str">
        <f t="shared" ref="H331:AK331" si="242">IF(H329=0,"-",H330/H329)</f>
        <v>-</v>
      </c>
      <c r="I331" s="87" t="str">
        <f t="shared" si="242"/>
        <v>-</v>
      </c>
      <c r="J331" s="87" t="str">
        <f t="shared" si="242"/>
        <v>-</v>
      </c>
      <c r="K331" s="87" t="str">
        <f t="shared" si="242"/>
        <v>-</v>
      </c>
      <c r="L331" s="87">
        <f t="shared" si="242"/>
        <v>-1</v>
      </c>
      <c r="M331" s="87">
        <f t="shared" si="242"/>
        <v>-0.33333333333333331</v>
      </c>
      <c r="N331" s="87">
        <f t="shared" si="242"/>
        <v>0</v>
      </c>
      <c r="O331" s="87" t="str">
        <f t="shared" si="242"/>
        <v>-</v>
      </c>
      <c r="P331" s="87" t="str">
        <f t="shared" si="242"/>
        <v>-</v>
      </c>
      <c r="Q331" s="87" t="str">
        <f t="shared" si="242"/>
        <v>-</v>
      </c>
      <c r="R331" s="87" t="str">
        <f t="shared" si="242"/>
        <v>-</v>
      </c>
      <c r="S331" s="87" t="str">
        <f t="shared" si="242"/>
        <v>-</v>
      </c>
      <c r="T331" s="87" t="str">
        <f t="shared" si="242"/>
        <v>-</v>
      </c>
      <c r="U331" s="87">
        <f t="shared" si="242"/>
        <v>0</v>
      </c>
      <c r="V331" s="87">
        <f t="shared" si="242"/>
        <v>-1</v>
      </c>
      <c r="W331" s="87" t="str">
        <f t="shared" si="242"/>
        <v>-</v>
      </c>
      <c r="X331" s="87" t="str">
        <f t="shared" si="242"/>
        <v>-</v>
      </c>
      <c r="Y331" s="87" t="str">
        <f t="shared" si="242"/>
        <v>-</v>
      </c>
      <c r="Z331" s="87">
        <f t="shared" si="242"/>
        <v>-1</v>
      </c>
      <c r="AA331" s="87">
        <f t="shared" si="242"/>
        <v>-1</v>
      </c>
      <c r="AB331" s="87">
        <f t="shared" si="242"/>
        <v>0</v>
      </c>
      <c r="AC331" s="87">
        <f t="shared" si="242"/>
        <v>-1</v>
      </c>
      <c r="AD331" s="87" t="str">
        <f t="shared" si="242"/>
        <v>-</v>
      </c>
      <c r="AE331" s="87" t="str">
        <f t="shared" si="242"/>
        <v>-</v>
      </c>
      <c r="AF331" s="87" t="str">
        <f t="shared" si="242"/>
        <v>-</v>
      </c>
      <c r="AG331" s="87" t="str">
        <f t="shared" si="242"/>
        <v>-</v>
      </c>
      <c r="AH331" s="87">
        <f t="shared" si="242"/>
        <v>-1</v>
      </c>
      <c r="AI331" s="87" t="str">
        <f t="shared" si="242"/>
        <v>-</v>
      </c>
      <c r="AJ331" s="87">
        <f t="shared" si="242"/>
        <v>-1</v>
      </c>
      <c r="AK331" s="87" t="str">
        <f t="shared" si="242"/>
        <v>-</v>
      </c>
      <c r="AL331" s="88"/>
      <c r="AM331" s="87">
        <f t="shared" ref="AM331" si="243">IF(AM329=0,"-",AM330/AM329)</f>
        <v>-0.25</v>
      </c>
    </row>
    <row r="358" spans="1:43" ht="15.75" x14ac:dyDescent="0.25">
      <c r="A358" s="284" t="s">
        <v>167</v>
      </c>
      <c r="B358" s="284"/>
      <c r="C358" s="284"/>
      <c r="D358" s="284"/>
      <c r="E358" s="284"/>
      <c r="F358" s="90"/>
      <c r="G358" s="90"/>
      <c r="H358" s="90"/>
    </row>
    <row r="359" spans="1:43" s="53" customFormat="1" x14ac:dyDescent="0.2">
      <c r="A359" s="91" t="str">
        <f t="shared" ref="A359:B387" si="244">A263</f>
        <v>T</v>
      </c>
      <c r="B359" s="49" t="str">
        <f t="shared" si="244"/>
        <v>Bangkok and Boundaries</v>
      </c>
      <c r="C359" s="50"/>
      <c r="D359" s="50"/>
      <c r="E359" s="50"/>
      <c r="F359" s="50"/>
      <c r="G359" s="51">
        <f t="shared" ref="G359:AK359" si="245">G263</f>
        <v>1</v>
      </c>
      <c r="H359" s="51">
        <f t="shared" si="245"/>
        <v>2</v>
      </c>
      <c r="I359" s="51">
        <f t="shared" si="245"/>
        <v>3</v>
      </c>
      <c r="J359" s="51">
        <f t="shared" si="245"/>
        <v>4</v>
      </c>
      <c r="K359" s="51">
        <f t="shared" si="245"/>
        <v>5</v>
      </c>
      <c r="L359" s="51">
        <f t="shared" si="245"/>
        <v>6</v>
      </c>
      <c r="M359" s="51">
        <f t="shared" si="245"/>
        <v>7</v>
      </c>
      <c r="N359" s="51">
        <f t="shared" si="245"/>
        <v>8</v>
      </c>
      <c r="O359" s="51">
        <f t="shared" si="245"/>
        <v>9</v>
      </c>
      <c r="P359" s="51">
        <f t="shared" si="245"/>
        <v>10</v>
      </c>
      <c r="Q359" s="51">
        <f t="shared" si="245"/>
        <v>11</v>
      </c>
      <c r="R359" s="51">
        <f t="shared" si="245"/>
        <v>12</v>
      </c>
      <c r="S359" s="51">
        <f t="shared" si="245"/>
        <v>13</v>
      </c>
      <c r="T359" s="51">
        <f t="shared" si="245"/>
        <v>14</v>
      </c>
      <c r="U359" s="51">
        <f t="shared" si="245"/>
        <v>15</v>
      </c>
      <c r="V359" s="51">
        <f t="shared" si="245"/>
        <v>16</v>
      </c>
      <c r="W359" s="51">
        <f t="shared" si="245"/>
        <v>17</v>
      </c>
      <c r="X359" s="51">
        <f t="shared" si="245"/>
        <v>18</v>
      </c>
      <c r="Y359" s="51">
        <f t="shared" si="245"/>
        <v>19</v>
      </c>
      <c r="Z359" s="51">
        <f t="shared" si="245"/>
        <v>20</v>
      </c>
      <c r="AA359" s="51">
        <f t="shared" si="245"/>
        <v>21</v>
      </c>
      <c r="AB359" s="51">
        <f t="shared" si="245"/>
        <v>22</v>
      </c>
      <c r="AC359" s="51">
        <f t="shared" si="245"/>
        <v>23</v>
      </c>
      <c r="AD359" s="51">
        <f t="shared" si="245"/>
        <v>24</v>
      </c>
      <c r="AE359" s="51">
        <f t="shared" si="245"/>
        <v>25</v>
      </c>
      <c r="AF359" s="51">
        <f t="shared" si="245"/>
        <v>26</v>
      </c>
      <c r="AG359" s="51">
        <f t="shared" si="245"/>
        <v>27</v>
      </c>
      <c r="AH359" s="51">
        <f t="shared" si="245"/>
        <v>28</v>
      </c>
      <c r="AI359" s="51">
        <f t="shared" si="245"/>
        <v>29</v>
      </c>
      <c r="AJ359" s="51">
        <f t="shared" si="245"/>
        <v>30</v>
      </c>
      <c r="AK359" s="51">
        <f t="shared" si="245"/>
        <v>31</v>
      </c>
      <c r="AL359" s="52"/>
      <c r="AM359" s="51" t="str">
        <f>AM263</f>
        <v>Total</v>
      </c>
      <c r="AO359" s="79" t="s">
        <v>98</v>
      </c>
      <c r="AP359" s="120" t="s">
        <v>108</v>
      </c>
      <c r="AQ359" s="79" t="s">
        <v>99</v>
      </c>
    </row>
    <row r="360" spans="1:43" x14ac:dyDescent="0.2">
      <c r="A360" s="57">
        <f t="shared" si="244"/>
        <v>1</v>
      </c>
      <c r="B360" s="43" t="str">
        <f t="shared" si="244"/>
        <v>HQT</v>
      </c>
      <c r="C360" s="36">
        <f>C264</f>
        <v>0</v>
      </c>
      <c r="D360" s="36">
        <f>D264</f>
        <v>0</v>
      </c>
      <c r="E360" s="37" t="str">
        <f>E264</f>
        <v>Head Quarter</v>
      </c>
      <c r="F360" s="43" t="str">
        <f>F264</f>
        <v>สำนักงานใหญ่</v>
      </c>
      <c r="G360" s="54">
        <f>HQT!L$6</f>
        <v>0</v>
      </c>
      <c r="H360" s="54">
        <f>HQT!L$7</f>
        <v>0</v>
      </c>
      <c r="I360" s="54">
        <f>HQT!L$8</f>
        <v>0</v>
      </c>
      <c r="J360" s="54">
        <f>HQT!L$9</f>
        <v>0</v>
      </c>
      <c r="K360" s="54">
        <f>HQT!L$10</f>
        <v>0</v>
      </c>
      <c r="L360" s="54">
        <f>HQT!L$11</f>
        <v>0</v>
      </c>
      <c r="M360" s="54">
        <f>HQT!L$12</f>
        <v>0</v>
      </c>
      <c r="N360" s="54">
        <f>HQT!L$13</f>
        <v>0</v>
      </c>
      <c r="O360" s="54">
        <f>HQT!L$14</f>
        <v>0</v>
      </c>
      <c r="P360" s="54">
        <f>HQT!L$15</f>
        <v>0</v>
      </c>
      <c r="Q360" s="54">
        <f>HQT!L$16</f>
        <v>0</v>
      </c>
      <c r="R360" s="54">
        <f>HQT!L$17</f>
        <v>0</v>
      </c>
      <c r="S360" s="54">
        <f>HQT!L$18</f>
        <v>0</v>
      </c>
      <c r="T360" s="54">
        <f>HQT!L$19</f>
        <v>0</v>
      </c>
      <c r="U360" s="54">
        <f>HQT!L$20</f>
        <v>0</v>
      </c>
      <c r="V360" s="54">
        <f>HQT!L$21</f>
        <v>0</v>
      </c>
      <c r="W360" s="54">
        <f>HQT!L$22</f>
        <v>0</v>
      </c>
      <c r="X360" s="54">
        <f>HQT!L$23</f>
        <v>0</v>
      </c>
      <c r="Y360" s="54">
        <f>HQT!L$24</f>
        <v>0</v>
      </c>
      <c r="Z360" s="54">
        <f>HQT!L$25</f>
        <v>0</v>
      </c>
      <c r="AA360" s="54">
        <f>HQT!L$26</f>
        <v>0</v>
      </c>
      <c r="AB360" s="54">
        <f>HQT!L$27</f>
        <v>0</v>
      </c>
      <c r="AC360" s="54">
        <f>HQT!L$28</f>
        <v>0</v>
      </c>
      <c r="AD360" s="54">
        <f>HQT!L$29</f>
        <v>0</v>
      </c>
      <c r="AE360" s="54">
        <f>HQT!L$30</f>
        <v>0</v>
      </c>
      <c r="AF360" s="54">
        <f>HQT!L$31</f>
        <v>0</v>
      </c>
      <c r="AG360" s="54">
        <f>HQT!L$32</f>
        <v>0</v>
      </c>
      <c r="AH360" s="54">
        <f>HQT!L$33</f>
        <v>0</v>
      </c>
      <c r="AI360" s="54">
        <f>HQT!L$34</f>
        <v>0</v>
      </c>
      <c r="AJ360" s="54">
        <f>HQT!L$35</f>
        <v>0</v>
      </c>
      <c r="AK360" s="54">
        <f>HQT!L$36</f>
        <v>0</v>
      </c>
      <c r="AL360" s="55"/>
      <c r="AM360" s="56">
        <f>SUM(G360:AK360)</f>
        <v>0</v>
      </c>
      <c r="AO360" s="55">
        <v>4</v>
      </c>
      <c r="AP360" s="119">
        <f t="shared" ref="AP360:AP387" si="246">AM360-AO360</f>
        <v>-4</v>
      </c>
      <c r="AQ360" s="84">
        <f t="shared" ref="AQ360:AQ387" si="247">IF(AO360=0,"-",AP360/AO360)</f>
        <v>-1</v>
      </c>
    </row>
    <row r="361" spans="1:43" x14ac:dyDescent="0.2">
      <c r="A361" s="57">
        <f t="shared" si="244"/>
        <v>2</v>
      </c>
      <c r="B361" s="43" t="str">
        <f t="shared" si="244"/>
        <v>CSW</v>
      </c>
      <c r="C361" s="36">
        <f t="shared" ref="C361:E387" si="248">C265</f>
        <v>0</v>
      </c>
      <c r="D361" s="36">
        <f t="shared" si="248"/>
        <v>0</v>
      </c>
      <c r="E361" s="37" t="str">
        <f t="shared" si="248"/>
        <v>Charansanitwong</v>
      </c>
      <c r="F361" s="43" t="str">
        <f t="shared" ref="F361" si="249">F265</f>
        <v>จรัญสนิทวงศ์</v>
      </c>
      <c r="G361" s="54">
        <f>CSW!L$5</f>
        <v>0</v>
      </c>
      <c r="H361" s="54">
        <f>CSW!L$6</f>
        <v>0</v>
      </c>
      <c r="I361" s="54">
        <f>CSW!L$7</f>
        <v>0</v>
      </c>
      <c r="J361" s="54">
        <f>CSW!L$8</f>
        <v>0</v>
      </c>
      <c r="K361" s="54">
        <f>CSW!L$9</f>
        <v>0</v>
      </c>
      <c r="L361" s="54">
        <f>CSW!L$10</f>
        <v>0</v>
      </c>
      <c r="M361" s="54">
        <f>CSW!L$11</f>
        <v>0</v>
      </c>
      <c r="N361" s="54">
        <f>CSW!L$12</f>
        <v>0</v>
      </c>
      <c r="O361" s="54">
        <f>CSW!L$13</f>
        <v>0</v>
      </c>
      <c r="P361" s="54">
        <f>CSW!L$14</f>
        <v>0</v>
      </c>
      <c r="Q361" s="54">
        <f>CSW!L$15</f>
        <v>1</v>
      </c>
      <c r="R361" s="54">
        <f>CSW!L$16</f>
        <v>0</v>
      </c>
      <c r="S361" s="54">
        <f>CSW!L$17</f>
        <v>0</v>
      </c>
      <c r="T361" s="54">
        <f>CSW!L$18</f>
        <v>0</v>
      </c>
      <c r="U361" s="54">
        <f>CSW!L$19</f>
        <v>0</v>
      </c>
      <c r="V361" s="54">
        <f>CSW!L$20</f>
        <v>0</v>
      </c>
      <c r="W361" s="54">
        <f>CSW!L$21</f>
        <v>0</v>
      </c>
      <c r="X361" s="54">
        <f>CSW!L$22</f>
        <v>0</v>
      </c>
      <c r="Y361" s="54">
        <f>CSW!L$23</f>
        <v>0</v>
      </c>
      <c r="Z361" s="54">
        <f>CSW!L$24</f>
        <v>0</v>
      </c>
      <c r="AA361" s="54">
        <f>CSW!L$25</f>
        <v>0</v>
      </c>
      <c r="AB361" s="54">
        <f>CSW!L$26</f>
        <v>0</v>
      </c>
      <c r="AC361" s="54">
        <f>CSW!L$27</f>
        <v>0</v>
      </c>
      <c r="AD361" s="54">
        <f>CSW!L$28</f>
        <v>0</v>
      </c>
      <c r="AE361" s="54">
        <f>CSW!L$29</f>
        <v>0</v>
      </c>
      <c r="AF361" s="54">
        <f>CSW!L$30</f>
        <v>0</v>
      </c>
      <c r="AG361" s="54">
        <f>CSW!L$31</f>
        <v>0</v>
      </c>
      <c r="AH361" s="54">
        <f>CSW!L$32</f>
        <v>0</v>
      </c>
      <c r="AI361" s="54">
        <f>CSW!L$33</f>
        <v>0</v>
      </c>
      <c r="AJ361" s="54">
        <f>CSW!L$34</f>
        <v>0</v>
      </c>
      <c r="AK361" s="54">
        <f>CSW!L$35</f>
        <v>0</v>
      </c>
      <c r="AL361" s="55"/>
      <c r="AM361" s="56">
        <f t="shared" ref="AM361:AM387" si="250">SUM(G361:AK361)</f>
        <v>1</v>
      </c>
      <c r="AO361" s="55">
        <v>1</v>
      </c>
      <c r="AP361" s="119">
        <f t="shared" si="246"/>
        <v>0</v>
      </c>
      <c r="AQ361" s="84">
        <f t="shared" si="247"/>
        <v>0</v>
      </c>
    </row>
    <row r="362" spans="1:43" x14ac:dyDescent="0.2">
      <c r="A362" s="57">
        <f t="shared" si="244"/>
        <v>3</v>
      </c>
      <c r="B362" s="43" t="str">
        <f t="shared" si="244"/>
        <v>PAK</v>
      </c>
      <c r="C362" s="36">
        <f t="shared" si="248"/>
        <v>0</v>
      </c>
      <c r="D362" s="36">
        <f t="shared" si="248"/>
        <v>0</v>
      </c>
      <c r="E362" s="37" t="str">
        <f t="shared" si="248"/>
        <v>Pak Kret</v>
      </c>
      <c r="F362" s="43" t="str">
        <f t="shared" ref="F362" si="251">F266</f>
        <v>ปากเกร็ด</v>
      </c>
      <c r="G362" s="54">
        <f>PAK!L$5</f>
        <v>0</v>
      </c>
      <c r="H362" s="54">
        <f>PAK!L$6</f>
        <v>0</v>
      </c>
      <c r="I362" s="54">
        <f>PAK!L$7</f>
        <v>0</v>
      </c>
      <c r="J362" s="54">
        <f>PAK!L$8</f>
        <v>0</v>
      </c>
      <c r="K362" s="54">
        <f>PAK!L$9</f>
        <v>0</v>
      </c>
      <c r="L362" s="54">
        <f>PAK!L$10</f>
        <v>0</v>
      </c>
      <c r="M362" s="54">
        <f>PAK!L$11</f>
        <v>0</v>
      </c>
      <c r="N362" s="54">
        <f>PAK!L$12</f>
        <v>0</v>
      </c>
      <c r="O362" s="54">
        <f>PAK!L$13</f>
        <v>0</v>
      </c>
      <c r="P362" s="54">
        <f>PAK!L$14</f>
        <v>0</v>
      </c>
      <c r="Q362" s="54">
        <f>PAK!L$15</f>
        <v>0</v>
      </c>
      <c r="R362" s="54">
        <f>PAK!L$16</f>
        <v>0</v>
      </c>
      <c r="S362" s="54">
        <f>PAK!L$17</f>
        <v>0</v>
      </c>
      <c r="T362" s="54">
        <f>PAK!L$18</f>
        <v>0</v>
      </c>
      <c r="U362" s="54">
        <f>PAK!L$19</f>
        <v>0</v>
      </c>
      <c r="V362" s="54">
        <f>PAK!L$20</f>
        <v>0</v>
      </c>
      <c r="W362" s="54">
        <f>PAK!L$21</f>
        <v>0</v>
      </c>
      <c r="X362" s="54">
        <f>PAK!L$22</f>
        <v>0</v>
      </c>
      <c r="Y362" s="54">
        <f>PAK!L$23</f>
        <v>0</v>
      </c>
      <c r="Z362" s="54">
        <f>PAK!L$24</f>
        <v>0</v>
      </c>
      <c r="AA362" s="54">
        <f>PAK!L$25</f>
        <v>0</v>
      </c>
      <c r="AB362" s="54">
        <f>PAK!L$26</f>
        <v>0</v>
      </c>
      <c r="AC362" s="54">
        <f>PAK!L$27</f>
        <v>0</v>
      </c>
      <c r="AD362" s="54">
        <f>PAK!L$28</f>
        <v>0</v>
      </c>
      <c r="AE362" s="54">
        <f>PAK!L$29</f>
        <v>0</v>
      </c>
      <c r="AF362" s="54">
        <f>PAK!L$30</f>
        <v>0</v>
      </c>
      <c r="AG362" s="54">
        <f>PAK!L$31</f>
        <v>0</v>
      </c>
      <c r="AH362" s="54">
        <f>PAK!L$32</f>
        <v>0</v>
      </c>
      <c r="AI362" s="54">
        <f>PAK!L$33</f>
        <v>0</v>
      </c>
      <c r="AJ362" s="54">
        <f>PAK!L$34</f>
        <v>0</v>
      </c>
      <c r="AK362" s="54">
        <f>PAK!L$35</f>
        <v>0</v>
      </c>
      <c r="AL362" s="55"/>
      <c r="AM362" s="56">
        <f t="shared" si="250"/>
        <v>0</v>
      </c>
      <c r="AO362" s="55">
        <v>1</v>
      </c>
      <c r="AP362" s="119">
        <f t="shared" si="246"/>
        <v>-1</v>
      </c>
      <c r="AQ362" s="84">
        <f t="shared" si="247"/>
        <v>-1</v>
      </c>
    </row>
    <row r="363" spans="1:43" x14ac:dyDescent="0.2">
      <c r="A363" s="57">
        <f t="shared" si="244"/>
        <v>4</v>
      </c>
      <c r="B363" s="43" t="str">
        <f t="shared" si="244"/>
        <v>STP</v>
      </c>
      <c r="C363" s="36">
        <f t="shared" si="248"/>
        <v>0</v>
      </c>
      <c r="D363" s="36">
        <f t="shared" si="248"/>
        <v>0</v>
      </c>
      <c r="E363" s="37" t="str">
        <f t="shared" si="248"/>
        <v>Sathu Pradit</v>
      </c>
      <c r="F363" s="43" t="str">
        <f t="shared" ref="F363" si="252">F267</f>
        <v>สาธุประดิษฐ์</v>
      </c>
      <c r="G363" s="54">
        <f>STP!L$5</f>
        <v>1</v>
      </c>
      <c r="H363" s="54">
        <f>STP!L$6</f>
        <v>1</v>
      </c>
      <c r="I363" s="54">
        <f>STP!L$7</f>
        <v>0</v>
      </c>
      <c r="J363" s="54">
        <f>STP!L$8</f>
        <v>0</v>
      </c>
      <c r="K363" s="54">
        <f>STP!L$9</f>
        <v>0</v>
      </c>
      <c r="L363" s="54">
        <f>STP!L$10</f>
        <v>0</v>
      </c>
      <c r="M363" s="54">
        <f>STP!L$11</f>
        <v>0</v>
      </c>
      <c r="N363" s="54">
        <f>STP!L$12</f>
        <v>0</v>
      </c>
      <c r="O363" s="54">
        <f>STP!L$13</f>
        <v>0</v>
      </c>
      <c r="P363" s="54">
        <f>STP!L$14</f>
        <v>0</v>
      </c>
      <c r="Q363" s="54">
        <f>STP!L$15</f>
        <v>0</v>
      </c>
      <c r="R363" s="54">
        <f>STP!L$16</f>
        <v>0</v>
      </c>
      <c r="S363" s="54">
        <f>STP!L$17</f>
        <v>0</v>
      </c>
      <c r="T363" s="54">
        <f>STP!L$18</f>
        <v>0</v>
      </c>
      <c r="U363" s="54">
        <f>STP!L$19</f>
        <v>0</v>
      </c>
      <c r="V363" s="54">
        <f>STP!L$20</f>
        <v>0</v>
      </c>
      <c r="W363" s="54">
        <f>STP!L$21</f>
        <v>0</v>
      </c>
      <c r="X363" s="54">
        <f>STP!L$22</f>
        <v>0</v>
      </c>
      <c r="Y363" s="54">
        <f>STP!L$23</f>
        <v>0</v>
      </c>
      <c r="Z363" s="54">
        <f>STP!L$24</f>
        <v>0</v>
      </c>
      <c r="AA363" s="54">
        <f>STP!L$25</f>
        <v>0</v>
      </c>
      <c r="AB363" s="54">
        <f>STP!L$26</f>
        <v>0</v>
      </c>
      <c r="AC363" s="54">
        <f>STP!L$27</f>
        <v>0</v>
      </c>
      <c r="AD363" s="54">
        <f>STP!L$28</f>
        <v>0</v>
      </c>
      <c r="AE363" s="54">
        <f>STP!L$29</f>
        <v>0</v>
      </c>
      <c r="AF363" s="54">
        <f>STP!L$30</f>
        <v>0</v>
      </c>
      <c r="AG363" s="54">
        <f>STP!L$31</f>
        <v>0</v>
      </c>
      <c r="AH363" s="54">
        <f>STP!L$32</f>
        <v>0</v>
      </c>
      <c r="AI363" s="54">
        <f>STP!L$33</f>
        <v>0</v>
      </c>
      <c r="AJ363" s="54">
        <f>STP!L$34</f>
        <v>0</v>
      </c>
      <c r="AK363" s="54">
        <f>STP!L$35</f>
        <v>0</v>
      </c>
      <c r="AL363" s="55"/>
      <c r="AM363" s="56">
        <f t="shared" si="250"/>
        <v>2</v>
      </c>
      <c r="AO363" s="55">
        <v>0</v>
      </c>
      <c r="AP363" s="119">
        <f t="shared" si="246"/>
        <v>2</v>
      </c>
      <c r="AQ363" s="84" t="str">
        <f t="shared" si="247"/>
        <v>-</v>
      </c>
    </row>
    <row r="364" spans="1:43" x14ac:dyDescent="0.2">
      <c r="A364" s="57">
        <f t="shared" si="244"/>
        <v>5</v>
      </c>
      <c r="B364" s="108" t="str">
        <f t="shared" si="244"/>
        <v>INT</v>
      </c>
      <c r="C364" s="57">
        <f t="shared" si="248"/>
        <v>0</v>
      </c>
      <c r="D364" s="57">
        <f t="shared" si="248"/>
        <v>0</v>
      </c>
      <c r="E364" s="108" t="str">
        <f t="shared" si="248"/>
        <v>Inthamara</v>
      </c>
      <c r="F364" s="43" t="str">
        <f t="shared" ref="F364" si="253">F268</f>
        <v>อินทามระ</v>
      </c>
      <c r="G364" s="54">
        <f>INT!L$5</f>
        <v>0</v>
      </c>
      <c r="H364" s="54">
        <f>INT!L$6</f>
        <v>0</v>
      </c>
      <c r="I364" s="54">
        <f>INT!L$7</f>
        <v>0</v>
      </c>
      <c r="J364" s="54">
        <f>INT!L$8</f>
        <v>0</v>
      </c>
      <c r="K364" s="54">
        <f>INT!L$9</f>
        <v>0</v>
      </c>
      <c r="L364" s="54">
        <f>INT!L$10</f>
        <v>0</v>
      </c>
      <c r="M364" s="54">
        <f>INT!L$11</f>
        <v>0</v>
      </c>
      <c r="N364" s="54">
        <f>INT!L$12</f>
        <v>0</v>
      </c>
      <c r="O364" s="54">
        <f>INT!L$13</f>
        <v>0</v>
      </c>
      <c r="P364" s="54">
        <f>INT!L$14</f>
        <v>0</v>
      </c>
      <c r="Q364" s="54">
        <f>INT!L$15</f>
        <v>0</v>
      </c>
      <c r="R364" s="54">
        <f>INT!L$16</f>
        <v>0</v>
      </c>
      <c r="S364" s="54">
        <f>INT!L$17</f>
        <v>0</v>
      </c>
      <c r="T364" s="54">
        <f>INT!L$18</f>
        <v>0</v>
      </c>
      <c r="U364" s="54">
        <f>INT!L$19</f>
        <v>0</v>
      </c>
      <c r="V364" s="54">
        <f>INT!L$20</f>
        <v>0</v>
      </c>
      <c r="W364" s="54">
        <f>INT!L$21</f>
        <v>0</v>
      </c>
      <c r="X364" s="54">
        <f>INT!L$22</f>
        <v>0</v>
      </c>
      <c r="Y364" s="54">
        <f>INT!L$23</f>
        <v>0</v>
      </c>
      <c r="Z364" s="54">
        <f>INT!L$24</f>
        <v>0</v>
      </c>
      <c r="AA364" s="54">
        <f>INT!L$25</f>
        <v>0</v>
      </c>
      <c r="AB364" s="54">
        <f>INT!L$26</f>
        <v>0</v>
      </c>
      <c r="AC364" s="54">
        <f>INT!L$27</f>
        <v>0</v>
      </c>
      <c r="AD364" s="54">
        <f>INT!L$28</f>
        <v>0</v>
      </c>
      <c r="AE364" s="54">
        <f>INT!L$29</f>
        <v>0</v>
      </c>
      <c r="AF364" s="54">
        <f>INT!L$30</f>
        <v>0</v>
      </c>
      <c r="AG364" s="54">
        <f>INT!L$31</f>
        <v>0</v>
      </c>
      <c r="AH364" s="54">
        <f>INT!L$32</f>
        <v>0</v>
      </c>
      <c r="AI364" s="54">
        <f>INT!L$33</f>
        <v>0</v>
      </c>
      <c r="AJ364" s="54">
        <f>INT!L$34</f>
        <v>0</v>
      </c>
      <c r="AK364" s="54">
        <f>INT!L$35</f>
        <v>0</v>
      </c>
      <c r="AL364" s="55"/>
      <c r="AM364" s="56">
        <f t="shared" si="250"/>
        <v>0</v>
      </c>
      <c r="AO364" s="55">
        <v>0</v>
      </c>
      <c r="AP364" s="119">
        <f t="shared" si="246"/>
        <v>0</v>
      </c>
      <c r="AQ364" s="84" t="str">
        <f t="shared" si="247"/>
        <v>-</v>
      </c>
    </row>
    <row r="365" spans="1:43" s="158" customFormat="1" x14ac:dyDescent="0.2">
      <c r="A365" s="151">
        <f t="shared" si="244"/>
        <v>6</v>
      </c>
      <c r="B365" s="164" t="str">
        <f t="shared" si="244"/>
        <v>CH4</v>
      </c>
      <c r="C365" s="151">
        <f t="shared" si="248"/>
        <v>0</v>
      </c>
      <c r="D365" s="151">
        <f t="shared" si="248"/>
        <v>0</v>
      </c>
      <c r="E365" s="164" t="str">
        <f t="shared" si="248"/>
        <v>Chokchai 4</v>
      </c>
      <c r="F365" s="152" t="str">
        <f t="shared" ref="F365" si="254">F269</f>
        <v>โชคชัยสี่</v>
      </c>
      <c r="G365" s="155">
        <f>'CH4'!L$5</f>
        <v>0</v>
      </c>
      <c r="H365" s="155">
        <f>'CH4'!L$6</f>
        <v>0</v>
      </c>
      <c r="I365" s="155">
        <f>'CH4'!L$7</f>
        <v>0</v>
      </c>
      <c r="J365" s="155">
        <f>'CH4'!L$8</f>
        <v>0</v>
      </c>
      <c r="K365" s="155">
        <f>'CH4'!L$9</f>
        <v>0</v>
      </c>
      <c r="L365" s="155">
        <f>'CH4'!L$10</f>
        <v>0</v>
      </c>
      <c r="M365" s="155">
        <f>'CH4'!L$11</f>
        <v>0</v>
      </c>
      <c r="N365" s="155">
        <f>'CH4'!L$12</f>
        <v>0</v>
      </c>
      <c r="O365" s="155">
        <f>'CH4'!L$13</f>
        <v>0</v>
      </c>
      <c r="P365" s="155">
        <f>'CH4'!L$14</f>
        <v>0</v>
      </c>
      <c r="Q365" s="155">
        <f>'CH4'!L$15</f>
        <v>0</v>
      </c>
      <c r="R365" s="155">
        <f>'CH4'!L$16</f>
        <v>0</v>
      </c>
      <c r="S365" s="155">
        <f>'CH4'!L$17</f>
        <v>0</v>
      </c>
      <c r="T365" s="155">
        <f>'CH4'!L$18</f>
        <v>0</v>
      </c>
      <c r="U365" s="155">
        <f>'CH4'!L$19</f>
        <v>0</v>
      </c>
      <c r="V365" s="155">
        <f>'CH4'!L$20</f>
        <v>0</v>
      </c>
      <c r="W365" s="155">
        <f>'CH4'!L$21</f>
        <v>0</v>
      </c>
      <c r="X365" s="155">
        <f>'CH4'!L$22</f>
        <v>0</v>
      </c>
      <c r="Y365" s="155">
        <f>'CH4'!L$23</f>
        <v>0</v>
      </c>
      <c r="Z365" s="155">
        <f>'CH4'!L$24</f>
        <v>0</v>
      </c>
      <c r="AA365" s="155">
        <f>'CH4'!L$25</f>
        <v>0</v>
      </c>
      <c r="AB365" s="155">
        <f>'CH4'!L$26</f>
        <v>0</v>
      </c>
      <c r="AC365" s="155">
        <f>'CH4'!L$27</f>
        <v>0</v>
      </c>
      <c r="AD365" s="155">
        <f>'CH4'!L$28</f>
        <v>0</v>
      </c>
      <c r="AE365" s="155">
        <f>'CH4'!L$29</f>
        <v>0</v>
      </c>
      <c r="AF365" s="155">
        <f>'CH4'!L$30</f>
        <v>0</v>
      </c>
      <c r="AG365" s="155">
        <f>'CH4'!L$31</f>
        <v>0</v>
      </c>
      <c r="AH365" s="155">
        <f>'CH4'!L$32</f>
        <v>0</v>
      </c>
      <c r="AI365" s="155">
        <f>'CH4'!L$33</f>
        <v>0</v>
      </c>
      <c r="AJ365" s="155">
        <f>'CH4'!L$34</f>
        <v>0</v>
      </c>
      <c r="AK365" s="155">
        <f>'CH4'!L$35</f>
        <v>0</v>
      </c>
      <c r="AL365" s="156"/>
      <c r="AM365" s="157">
        <f t="shared" si="250"/>
        <v>0</v>
      </c>
      <c r="AO365" s="156">
        <v>0</v>
      </c>
      <c r="AP365" s="159">
        <f t="shared" si="246"/>
        <v>0</v>
      </c>
      <c r="AQ365" s="160" t="str">
        <f t="shared" si="247"/>
        <v>-</v>
      </c>
    </row>
    <row r="366" spans="1:43" s="148" customFormat="1" x14ac:dyDescent="0.2">
      <c r="A366" s="141">
        <f t="shared" si="244"/>
        <v>7</v>
      </c>
      <c r="B366" s="142" t="str">
        <f t="shared" si="244"/>
        <v>DMU</v>
      </c>
      <c r="C366" s="143">
        <f t="shared" si="248"/>
        <v>0</v>
      </c>
      <c r="D366" s="143">
        <f t="shared" si="248"/>
        <v>0</v>
      </c>
      <c r="E366" s="144" t="str">
        <f t="shared" si="248"/>
        <v>Don Muang</v>
      </c>
      <c r="F366" s="142" t="str">
        <f t="shared" ref="F366" si="255">F270</f>
        <v>ดอนเมือง</v>
      </c>
      <c r="G366" s="145">
        <f>DMU!L$5</f>
        <v>0</v>
      </c>
      <c r="H366" s="145">
        <f>DMU!L$6</f>
        <v>0</v>
      </c>
      <c r="I366" s="145">
        <f>DMU!L$7</f>
        <v>0</v>
      </c>
      <c r="J366" s="145">
        <f>DMU!L$8</f>
        <v>0</v>
      </c>
      <c r="K366" s="145">
        <f>DMU!L$9</f>
        <v>0</v>
      </c>
      <c r="L366" s="145">
        <f>DMU!L$10</f>
        <v>0</v>
      </c>
      <c r="M366" s="145">
        <f>DMU!L$11</f>
        <v>0</v>
      </c>
      <c r="N366" s="145">
        <f>DMU!L$12</f>
        <v>0</v>
      </c>
      <c r="O366" s="145">
        <f>DMU!L$13</f>
        <v>0</v>
      </c>
      <c r="P366" s="145">
        <f>DMU!L$14</f>
        <v>0</v>
      </c>
      <c r="Q366" s="145">
        <f>DMU!L$15</f>
        <v>0</v>
      </c>
      <c r="R366" s="145">
        <f>DMU!L$16</f>
        <v>1</v>
      </c>
      <c r="S366" s="145">
        <f>DMU!L$17</f>
        <v>0</v>
      </c>
      <c r="T366" s="145">
        <f>DMU!L$18</f>
        <v>0</v>
      </c>
      <c r="U366" s="145">
        <f>DMU!L$19</f>
        <v>0</v>
      </c>
      <c r="V366" s="145">
        <f>DMU!L$20</f>
        <v>0</v>
      </c>
      <c r="W366" s="145">
        <f>DMU!L$21</f>
        <v>0</v>
      </c>
      <c r="X366" s="145">
        <f>DMU!L$22</f>
        <v>0</v>
      </c>
      <c r="Y366" s="145">
        <f>DMU!L$23</f>
        <v>0</v>
      </c>
      <c r="Z366" s="145">
        <f>DMU!L$24</f>
        <v>0</v>
      </c>
      <c r="AA366" s="145">
        <f>DMU!L$25</f>
        <v>0</v>
      </c>
      <c r="AB366" s="145">
        <f>DMU!L$26</f>
        <v>0</v>
      </c>
      <c r="AC366" s="145">
        <f>DMU!L$27</f>
        <v>0</v>
      </c>
      <c r="AD366" s="145">
        <f>DMU!L$28</f>
        <v>0</v>
      </c>
      <c r="AE366" s="145">
        <f>DMU!L$29</f>
        <v>0</v>
      </c>
      <c r="AF366" s="145">
        <f>DMU!L$30</f>
        <v>0</v>
      </c>
      <c r="AG366" s="145">
        <f>DMU!L$31</f>
        <v>1</v>
      </c>
      <c r="AH366" s="145">
        <f>DMU!L$32</f>
        <v>0</v>
      </c>
      <c r="AI366" s="145">
        <f>DMU!L$33</f>
        <v>0</v>
      </c>
      <c r="AJ366" s="145">
        <f>DMU!L$34</f>
        <v>0</v>
      </c>
      <c r="AK366" s="145">
        <f>DMU!L$35</f>
        <v>0</v>
      </c>
      <c r="AL366" s="146"/>
      <c r="AM366" s="147">
        <f t="shared" si="250"/>
        <v>2</v>
      </c>
      <c r="AO366" s="146">
        <v>2</v>
      </c>
      <c r="AP366" s="149">
        <f t="shared" si="246"/>
        <v>0</v>
      </c>
      <c r="AQ366" s="150">
        <f t="shared" si="247"/>
        <v>0</v>
      </c>
    </row>
    <row r="367" spans="1:43" s="148" customFormat="1" x14ac:dyDescent="0.2">
      <c r="A367" s="141">
        <f t="shared" si="244"/>
        <v>8</v>
      </c>
      <c r="B367" s="142" t="str">
        <f t="shared" si="244"/>
        <v>BKP</v>
      </c>
      <c r="C367" s="143">
        <f t="shared" si="248"/>
        <v>0</v>
      </c>
      <c r="D367" s="143">
        <f t="shared" si="248"/>
        <v>0</v>
      </c>
      <c r="E367" s="144" t="str">
        <f t="shared" si="248"/>
        <v>Bangkapi</v>
      </c>
      <c r="F367" s="142" t="str">
        <f t="shared" ref="F367" si="256">F271</f>
        <v>บางกะปิ</v>
      </c>
      <c r="G367" s="145">
        <f>BKP!L$5</f>
        <v>0</v>
      </c>
      <c r="H367" s="145">
        <f>BKP!L$6</f>
        <v>0</v>
      </c>
      <c r="I367" s="145">
        <f>BKP!L$7</f>
        <v>0</v>
      </c>
      <c r="J367" s="145">
        <f>BKP!L$8</f>
        <v>0</v>
      </c>
      <c r="K367" s="145">
        <f>BKP!L$9</f>
        <v>0</v>
      </c>
      <c r="L367" s="145">
        <f>BKP!L$10</f>
        <v>0</v>
      </c>
      <c r="M367" s="145">
        <f>BKP!L$11</f>
        <v>0</v>
      </c>
      <c r="N367" s="145">
        <f>BKP!L$12</f>
        <v>0</v>
      </c>
      <c r="O367" s="145">
        <f>BKP!L$13</f>
        <v>0</v>
      </c>
      <c r="P367" s="145">
        <f>BKP!L$14</f>
        <v>0</v>
      </c>
      <c r="Q367" s="145">
        <f>BKP!L$15</f>
        <v>0</v>
      </c>
      <c r="R367" s="145">
        <f>BKP!L$16</f>
        <v>0</v>
      </c>
      <c r="S367" s="145">
        <f>BKP!L$17</f>
        <v>0</v>
      </c>
      <c r="T367" s="145">
        <f>BKP!L$18</f>
        <v>0</v>
      </c>
      <c r="U367" s="145">
        <f>BKP!L$19</f>
        <v>0</v>
      </c>
      <c r="V367" s="145">
        <f>BKP!L$20</f>
        <v>0</v>
      </c>
      <c r="W367" s="145">
        <f>BKP!L$21</f>
        <v>0</v>
      </c>
      <c r="X367" s="145">
        <f>BKP!L$22</f>
        <v>0</v>
      </c>
      <c r="Y367" s="145">
        <f>BKP!L$23</f>
        <v>0</v>
      </c>
      <c r="Z367" s="145">
        <f>BKP!L$24</f>
        <v>0</v>
      </c>
      <c r="AA367" s="145">
        <f>BKP!L$25</f>
        <v>0</v>
      </c>
      <c r="AB367" s="145">
        <f>BKP!L$26</f>
        <v>0</v>
      </c>
      <c r="AC367" s="145">
        <f>BKP!L$27</f>
        <v>0</v>
      </c>
      <c r="AD367" s="145">
        <f>BKP!L$28</f>
        <v>0</v>
      </c>
      <c r="AE367" s="145">
        <f>BKP!L$29</f>
        <v>0</v>
      </c>
      <c r="AF367" s="145">
        <f>BKP!L$30</f>
        <v>0</v>
      </c>
      <c r="AG367" s="145">
        <f>BKP!L$31</f>
        <v>0</v>
      </c>
      <c r="AH367" s="145">
        <f>BKP!L$32</f>
        <v>0</v>
      </c>
      <c r="AI367" s="145">
        <f>BKP!L$33</f>
        <v>0</v>
      </c>
      <c r="AJ367" s="145">
        <f>BKP!L$34</f>
        <v>0</v>
      </c>
      <c r="AK367" s="145">
        <f>BKP!L$35</f>
        <v>0</v>
      </c>
      <c r="AL367" s="146"/>
      <c r="AM367" s="147">
        <f t="shared" si="250"/>
        <v>0</v>
      </c>
      <c r="AO367" s="146">
        <v>0</v>
      </c>
      <c r="AP367" s="149">
        <f t="shared" si="246"/>
        <v>0</v>
      </c>
      <c r="AQ367" s="150" t="str">
        <f t="shared" si="247"/>
        <v>-</v>
      </c>
    </row>
    <row r="368" spans="1:43" s="148" customFormat="1" x14ac:dyDescent="0.2">
      <c r="A368" s="141">
        <f t="shared" si="244"/>
        <v>9</v>
      </c>
      <c r="B368" s="142" t="str">
        <f t="shared" si="244"/>
        <v>BRG</v>
      </c>
      <c r="C368" s="143">
        <f t="shared" si="248"/>
        <v>0</v>
      </c>
      <c r="D368" s="143">
        <f t="shared" si="248"/>
        <v>0</v>
      </c>
      <c r="E368" s="144" t="str">
        <f t="shared" si="248"/>
        <v>Bearing</v>
      </c>
      <c r="F368" s="142" t="str">
        <f t="shared" ref="F368:F381" si="257">F272</f>
        <v>แบริ่ง</v>
      </c>
      <c r="G368" s="145">
        <f>BRG!L$5</f>
        <v>0</v>
      </c>
      <c r="H368" s="145">
        <f>BRG!L$6</f>
        <v>0</v>
      </c>
      <c r="I368" s="145">
        <f>BRG!L$7</f>
        <v>0</v>
      </c>
      <c r="J368" s="145">
        <f>BRG!L$8</f>
        <v>0</v>
      </c>
      <c r="K368" s="145">
        <f>BRG!L$9</f>
        <v>0</v>
      </c>
      <c r="L368" s="145">
        <f>BRG!L$10</f>
        <v>0</v>
      </c>
      <c r="M368" s="145">
        <f>BRG!L$11</f>
        <v>0</v>
      </c>
      <c r="N368" s="145">
        <f>BRG!L$12</f>
        <v>0</v>
      </c>
      <c r="O368" s="145">
        <f>BRG!L$13</f>
        <v>0</v>
      </c>
      <c r="P368" s="145">
        <f>BRG!L$14</f>
        <v>0</v>
      </c>
      <c r="Q368" s="145">
        <f>BRG!L$15</f>
        <v>0</v>
      </c>
      <c r="R368" s="145">
        <f>BRG!L$16</f>
        <v>0</v>
      </c>
      <c r="S368" s="145">
        <f>BRG!L$17</f>
        <v>0</v>
      </c>
      <c r="T368" s="145">
        <f>BRG!L$18</f>
        <v>0</v>
      </c>
      <c r="U368" s="145">
        <f>BRG!L$19</f>
        <v>0</v>
      </c>
      <c r="V368" s="145">
        <f>BRG!L$20</f>
        <v>0</v>
      </c>
      <c r="W368" s="145">
        <f>BRG!L$21</f>
        <v>0</v>
      </c>
      <c r="X368" s="145">
        <f>BRG!L$22</f>
        <v>0</v>
      </c>
      <c r="Y368" s="145">
        <f>BRG!L$23</f>
        <v>0</v>
      </c>
      <c r="Z368" s="145">
        <f>BRG!L$24</f>
        <v>0</v>
      </c>
      <c r="AA368" s="145">
        <f>BRG!L$25</f>
        <v>0</v>
      </c>
      <c r="AB368" s="145">
        <f>BRG!L$26</f>
        <v>0</v>
      </c>
      <c r="AC368" s="145">
        <f>BRG!L$27</f>
        <v>0</v>
      </c>
      <c r="AD368" s="145">
        <f>BRG!L$28</f>
        <v>0</v>
      </c>
      <c r="AE368" s="145">
        <f>BRG!L$29</f>
        <v>0</v>
      </c>
      <c r="AF368" s="145">
        <f>BRG!L$30</f>
        <v>0</v>
      </c>
      <c r="AG368" s="145">
        <f>BRG!L$31</f>
        <v>0</v>
      </c>
      <c r="AH368" s="145">
        <f>BRG!L$32</f>
        <v>0</v>
      </c>
      <c r="AI368" s="145">
        <f>BRG!L$33</f>
        <v>0</v>
      </c>
      <c r="AJ368" s="145">
        <f>BRG!L$34</f>
        <v>0</v>
      </c>
      <c r="AK368" s="145">
        <f>BRG!L$35</f>
        <v>0</v>
      </c>
      <c r="AL368" s="146"/>
      <c r="AM368" s="147">
        <f t="shared" si="250"/>
        <v>0</v>
      </c>
      <c r="AO368" s="146">
        <v>1</v>
      </c>
      <c r="AP368" s="149">
        <f t="shared" si="246"/>
        <v>-1</v>
      </c>
      <c r="AQ368" s="150">
        <f t="shared" si="247"/>
        <v>-1</v>
      </c>
    </row>
    <row r="369" spans="1:43" s="138" customFormat="1" x14ac:dyDescent="0.2">
      <c r="A369" s="131">
        <f t="shared" si="244"/>
        <v>10</v>
      </c>
      <c r="B369" s="132" t="str">
        <f t="shared" si="244"/>
        <v>PCP</v>
      </c>
      <c r="C369" s="133">
        <f t="shared" si="248"/>
        <v>0</v>
      </c>
      <c r="D369" s="133">
        <f t="shared" si="248"/>
        <v>0</v>
      </c>
      <c r="E369" s="134" t="str">
        <f t="shared" si="248"/>
        <v>Poochaosamingprai</v>
      </c>
      <c r="F369" s="132" t="str">
        <f t="shared" si="257"/>
        <v>ปู่เจ้าสมิงพราย</v>
      </c>
      <c r="G369" s="135">
        <f>PCP!L$5</f>
        <v>0</v>
      </c>
      <c r="H369" s="135">
        <f>PCP!L$6</f>
        <v>0</v>
      </c>
      <c r="I369" s="135">
        <f>PCP!L$7</f>
        <v>0</v>
      </c>
      <c r="J369" s="135">
        <f>PCP!L$8</f>
        <v>0</v>
      </c>
      <c r="K369" s="135">
        <f>PCP!L$9</f>
        <v>0</v>
      </c>
      <c r="L369" s="135">
        <f>PCP!L$10</f>
        <v>0</v>
      </c>
      <c r="M369" s="135">
        <f>PCP!L$11</f>
        <v>0</v>
      </c>
      <c r="N369" s="135">
        <f>PCP!L$12</f>
        <v>0</v>
      </c>
      <c r="O369" s="135">
        <f>PCP!L$13</f>
        <v>0</v>
      </c>
      <c r="P369" s="135">
        <f>PCP!L$14</f>
        <v>0</v>
      </c>
      <c r="Q369" s="135">
        <f>PCP!L$15</f>
        <v>0</v>
      </c>
      <c r="R369" s="135">
        <f>PCP!L$16</f>
        <v>0</v>
      </c>
      <c r="S369" s="135">
        <f>PCP!L$17</f>
        <v>0</v>
      </c>
      <c r="T369" s="135">
        <f>PCP!L$18</f>
        <v>0</v>
      </c>
      <c r="U369" s="135">
        <f>PCP!L$19</f>
        <v>0</v>
      </c>
      <c r="V369" s="135">
        <f>PCP!L$20</f>
        <v>0</v>
      </c>
      <c r="W369" s="135">
        <f>PCP!L$21</f>
        <v>0</v>
      </c>
      <c r="X369" s="135">
        <f>PCP!L$22</f>
        <v>0</v>
      </c>
      <c r="Y369" s="135">
        <f>PCP!L$23</f>
        <v>0</v>
      </c>
      <c r="Z369" s="135">
        <f>PCP!L$24</f>
        <v>0</v>
      </c>
      <c r="AA369" s="135">
        <f>PCP!L$25</f>
        <v>0</v>
      </c>
      <c r="AB369" s="135">
        <f>PCP!L$26</f>
        <v>0</v>
      </c>
      <c r="AC369" s="135">
        <f>PCP!L$27</f>
        <v>0</v>
      </c>
      <c r="AD369" s="135">
        <f>PCP!L$28</f>
        <v>0</v>
      </c>
      <c r="AE369" s="135">
        <f>PCP!L$29</f>
        <v>0</v>
      </c>
      <c r="AF369" s="135">
        <f>PCP!L$30</f>
        <v>0</v>
      </c>
      <c r="AG369" s="135">
        <f>PCP!L$31</f>
        <v>0</v>
      </c>
      <c r="AH369" s="135">
        <f>PCP!L$32</f>
        <v>0</v>
      </c>
      <c r="AI369" s="135">
        <f>PCP!L$33</f>
        <v>0</v>
      </c>
      <c r="AJ369" s="135">
        <f>PCP!L$34</f>
        <v>0</v>
      </c>
      <c r="AK369" s="135">
        <f>PCP!L$35</f>
        <v>0</v>
      </c>
      <c r="AL369" s="136"/>
      <c r="AM369" s="137">
        <f t="shared" si="250"/>
        <v>0</v>
      </c>
      <c r="AO369" s="136">
        <v>0</v>
      </c>
      <c r="AP369" s="139">
        <f t="shared" ref="AP369" si="258">AM369-AO369</f>
        <v>0</v>
      </c>
      <c r="AQ369" s="140" t="str">
        <f t="shared" ref="AQ369" si="259">IF(AO369=0,"-",AP369/AO369)</f>
        <v>-</v>
      </c>
    </row>
    <row r="370" spans="1:43" s="148" customFormat="1" x14ac:dyDescent="0.2">
      <c r="A370" s="141">
        <f t="shared" si="244"/>
        <v>11</v>
      </c>
      <c r="B370" s="142" t="str">
        <f t="shared" si="244"/>
        <v>PPD</v>
      </c>
      <c r="C370" s="143">
        <f t="shared" si="248"/>
        <v>0</v>
      </c>
      <c r="D370" s="143">
        <f t="shared" si="248"/>
        <v>0</v>
      </c>
      <c r="E370" s="144" t="str">
        <f t="shared" si="248"/>
        <v>Phrapradaeng</v>
      </c>
      <c r="F370" s="142" t="str">
        <f t="shared" si="257"/>
        <v>พระประแดง</v>
      </c>
      <c r="G370" s="145">
        <f>PPD!L$5</f>
        <v>0</v>
      </c>
      <c r="H370" s="145">
        <f>PPD!L$6</f>
        <v>0</v>
      </c>
      <c r="I370" s="145">
        <f>PPD!L$7</f>
        <v>0</v>
      </c>
      <c r="J370" s="145">
        <f>PPD!L$8</f>
        <v>0</v>
      </c>
      <c r="K370" s="145">
        <f>PPD!L$9</f>
        <v>0</v>
      </c>
      <c r="L370" s="145">
        <f>PPD!L$10</f>
        <v>0</v>
      </c>
      <c r="M370" s="145">
        <f>PPD!L$11</f>
        <v>0</v>
      </c>
      <c r="N370" s="145">
        <f>PPD!L$12</f>
        <v>0</v>
      </c>
      <c r="O370" s="145">
        <f>PPD!L$13</f>
        <v>0</v>
      </c>
      <c r="P370" s="145">
        <f>PPD!L$14</f>
        <v>0</v>
      </c>
      <c r="Q370" s="145">
        <f>PPD!L$15</f>
        <v>0</v>
      </c>
      <c r="R370" s="145">
        <f>PPD!L$16</f>
        <v>0</v>
      </c>
      <c r="S370" s="145">
        <f>PPD!L$17</f>
        <v>0</v>
      </c>
      <c r="T370" s="145">
        <f>PPD!L$18</f>
        <v>0</v>
      </c>
      <c r="U370" s="145">
        <f>PPD!L$19</f>
        <v>0</v>
      </c>
      <c r="V370" s="145">
        <f>PPD!L$20</f>
        <v>0</v>
      </c>
      <c r="W370" s="145">
        <f>PPD!L$21</f>
        <v>0</v>
      </c>
      <c r="X370" s="145">
        <f>PPD!L$22</f>
        <v>0</v>
      </c>
      <c r="Y370" s="145">
        <f>PPD!L$23</f>
        <v>0</v>
      </c>
      <c r="Z370" s="145">
        <f>PPD!L$24</f>
        <v>0</v>
      </c>
      <c r="AA370" s="145">
        <f>PPD!L$25</f>
        <v>0</v>
      </c>
      <c r="AB370" s="145">
        <f>PPD!L$26</f>
        <v>0</v>
      </c>
      <c r="AC370" s="145">
        <f>PPD!L$27</f>
        <v>0</v>
      </c>
      <c r="AD370" s="145">
        <f>PPD!L$28</f>
        <v>0</v>
      </c>
      <c r="AE370" s="145">
        <f>PPD!L$29</f>
        <v>0</v>
      </c>
      <c r="AF370" s="145">
        <f>PPD!L$30</f>
        <v>0</v>
      </c>
      <c r="AG370" s="145">
        <f>PPD!L$31</f>
        <v>0</v>
      </c>
      <c r="AH370" s="145">
        <f>PPD!L$32</f>
        <v>0</v>
      </c>
      <c r="AI370" s="145">
        <f>PPD!L$33</f>
        <v>0</v>
      </c>
      <c r="AJ370" s="145">
        <f>PPD!L$34</f>
        <v>0</v>
      </c>
      <c r="AK370" s="145">
        <f>PPD!L$35</f>
        <v>0</v>
      </c>
      <c r="AL370" s="146"/>
      <c r="AM370" s="147">
        <f t="shared" si="250"/>
        <v>0</v>
      </c>
      <c r="AO370" s="146">
        <v>0</v>
      </c>
      <c r="AP370" s="149">
        <f t="shared" ref="AP370" si="260">AM370-AO370</f>
        <v>0</v>
      </c>
      <c r="AQ370" s="150" t="str">
        <f t="shared" ref="AQ370" si="261">IF(AO370=0,"-",AP370/AO370)</f>
        <v>-</v>
      </c>
    </row>
    <row r="371" spans="1:43" s="148" customFormat="1" x14ac:dyDescent="0.2">
      <c r="A371" s="141">
        <f t="shared" si="244"/>
        <v>12</v>
      </c>
      <c r="B371" s="142" t="str">
        <f t="shared" si="244"/>
        <v>BPO</v>
      </c>
      <c r="C371" s="143">
        <f t="shared" si="248"/>
        <v>0</v>
      </c>
      <c r="D371" s="143">
        <f t="shared" si="248"/>
        <v>0</v>
      </c>
      <c r="E371" s="144" t="str">
        <f t="shared" si="248"/>
        <v>Bangpoo</v>
      </c>
      <c r="F371" s="142" t="str">
        <f t="shared" si="257"/>
        <v>บางปู</v>
      </c>
      <c r="G371" s="145">
        <f>BPO!L$5</f>
        <v>0</v>
      </c>
      <c r="H371" s="145">
        <f>BPO!L$6</f>
        <v>0</v>
      </c>
      <c r="I371" s="145">
        <f>BPO!L$7</f>
        <v>0</v>
      </c>
      <c r="J371" s="145">
        <f>BPO!L$8</f>
        <v>0</v>
      </c>
      <c r="K371" s="145">
        <f>BPO!L$9</f>
        <v>0</v>
      </c>
      <c r="L371" s="145">
        <f>BPO!L$10</f>
        <v>1</v>
      </c>
      <c r="M371" s="145">
        <f>BPO!L$11</f>
        <v>0</v>
      </c>
      <c r="N371" s="145">
        <f>BPO!L$12</f>
        <v>0</v>
      </c>
      <c r="O371" s="145">
        <f>BPO!L$13</f>
        <v>0</v>
      </c>
      <c r="P371" s="145">
        <f>BPO!L$14</f>
        <v>0</v>
      </c>
      <c r="Q371" s="145">
        <f>BPO!L$15</f>
        <v>0</v>
      </c>
      <c r="R371" s="145">
        <f>BPO!L$16</f>
        <v>0</v>
      </c>
      <c r="S371" s="145">
        <f>BPO!L$17</f>
        <v>0</v>
      </c>
      <c r="T371" s="145">
        <f>BPO!L$18</f>
        <v>0</v>
      </c>
      <c r="U371" s="145">
        <f>BPO!L$19</f>
        <v>0</v>
      </c>
      <c r="V371" s="145">
        <f>BPO!L$20</f>
        <v>0</v>
      </c>
      <c r="W371" s="145">
        <f>BPO!L$21</f>
        <v>0</v>
      </c>
      <c r="X371" s="145">
        <f>BPO!L$22</f>
        <v>0</v>
      </c>
      <c r="Y371" s="145">
        <f>BPO!L$23</f>
        <v>0</v>
      </c>
      <c r="Z371" s="145">
        <f>BPO!L$24</f>
        <v>1</v>
      </c>
      <c r="AA371" s="145">
        <f>BPO!L$25</f>
        <v>0</v>
      </c>
      <c r="AB371" s="145">
        <f>BPO!L$26</f>
        <v>0</v>
      </c>
      <c r="AC371" s="145">
        <f>BPO!L$27</f>
        <v>0</v>
      </c>
      <c r="AD371" s="145">
        <f>BPO!L$28</f>
        <v>0</v>
      </c>
      <c r="AE371" s="145">
        <f>BPO!L$29</f>
        <v>0</v>
      </c>
      <c r="AF371" s="145">
        <f>BPO!L$30</f>
        <v>0</v>
      </c>
      <c r="AG371" s="145">
        <f>BPO!L$31</f>
        <v>0</v>
      </c>
      <c r="AH371" s="145">
        <f>BPO!L$32</f>
        <v>0</v>
      </c>
      <c r="AI371" s="145">
        <f>BPO!L$33</f>
        <v>0</v>
      </c>
      <c r="AJ371" s="145">
        <f>BPO!L$34</f>
        <v>0</v>
      </c>
      <c r="AK371" s="145">
        <f>BPO!L$35</f>
        <v>0</v>
      </c>
      <c r="AL371" s="146"/>
      <c r="AM371" s="147">
        <f t="shared" si="250"/>
        <v>2</v>
      </c>
      <c r="AO371" s="146">
        <v>0</v>
      </c>
      <c r="AP371" s="149">
        <f t="shared" si="246"/>
        <v>2</v>
      </c>
      <c r="AQ371" s="150" t="str">
        <f t="shared" si="247"/>
        <v>-</v>
      </c>
    </row>
    <row r="372" spans="1:43" s="148" customFormat="1" x14ac:dyDescent="0.2">
      <c r="A372" s="141">
        <f t="shared" si="244"/>
        <v>13</v>
      </c>
      <c r="B372" s="142" t="str">
        <f t="shared" si="244"/>
        <v>BPE</v>
      </c>
      <c r="C372" s="143">
        <f t="shared" si="248"/>
        <v>0</v>
      </c>
      <c r="D372" s="143">
        <f t="shared" si="248"/>
        <v>0</v>
      </c>
      <c r="E372" s="144" t="str">
        <f t="shared" si="248"/>
        <v>Bangplee</v>
      </c>
      <c r="F372" s="142" t="str">
        <f t="shared" si="257"/>
        <v>บางพลี</v>
      </c>
      <c r="G372" s="145">
        <f>BPE!L$5</f>
        <v>0</v>
      </c>
      <c r="H372" s="145">
        <f>BPE!L$6</f>
        <v>0</v>
      </c>
      <c r="I372" s="145">
        <f>BPE!L$7</f>
        <v>0</v>
      </c>
      <c r="J372" s="145">
        <f>BPE!L$8</f>
        <v>0</v>
      </c>
      <c r="K372" s="145">
        <f>BPE!L$9</f>
        <v>0</v>
      </c>
      <c r="L372" s="145">
        <f>BPE!L$10</f>
        <v>0</v>
      </c>
      <c r="M372" s="145">
        <f>BPE!L$11</f>
        <v>0</v>
      </c>
      <c r="N372" s="145">
        <f>BPE!L$12</f>
        <v>0</v>
      </c>
      <c r="O372" s="145">
        <f>BPE!L$13</f>
        <v>0</v>
      </c>
      <c r="P372" s="145">
        <f>BPE!L$14</f>
        <v>0</v>
      </c>
      <c r="Q372" s="145">
        <f>BPE!L$15</f>
        <v>0</v>
      </c>
      <c r="R372" s="145">
        <f>BPE!L$16</f>
        <v>0</v>
      </c>
      <c r="S372" s="145">
        <f>BPE!L$17</f>
        <v>0</v>
      </c>
      <c r="T372" s="145">
        <f>BPE!L$18</f>
        <v>0</v>
      </c>
      <c r="U372" s="145">
        <f>BPE!L$19</f>
        <v>0</v>
      </c>
      <c r="V372" s="145">
        <f>BPE!L$20</f>
        <v>0</v>
      </c>
      <c r="W372" s="145">
        <f>BPE!L$21</f>
        <v>0</v>
      </c>
      <c r="X372" s="145">
        <f>BPE!L$22</f>
        <v>0</v>
      </c>
      <c r="Y372" s="145">
        <f>BPE!L$23</f>
        <v>0</v>
      </c>
      <c r="Z372" s="145">
        <f>BPE!L$24</f>
        <v>0</v>
      </c>
      <c r="AA372" s="145">
        <f>BPE!L$25</f>
        <v>1</v>
      </c>
      <c r="AB372" s="145">
        <f>BPE!L$26</f>
        <v>0</v>
      </c>
      <c r="AC372" s="145">
        <f>BPE!L$27</f>
        <v>0</v>
      </c>
      <c r="AD372" s="145">
        <f>BPE!L$28</f>
        <v>0</v>
      </c>
      <c r="AE372" s="145">
        <f>BPE!L$29</f>
        <v>0</v>
      </c>
      <c r="AF372" s="145">
        <f>BPE!L$30</f>
        <v>0</v>
      </c>
      <c r="AG372" s="145">
        <f>BPE!L$31</f>
        <v>0</v>
      </c>
      <c r="AH372" s="145">
        <f>BPE!L$32</f>
        <v>0</v>
      </c>
      <c r="AI372" s="145">
        <f>BPE!L$33</f>
        <v>0</v>
      </c>
      <c r="AJ372" s="145">
        <f>BPE!L$34</f>
        <v>0</v>
      </c>
      <c r="AK372" s="145">
        <f>BPE!L$35</f>
        <v>0</v>
      </c>
      <c r="AL372" s="146"/>
      <c r="AM372" s="147">
        <f t="shared" si="250"/>
        <v>1</v>
      </c>
      <c r="AO372" s="146">
        <v>1</v>
      </c>
      <c r="AP372" s="149">
        <f t="shared" si="246"/>
        <v>0</v>
      </c>
      <c r="AQ372" s="150">
        <f t="shared" si="247"/>
        <v>0</v>
      </c>
    </row>
    <row r="373" spans="1:43" s="148" customFormat="1" x14ac:dyDescent="0.2">
      <c r="A373" s="141">
        <f t="shared" si="244"/>
        <v>14</v>
      </c>
      <c r="B373" s="142" t="str">
        <f t="shared" si="244"/>
        <v>BPN</v>
      </c>
      <c r="C373" s="143">
        <f t="shared" si="248"/>
        <v>0</v>
      </c>
      <c r="D373" s="143">
        <f t="shared" si="248"/>
        <v>0</v>
      </c>
      <c r="E373" s="144" t="str">
        <f t="shared" si="248"/>
        <v>Bangpoon</v>
      </c>
      <c r="F373" s="142" t="str">
        <f t="shared" si="257"/>
        <v>บางพูน</v>
      </c>
      <c r="G373" s="145">
        <f>BPN!L$5</f>
        <v>0</v>
      </c>
      <c r="H373" s="145">
        <f>BPN!L$6</f>
        <v>0</v>
      </c>
      <c r="I373" s="145">
        <f>BPN!L$7</f>
        <v>0</v>
      </c>
      <c r="J373" s="145">
        <f>BPN!L$8</f>
        <v>0</v>
      </c>
      <c r="K373" s="145">
        <f>BPN!L$9</f>
        <v>0</v>
      </c>
      <c r="L373" s="145">
        <f>BPN!L$10</f>
        <v>0</v>
      </c>
      <c r="M373" s="145">
        <f>BPN!L$11</f>
        <v>0</v>
      </c>
      <c r="N373" s="145">
        <f>BPN!L$12</f>
        <v>0</v>
      </c>
      <c r="O373" s="145">
        <f>BPN!L$13</f>
        <v>0</v>
      </c>
      <c r="P373" s="145">
        <f>BPN!L$14</f>
        <v>0</v>
      </c>
      <c r="Q373" s="145">
        <f>BPN!L$15</f>
        <v>0</v>
      </c>
      <c r="R373" s="145">
        <f>BPN!L$16</f>
        <v>0</v>
      </c>
      <c r="S373" s="145">
        <f>BPN!L$17</f>
        <v>0</v>
      </c>
      <c r="T373" s="145">
        <f>BPN!L$18</f>
        <v>0</v>
      </c>
      <c r="U373" s="145">
        <f>BPN!L$19</f>
        <v>0</v>
      </c>
      <c r="V373" s="145">
        <f>BPN!L$20</f>
        <v>0</v>
      </c>
      <c r="W373" s="145">
        <f>BPN!L$21</f>
        <v>0</v>
      </c>
      <c r="X373" s="145">
        <f>BPN!L$22</f>
        <v>0</v>
      </c>
      <c r="Y373" s="145">
        <f>BPN!L$23</f>
        <v>0</v>
      </c>
      <c r="Z373" s="145">
        <f>BPN!L$24</f>
        <v>0</v>
      </c>
      <c r="AA373" s="145">
        <f>BPN!L$25</f>
        <v>0</v>
      </c>
      <c r="AB373" s="145">
        <f>BPN!L$26</f>
        <v>0</v>
      </c>
      <c r="AC373" s="145">
        <f>BPN!L$27</f>
        <v>0</v>
      </c>
      <c r="AD373" s="145">
        <f>BPN!L$28</f>
        <v>0</v>
      </c>
      <c r="AE373" s="145">
        <f>BPN!L$29</f>
        <v>0</v>
      </c>
      <c r="AF373" s="145">
        <f>BPN!L$30</f>
        <v>0</v>
      </c>
      <c r="AG373" s="145">
        <f>BPN!L$31</f>
        <v>0</v>
      </c>
      <c r="AH373" s="145">
        <f>BPN!L$32</f>
        <v>0</v>
      </c>
      <c r="AI373" s="145">
        <f>BPN!L$33</f>
        <v>0</v>
      </c>
      <c r="AJ373" s="145">
        <f>BPN!L$34</f>
        <v>0</v>
      </c>
      <c r="AK373" s="145">
        <f>BPN!L$35</f>
        <v>0</v>
      </c>
      <c r="AL373" s="146"/>
      <c r="AM373" s="147">
        <f t="shared" si="250"/>
        <v>0</v>
      </c>
      <c r="AO373" s="146">
        <v>0</v>
      </c>
      <c r="AP373" s="149">
        <f t="shared" si="246"/>
        <v>0</v>
      </c>
      <c r="AQ373" s="150" t="str">
        <f t="shared" si="247"/>
        <v>-</v>
      </c>
    </row>
    <row r="374" spans="1:43" s="138" customFormat="1" x14ac:dyDescent="0.2">
      <c r="A374" s="131">
        <f t="shared" si="244"/>
        <v>15</v>
      </c>
      <c r="B374" s="134" t="str">
        <f t="shared" si="244"/>
        <v>ROM</v>
      </c>
      <c r="C374" s="133">
        <f t="shared" si="248"/>
        <v>0</v>
      </c>
      <c r="D374" s="133">
        <f t="shared" si="248"/>
        <v>0</v>
      </c>
      <c r="E374" s="134" t="str">
        <f t="shared" si="248"/>
        <v>Rom Klao</v>
      </c>
      <c r="F374" s="132" t="str">
        <f t="shared" si="257"/>
        <v>ร่มเกล้า</v>
      </c>
      <c r="G374" s="135">
        <f>ROM!L$5</f>
        <v>0</v>
      </c>
      <c r="H374" s="135">
        <f>ROM!L$6</f>
        <v>0</v>
      </c>
      <c r="I374" s="135">
        <f>ROM!L$7</f>
        <v>0</v>
      </c>
      <c r="J374" s="135">
        <f>ROM!L$8</f>
        <v>0</v>
      </c>
      <c r="K374" s="135">
        <f>ROM!L$9</f>
        <v>0</v>
      </c>
      <c r="L374" s="135">
        <f>ROM!L$10</f>
        <v>0</v>
      </c>
      <c r="M374" s="135">
        <f>ROM!L$11</f>
        <v>1</v>
      </c>
      <c r="N374" s="135">
        <f>ROM!L$12</f>
        <v>0</v>
      </c>
      <c r="O374" s="135">
        <f>ROM!L$13</f>
        <v>0</v>
      </c>
      <c r="P374" s="135">
        <f>ROM!L$14</f>
        <v>0</v>
      </c>
      <c r="Q374" s="135">
        <f>ROM!L$15</f>
        <v>0</v>
      </c>
      <c r="R374" s="135">
        <f>ROM!L$16</f>
        <v>1</v>
      </c>
      <c r="S374" s="135">
        <f>ROM!L$17</f>
        <v>0</v>
      </c>
      <c r="T374" s="135">
        <f>ROM!L$18</f>
        <v>0</v>
      </c>
      <c r="U374" s="135">
        <f>ROM!L$19</f>
        <v>0</v>
      </c>
      <c r="V374" s="135">
        <f>ROM!L$20</f>
        <v>0</v>
      </c>
      <c r="W374" s="135">
        <f>ROM!L$21</f>
        <v>0</v>
      </c>
      <c r="X374" s="135">
        <f>ROM!L$22</f>
        <v>0</v>
      </c>
      <c r="Y374" s="135">
        <f>ROM!L$23</f>
        <v>0</v>
      </c>
      <c r="Z374" s="135">
        <f>ROM!L$24</f>
        <v>0</v>
      </c>
      <c r="AA374" s="135">
        <f>ROM!L$25</f>
        <v>0</v>
      </c>
      <c r="AB374" s="135">
        <f>ROM!L$26</f>
        <v>0</v>
      </c>
      <c r="AC374" s="135">
        <f>ROM!L$27</f>
        <v>0</v>
      </c>
      <c r="AD374" s="135">
        <f>ROM!L$28</f>
        <v>0</v>
      </c>
      <c r="AE374" s="135">
        <f>ROM!L$29</f>
        <v>0</v>
      </c>
      <c r="AF374" s="135">
        <f>ROM!L$30</f>
        <v>0</v>
      </c>
      <c r="AG374" s="135">
        <f>ROM!L$31</f>
        <v>0</v>
      </c>
      <c r="AH374" s="135">
        <f>ROM!L$32</f>
        <v>0</v>
      </c>
      <c r="AI374" s="135">
        <f>ROM!L$33</f>
        <v>0</v>
      </c>
      <c r="AJ374" s="135">
        <f>ROM!L$34</f>
        <v>0</v>
      </c>
      <c r="AK374" s="135">
        <f>ROM!L$35</f>
        <v>0</v>
      </c>
      <c r="AL374" s="136"/>
      <c r="AM374" s="137">
        <f t="shared" si="250"/>
        <v>2</v>
      </c>
      <c r="AO374" s="136">
        <v>0</v>
      </c>
      <c r="AP374" s="139">
        <f t="shared" si="246"/>
        <v>2</v>
      </c>
      <c r="AQ374" s="140" t="str">
        <f t="shared" si="247"/>
        <v>-</v>
      </c>
    </row>
    <row r="375" spans="1:43" s="148" customFormat="1" x14ac:dyDescent="0.2">
      <c r="A375" s="141">
        <f t="shared" si="244"/>
        <v>16</v>
      </c>
      <c r="B375" s="144" t="str">
        <f t="shared" si="244"/>
        <v>PRW</v>
      </c>
      <c r="C375" s="143">
        <f t="shared" si="248"/>
        <v>0</v>
      </c>
      <c r="D375" s="143">
        <f t="shared" si="248"/>
        <v>0</v>
      </c>
      <c r="E375" s="144" t="str">
        <f t="shared" si="248"/>
        <v>Prawet</v>
      </c>
      <c r="F375" s="142" t="str">
        <f t="shared" si="257"/>
        <v>ประเวศ</v>
      </c>
      <c r="G375" s="145">
        <f>PRW!L$5</f>
        <v>0</v>
      </c>
      <c r="H375" s="145">
        <f>PRW!L$6</f>
        <v>0</v>
      </c>
      <c r="I375" s="145">
        <f>PRW!L$7</f>
        <v>0</v>
      </c>
      <c r="J375" s="145">
        <f>PRW!L$8</f>
        <v>0</v>
      </c>
      <c r="K375" s="145">
        <f>PRW!L$9</f>
        <v>0</v>
      </c>
      <c r="L375" s="145">
        <f>PRW!L$10</f>
        <v>0</v>
      </c>
      <c r="M375" s="145">
        <f>PRW!L$11</f>
        <v>0</v>
      </c>
      <c r="N375" s="145">
        <f>PRW!L$12</f>
        <v>0</v>
      </c>
      <c r="O375" s="145">
        <f>PRW!L$13</f>
        <v>0</v>
      </c>
      <c r="P375" s="145">
        <f>PRW!L$14</f>
        <v>0</v>
      </c>
      <c r="Q375" s="145">
        <f>PRW!L$15</f>
        <v>0</v>
      </c>
      <c r="R375" s="145">
        <f>PRW!L$16</f>
        <v>0</v>
      </c>
      <c r="S375" s="145">
        <f>PRW!L$17</f>
        <v>0</v>
      </c>
      <c r="T375" s="145">
        <f>PRW!L$18</f>
        <v>0</v>
      </c>
      <c r="U375" s="145">
        <f>PRW!L$19</f>
        <v>0</v>
      </c>
      <c r="V375" s="145">
        <f>PRW!L$20</f>
        <v>0</v>
      </c>
      <c r="W375" s="145">
        <f>PRW!L$21</f>
        <v>0</v>
      </c>
      <c r="X375" s="145">
        <f>PRW!L$22</f>
        <v>0</v>
      </c>
      <c r="Y375" s="145">
        <f>PRW!L$23</f>
        <v>0</v>
      </c>
      <c r="Z375" s="145">
        <f>PRW!L$24</f>
        <v>0</v>
      </c>
      <c r="AA375" s="145">
        <f>PRW!L$25</f>
        <v>0</v>
      </c>
      <c r="AB375" s="145">
        <f>PRW!L$26</f>
        <v>0</v>
      </c>
      <c r="AC375" s="145">
        <f>PRW!L$27</f>
        <v>0</v>
      </c>
      <c r="AD375" s="145">
        <f>PRW!L$28</f>
        <v>0</v>
      </c>
      <c r="AE375" s="145">
        <f>PRW!L$29</f>
        <v>0</v>
      </c>
      <c r="AF375" s="145">
        <f>PRW!L$30</f>
        <v>0</v>
      </c>
      <c r="AG375" s="145">
        <f>PRW!L$31</f>
        <v>0</v>
      </c>
      <c r="AH375" s="145">
        <f>PRW!L$32</f>
        <v>0</v>
      </c>
      <c r="AI375" s="145">
        <f>PRW!L$33</f>
        <v>0</v>
      </c>
      <c r="AJ375" s="145">
        <f>PRW!L$34</f>
        <v>0</v>
      </c>
      <c r="AK375" s="145">
        <f>PRW!L$35</f>
        <v>0</v>
      </c>
      <c r="AL375" s="146"/>
      <c r="AM375" s="147">
        <f>SUM(G375:AK375)</f>
        <v>0</v>
      </c>
      <c r="AO375" s="146">
        <v>0</v>
      </c>
      <c r="AP375" s="149">
        <f t="shared" ref="AP375" si="262">AM375-AO375</f>
        <v>0</v>
      </c>
      <c r="AQ375" s="150" t="str">
        <f t="shared" ref="AQ375" si="263">IF(AO375=0,"-",AP375/AO375)</f>
        <v>-</v>
      </c>
    </row>
    <row r="376" spans="1:43" s="148" customFormat="1" x14ac:dyDescent="0.2">
      <c r="A376" s="141">
        <f t="shared" si="244"/>
        <v>17</v>
      </c>
      <c r="B376" s="144" t="str">
        <f t="shared" si="244"/>
        <v>KKW</v>
      </c>
      <c r="C376" s="143">
        <f t="shared" si="248"/>
        <v>0</v>
      </c>
      <c r="D376" s="143">
        <f t="shared" si="248"/>
        <v>0</v>
      </c>
      <c r="E376" s="144" t="str">
        <f t="shared" si="248"/>
        <v>King Kaew</v>
      </c>
      <c r="F376" s="142" t="str">
        <f t="shared" si="257"/>
        <v>กิ่งแก้ว</v>
      </c>
      <c r="G376" s="145">
        <f>KKW!L$5</f>
        <v>0</v>
      </c>
      <c r="H376" s="145">
        <f>KKW!L$6</f>
        <v>0</v>
      </c>
      <c r="I376" s="145">
        <f>KKW!L$7</f>
        <v>0</v>
      </c>
      <c r="J376" s="145">
        <f>KKW!L$8</f>
        <v>0</v>
      </c>
      <c r="K376" s="145">
        <f>KKW!L$9</f>
        <v>0</v>
      </c>
      <c r="L376" s="145">
        <f>KKW!L$10</f>
        <v>0</v>
      </c>
      <c r="M376" s="145">
        <f>KKW!L$11</f>
        <v>0</v>
      </c>
      <c r="N376" s="145">
        <f>KKW!L$12</f>
        <v>0</v>
      </c>
      <c r="O376" s="145">
        <f>KKW!L$13</f>
        <v>0</v>
      </c>
      <c r="P376" s="145">
        <f>KKW!L$14</f>
        <v>0</v>
      </c>
      <c r="Q376" s="145">
        <f>KKW!L$15</f>
        <v>0</v>
      </c>
      <c r="R376" s="145">
        <f>KKW!L$16</f>
        <v>0</v>
      </c>
      <c r="S376" s="145">
        <f>KKW!L$17</f>
        <v>0</v>
      </c>
      <c r="T376" s="145">
        <f>KKW!L$18</f>
        <v>0</v>
      </c>
      <c r="U376" s="145">
        <f>KKW!L$19</f>
        <v>0</v>
      </c>
      <c r="V376" s="145">
        <f>KKW!L$20</f>
        <v>0</v>
      </c>
      <c r="W376" s="145">
        <f>KKW!L$21</f>
        <v>0</v>
      </c>
      <c r="X376" s="145">
        <f>KKW!L$22</f>
        <v>0</v>
      </c>
      <c r="Y376" s="145">
        <f>KKW!L$23</f>
        <v>0</v>
      </c>
      <c r="Z376" s="145">
        <f>KKW!L$24</f>
        <v>0</v>
      </c>
      <c r="AA376" s="145">
        <f>KKW!L$25</f>
        <v>0</v>
      </c>
      <c r="AB376" s="145">
        <f>KKW!L$26</f>
        <v>0</v>
      </c>
      <c r="AC376" s="145">
        <f>KKW!L$27</f>
        <v>0</v>
      </c>
      <c r="AD376" s="145">
        <f>KKW!L$28</f>
        <v>0</v>
      </c>
      <c r="AE376" s="145">
        <f>KKW!L$29</f>
        <v>0</v>
      </c>
      <c r="AF376" s="145">
        <f>KKW!L$30</f>
        <v>0</v>
      </c>
      <c r="AG376" s="145">
        <f>KKW!L$31</f>
        <v>0</v>
      </c>
      <c r="AH376" s="145">
        <f>KKW!L$32</f>
        <v>0</v>
      </c>
      <c r="AI376" s="145">
        <f>KKW!L$33</f>
        <v>0</v>
      </c>
      <c r="AJ376" s="145">
        <f>KKW!L$34</f>
        <v>0</v>
      </c>
      <c r="AK376" s="145">
        <f>KKW!L$35</f>
        <v>0</v>
      </c>
      <c r="AL376" s="146"/>
      <c r="AM376" s="147">
        <f>SUM(G376:AK376)</f>
        <v>0</v>
      </c>
      <c r="AO376" s="146">
        <v>2</v>
      </c>
      <c r="AP376" s="149">
        <f t="shared" ref="AP376" si="264">AM376-AO376</f>
        <v>-2</v>
      </c>
      <c r="AQ376" s="150">
        <f t="shared" ref="AQ376" si="265">IF(AO376=0,"-",AP376/AO376)</f>
        <v>-1</v>
      </c>
    </row>
    <row r="377" spans="1:43" s="148" customFormat="1" x14ac:dyDescent="0.2">
      <c r="A377" s="141">
        <f t="shared" si="244"/>
        <v>18</v>
      </c>
      <c r="B377" s="144" t="str">
        <f t="shared" si="244"/>
        <v>SPM</v>
      </c>
      <c r="C377" s="143">
        <f t="shared" si="248"/>
        <v>0</v>
      </c>
      <c r="D377" s="143">
        <f t="shared" si="248"/>
        <v>0</v>
      </c>
      <c r="E377" s="144" t="str">
        <f t="shared" si="248"/>
        <v>Sapanmai</v>
      </c>
      <c r="F377" s="142" t="str">
        <f t="shared" si="257"/>
        <v>สะพานใหม่</v>
      </c>
      <c r="G377" s="145">
        <f>SPM!L$5</f>
        <v>1</v>
      </c>
      <c r="H377" s="145">
        <f>SPM!L$6</f>
        <v>0</v>
      </c>
      <c r="I377" s="145">
        <f>SPM!L$7</f>
        <v>0</v>
      </c>
      <c r="J377" s="145">
        <f>SPM!L$8</f>
        <v>0</v>
      </c>
      <c r="K377" s="145">
        <f>SPM!L$9</f>
        <v>0</v>
      </c>
      <c r="L377" s="145">
        <f>SPM!L$10</f>
        <v>0</v>
      </c>
      <c r="M377" s="145">
        <f>SPM!L$11</f>
        <v>0</v>
      </c>
      <c r="N377" s="145">
        <f>SPM!L$12</f>
        <v>0</v>
      </c>
      <c r="O377" s="145">
        <f>SPM!L$13</f>
        <v>0</v>
      </c>
      <c r="P377" s="145">
        <f>SPM!L$14</f>
        <v>0</v>
      </c>
      <c r="Q377" s="145">
        <f>SPM!L$15</f>
        <v>0</v>
      </c>
      <c r="R377" s="145">
        <f>SPM!L$16</f>
        <v>0</v>
      </c>
      <c r="S377" s="145">
        <f>SPM!L$17</f>
        <v>0</v>
      </c>
      <c r="T377" s="145">
        <f>SPM!L$18</f>
        <v>0</v>
      </c>
      <c r="U377" s="145">
        <f>SPM!L$19</f>
        <v>0</v>
      </c>
      <c r="V377" s="145">
        <f>SPM!L$20</f>
        <v>0</v>
      </c>
      <c r="W377" s="145">
        <f>SPM!L$21</f>
        <v>0</v>
      </c>
      <c r="X377" s="145">
        <f>SPM!L$22</f>
        <v>0</v>
      </c>
      <c r="Y377" s="145">
        <f>SPM!L$23</f>
        <v>0</v>
      </c>
      <c r="Z377" s="145">
        <f>SPM!L$24</f>
        <v>0</v>
      </c>
      <c r="AA377" s="145">
        <f>SPM!L$25</f>
        <v>0</v>
      </c>
      <c r="AB377" s="145">
        <f>SPM!L$26</f>
        <v>0</v>
      </c>
      <c r="AC377" s="145">
        <f>SPM!L$27</f>
        <v>0</v>
      </c>
      <c r="AD377" s="145">
        <f>SPM!L$28</f>
        <v>0</v>
      </c>
      <c r="AE377" s="145">
        <f>SPM!L$29</f>
        <v>0</v>
      </c>
      <c r="AF377" s="145">
        <f>SPM!L$30</f>
        <v>0</v>
      </c>
      <c r="AG377" s="145">
        <f>SPM!L$31</f>
        <v>0</v>
      </c>
      <c r="AH377" s="145">
        <f>SPM!L$32</f>
        <v>0</v>
      </c>
      <c r="AI377" s="145">
        <f>SPM!L$33</f>
        <v>0</v>
      </c>
      <c r="AJ377" s="145">
        <f>SPM!L$34</f>
        <v>0</v>
      </c>
      <c r="AK377" s="145">
        <f>SPM!L$35</f>
        <v>0</v>
      </c>
      <c r="AL377" s="146"/>
      <c r="AM377" s="147">
        <f t="shared" si="250"/>
        <v>1</v>
      </c>
      <c r="AO377" s="146">
        <v>0</v>
      </c>
      <c r="AP377" s="149">
        <f t="shared" si="246"/>
        <v>1</v>
      </c>
      <c r="AQ377" s="150" t="str">
        <f t="shared" si="247"/>
        <v>-</v>
      </c>
    </row>
    <row r="378" spans="1:43" s="148" customFormat="1" x14ac:dyDescent="0.2">
      <c r="A378" s="141">
        <f t="shared" si="244"/>
        <v>19</v>
      </c>
      <c r="B378" s="144" t="str">
        <f t="shared" si="244"/>
        <v>LAK</v>
      </c>
      <c r="C378" s="143">
        <f t="shared" si="248"/>
        <v>0</v>
      </c>
      <c r="D378" s="143">
        <f t="shared" si="248"/>
        <v>0</v>
      </c>
      <c r="E378" s="144" t="str">
        <f t="shared" si="248"/>
        <v>Laksi (MaxValu)</v>
      </c>
      <c r="F378" s="142" t="str">
        <f t="shared" si="257"/>
        <v>หลักสี่ (อิออน)</v>
      </c>
      <c r="G378" s="145">
        <f>LAK!L$5</f>
        <v>0</v>
      </c>
      <c r="H378" s="145">
        <f>LAK!L$6</f>
        <v>0</v>
      </c>
      <c r="I378" s="145">
        <f>LAK!L$7</f>
        <v>0</v>
      </c>
      <c r="J378" s="145">
        <f>LAK!L$8</f>
        <v>0</v>
      </c>
      <c r="K378" s="145">
        <f>LAK!L$9</f>
        <v>0</v>
      </c>
      <c r="L378" s="145">
        <f>LAK!L$10</f>
        <v>0</v>
      </c>
      <c r="M378" s="145">
        <f>LAK!L$11</f>
        <v>0</v>
      </c>
      <c r="N378" s="145">
        <f>LAK!L$12</f>
        <v>0</v>
      </c>
      <c r="O378" s="145">
        <f>LAK!L$13</f>
        <v>0</v>
      </c>
      <c r="P378" s="145">
        <f>LAK!L$14</f>
        <v>0</v>
      </c>
      <c r="Q378" s="145">
        <f>LAK!L$15</f>
        <v>0</v>
      </c>
      <c r="R378" s="145">
        <f>LAK!L$16</f>
        <v>0</v>
      </c>
      <c r="S378" s="145">
        <f>LAK!L$17</f>
        <v>0</v>
      </c>
      <c r="T378" s="145">
        <f>LAK!L$18</f>
        <v>0</v>
      </c>
      <c r="U378" s="145">
        <f>LAK!L$19</f>
        <v>0</v>
      </c>
      <c r="V378" s="145">
        <f>LAK!L$20</f>
        <v>0</v>
      </c>
      <c r="W378" s="145">
        <f>LAK!L$21</f>
        <v>0</v>
      </c>
      <c r="X378" s="145">
        <f>LAK!L$22</f>
        <v>0</v>
      </c>
      <c r="Y378" s="145">
        <f>LAK!L$23</f>
        <v>0</v>
      </c>
      <c r="Z378" s="145">
        <f>LAK!L$24</f>
        <v>0</v>
      </c>
      <c r="AA378" s="145">
        <f>LAK!L$25</f>
        <v>0</v>
      </c>
      <c r="AB378" s="145">
        <f>LAK!L$26</f>
        <v>0</v>
      </c>
      <c r="AC378" s="145">
        <f>LAK!L$27</f>
        <v>0</v>
      </c>
      <c r="AD378" s="145">
        <f>LAK!L$28</f>
        <v>0</v>
      </c>
      <c r="AE378" s="145">
        <f>LAK!L$29</f>
        <v>0</v>
      </c>
      <c r="AF378" s="145">
        <f>LAK!L$30</f>
        <v>0</v>
      </c>
      <c r="AG378" s="145">
        <f>LAK!L$31</f>
        <v>0</v>
      </c>
      <c r="AH378" s="145">
        <f>LAK!L$32</f>
        <v>0</v>
      </c>
      <c r="AI378" s="145">
        <f>LAK!L$33</f>
        <v>0</v>
      </c>
      <c r="AJ378" s="145">
        <f>LAK!L$34</f>
        <v>0</v>
      </c>
      <c r="AK378" s="145">
        <f>LAK!L$35</f>
        <v>0</v>
      </c>
      <c r="AL378" s="146"/>
      <c r="AM378" s="147">
        <f t="shared" si="250"/>
        <v>0</v>
      </c>
      <c r="AO378" s="146">
        <v>3</v>
      </c>
      <c r="AP378" s="149">
        <f t="shared" si="246"/>
        <v>-3</v>
      </c>
      <c r="AQ378" s="150">
        <f t="shared" si="247"/>
        <v>-1</v>
      </c>
    </row>
    <row r="379" spans="1:43" s="138" customFormat="1" x14ac:dyDescent="0.2">
      <c r="A379" s="131">
        <f t="shared" si="244"/>
        <v>20</v>
      </c>
      <c r="B379" s="134" t="str">
        <f t="shared" si="244"/>
        <v>SAI</v>
      </c>
      <c r="C379" s="133">
        <f t="shared" si="248"/>
        <v>0</v>
      </c>
      <c r="D379" s="133">
        <f t="shared" si="248"/>
        <v>0</v>
      </c>
      <c r="E379" s="134" t="str">
        <f t="shared" si="248"/>
        <v>Saimai</v>
      </c>
      <c r="F379" s="132" t="str">
        <f t="shared" si="257"/>
        <v>สายไหม</v>
      </c>
      <c r="G379" s="135">
        <f>SAI!L$5</f>
        <v>0</v>
      </c>
      <c r="H379" s="135">
        <f>SAI!L$6</f>
        <v>0</v>
      </c>
      <c r="I379" s="135">
        <f>SAI!L$7</f>
        <v>0</v>
      </c>
      <c r="J379" s="135">
        <f>SAI!L$8</f>
        <v>0</v>
      </c>
      <c r="K379" s="135">
        <f>SAI!L$9</f>
        <v>0</v>
      </c>
      <c r="L379" s="135">
        <f>SAI!L$10</f>
        <v>0</v>
      </c>
      <c r="M379" s="135">
        <f>SAI!L$11</f>
        <v>0</v>
      </c>
      <c r="N379" s="135">
        <f>SAI!L$12</f>
        <v>0</v>
      </c>
      <c r="O379" s="135">
        <f>SAI!L$13</f>
        <v>0</v>
      </c>
      <c r="P379" s="135">
        <f>SAI!L$14</f>
        <v>0</v>
      </c>
      <c r="Q379" s="135">
        <f>SAI!L$15</f>
        <v>0</v>
      </c>
      <c r="R379" s="135">
        <f>SAI!L$16</f>
        <v>0</v>
      </c>
      <c r="S379" s="135">
        <f>SAI!L$17</f>
        <v>0</v>
      </c>
      <c r="T379" s="135">
        <f>SAI!L$18</f>
        <v>0</v>
      </c>
      <c r="U379" s="135">
        <f>SAI!L$19</f>
        <v>0</v>
      </c>
      <c r="V379" s="135">
        <f>SAI!L$20</f>
        <v>0</v>
      </c>
      <c r="W379" s="135">
        <f>SAI!L$21</f>
        <v>0</v>
      </c>
      <c r="X379" s="135">
        <f>SAI!L$22</f>
        <v>0</v>
      </c>
      <c r="Y379" s="135">
        <f>SAI!L$23</f>
        <v>0</v>
      </c>
      <c r="Z379" s="135">
        <f>SAI!L$24</f>
        <v>0</v>
      </c>
      <c r="AA379" s="135">
        <f>SAI!L$25</f>
        <v>0</v>
      </c>
      <c r="AB379" s="135">
        <f>SAI!L$26</f>
        <v>0</v>
      </c>
      <c r="AC379" s="135">
        <f>SAI!L$27</f>
        <v>0</v>
      </c>
      <c r="AD379" s="135">
        <f>SAI!L$28</f>
        <v>0</v>
      </c>
      <c r="AE379" s="135">
        <f>SAI!L$29</f>
        <v>0</v>
      </c>
      <c r="AF379" s="135">
        <f>SAI!L$30</f>
        <v>0</v>
      </c>
      <c r="AG379" s="135">
        <f>SAI!L$31</f>
        <v>0</v>
      </c>
      <c r="AH379" s="135">
        <f>SAI!L$32</f>
        <v>0</v>
      </c>
      <c r="AI379" s="135">
        <f>SAI!L$33</f>
        <v>0</v>
      </c>
      <c r="AJ379" s="135">
        <f>SAI!L$34</f>
        <v>0</v>
      </c>
      <c r="AK379" s="135">
        <f>SAI!L$35</f>
        <v>0</v>
      </c>
      <c r="AL379" s="136"/>
      <c r="AM379" s="137">
        <f t="shared" si="250"/>
        <v>0</v>
      </c>
      <c r="AO379" s="136">
        <v>0</v>
      </c>
      <c r="AP379" s="139">
        <f t="shared" si="246"/>
        <v>0</v>
      </c>
      <c r="AQ379" s="140" t="str">
        <f t="shared" si="247"/>
        <v>-</v>
      </c>
    </row>
    <row r="380" spans="1:43" s="148" customFormat="1" x14ac:dyDescent="0.2">
      <c r="A380" s="141">
        <f t="shared" si="244"/>
        <v>21</v>
      </c>
      <c r="B380" s="142" t="str">
        <f t="shared" si="244"/>
        <v>KBN</v>
      </c>
      <c r="C380" s="143">
        <f t="shared" si="248"/>
        <v>0</v>
      </c>
      <c r="D380" s="143">
        <f t="shared" si="248"/>
        <v>0</v>
      </c>
      <c r="E380" s="144" t="str">
        <f t="shared" si="248"/>
        <v>Khubon</v>
      </c>
      <c r="F380" s="142" t="str">
        <f t="shared" si="257"/>
        <v>คู้บอน</v>
      </c>
      <c r="G380" s="145">
        <f>KBN!L$5</f>
        <v>0</v>
      </c>
      <c r="H380" s="145">
        <f>KBN!L$6</f>
        <v>0</v>
      </c>
      <c r="I380" s="145">
        <f>KBN!L$7</f>
        <v>0</v>
      </c>
      <c r="J380" s="145">
        <f>KBN!L$8</f>
        <v>0</v>
      </c>
      <c r="K380" s="145">
        <f>KBN!L$9</f>
        <v>0</v>
      </c>
      <c r="L380" s="145">
        <f>KBN!L$10</f>
        <v>0</v>
      </c>
      <c r="M380" s="145">
        <f>KBN!L$11</f>
        <v>0</v>
      </c>
      <c r="N380" s="145">
        <f>KBN!L$12</f>
        <v>0</v>
      </c>
      <c r="O380" s="145">
        <f>KBN!L$13</f>
        <v>0</v>
      </c>
      <c r="P380" s="145">
        <f>KBN!L$14</f>
        <v>0</v>
      </c>
      <c r="Q380" s="145">
        <f>KBN!L$15</f>
        <v>0</v>
      </c>
      <c r="R380" s="145">
        <f>KBN!L$16</f>
        <v>0</v>
      </c>
      <c r="S380" s="145">
        <f>KBN!L$17</f>
        <v>0</v>
      </c>
      <c r="T380" s="145">
        <f>KBN!L$18</f>
        <v>0</v>
      </c>
      <c r="U380" s="145">
        <f>KBN!L$19</f>
        <v>0</v>
      </c>
      <c r="V380" s="145">
        <f>KBN!L$20</f>
        <v>0</v>
      </c>
      <c r="W380" s="145">
        <f>KBN!L$21</f>
        <v>0</v>
      </c>
      <c r="X380" s="145">
        <f>KBN!L$22</f>
        <v>0</v>
      </c>
      <c r="Y380" s="145">
        <f>KBN!L$23</f>
        <v>0</v>
      </c>
      <c r="Z380" s="145">
        <f>KBN!L$24</f>
        <v>0</v>
      </c>
      <c r="AA380" s="145">
        <f>KBN!L$25</f>
        <v>0</v>
      </c>
      <c r="AB380" s="145">
        <f>KBN!L$26</f>
        <v>0</v>
      </c>
      <c r="AC380" s="145">
        <f>KBN!L$27</f>
        <v>0</v>
      </c>
      <c r="AD380" s="145">
        <f>KBN!L$28</f>
        <v>0</v>
      </c>
      <c r="AE380" s="145">
        <f>KBN!L$29</f>
        <v>0</v>
      </c>
      <c r="AF380" s="145">
        <f>KBN!L$30</f>
        <v>0</v>
      </c>
      <c r="AG380" s="145">
        <f>KBN!L$31</f>
        <v>0</v>
      </c>
      <c r="AH380" s="145">
        <f>KBN!L$32</f>
        <v>0</v>
      </c>
      <c r="AI380" s="145">
        <f>KBN!L$33</f>
        <v>0</v>
      </c>
      <c r="AJ380" s="145">
        <f>KBN!L$34</f>
        <v>0</v>
      </c>
      <c r="AK380" s="145">
        <f>KBN!L$35</f>
        <v>0</v>
      </c>
      <c r="AL380" s="146"/>
      <c r="AM380" s="147">
        <f t="shared" si="250"/>
        <v>0</v>
      </c>
      <c r="AO380" s="146">
        <v>0</v>
      </c>
      <c r="AP380" s="149">
        <f t="shared" si="246"/>
        <v>0</v>
      </c>
      <c r="AQ380" s="150" t="str">
        <f t="shared" si="247"/>
        <v>-</v>
      </c>
    </row>
    <row r="381" spans="1:43" s="148" customFormat="1" x14ac:dyDescent="0.2">
      <c r="A381" s="141">
        <f t="shared" si="244"/>
        <v>22</v>
      </c>
      <c r="B381" s="142" t="str">
        <f t="shared" si="244"/>
        <v>NKM</v>
      </c>
      <c r="C381" s="143">
        <f t="shared" si="248"/>
        <v>0</v>
      </c>
      <c r="D381" s="143">
        <f t="shared" si="248"/>
        <v>0</v>
      </c>
      <c r="E381" s="144" t="str">
        <f t="shared" si="248"/>
        <v>Nongkhaem</v>
      </c>
      <c r="F381" s="142" t="str">
        <f t="shared" si="257"/>
        <v>หนองแขม</v>
      </c>
      <c r="G381" s="145">
        <f>NKM!L$5</f>
        <v>0</v>
      </c>
      <c r="H381" s="145">
        <f>NKM!L$6</f>
        <v>0</v>
      </c>
      <c r="I381" s="145">
        <f>NKM!L$7</f>
        <v>0</v>
      </c>
      <c r="J381" s="145">
        <f>NKM!L$8</f>
        <v>0</v>
      </c>
      <c r="K381" s="145">
        <f>NKM!L$9</f>
        <v>0</v>
      </c>
      <c r="L381" s="145">
        <f>NKM!L$10</f>
        <v>0</v>
      </c>
      <c r="M381" s="145">
        <f>NKM!L$11</f>
        <v>0</v>
      </c>
      <c r="N381" s="145">
        <f>NKM!L$12</f>
        <v>0</v>
      </c>
      <c r="O381" s="145">
        <f>NKM!L$13</f>
        <v>0</v>
      </c>
      <c r="P381" s="145">
        <f>NKM!L$14</f>
        <v>0</v>
      </c>
      <c r="Q381" s="145">
        <f>NKM!L$15</f>
        <v>0</v>
      </c>
      <c r="R381" s="145">
        <f>NKM!L$16</f>
        <v>0</v>
      </c>
      <c r="S381" s="145">
        <f>NKM!L$17</f>
        <v>0</v>
      </c>
      <c r="T381" s="145">
        <f>NKM!L$18</f>
        <v>0</v>
      </c>
      <c r="U381" s="145">
        <f>NKM!L$19</f>
        <v>0</v>
      </c>
      <c r="V381" s="145">
        <f>NKM!L$20</f>
        <v>0</v>
      </c>
      <c r="W381" s="145">
        <f>NKM!L$21</f>
        <v>0</v>
      </c>
      <c r="X381" s="145">
        <f>NKM!L$22</f>
        <v>0</v>
      </c>
      <c r="Y381" s="145">
        <f>NKM!L$23</f>
        <v>0</v>
      </c>
      <c r="Z381" s="145">
        <f>NKM!L$24</f>
        <v>0</v>
      </c>
      <c r="AA381" s="145">
        <f>NKM!L$25</f>
        <v>0</v>
      </c>
      <c r="AB381" s="145">
        <f>NKM!L$26</f>
        <v>0</v>
      </c>
      <c r="AC381" s="145">
        <f>NKM!L$27</f>
        <v>0</v>
      </c>
      <c r="AD381" s="145">
        <f>NKM!L$28</f>
        <v>0</v>
      </c>
      <c r="AE381" s="145">
        <f>NKM!L$29</f>
        <v>0</v>
      </c>
      <c r="AF381" s="145">
        <f>NKM!L$30</f>
        <v>0</v>
      </c>
      <c r="AG381" s="145">
        <f>NKM!L$31</f>
        <v>0</v>
      </c>
      <c r="AH381" s="145">
        <f>NKM!L$32</f>
        <v>0</v>
      </c>
      <c r="AI381" s="145">
        <f>NKM!L$33</f>
        <v>0</v>
      </c>
      <c r="AJ381" s="145">
        <f>NKM!L$34</f>
        <v>0</v>
      </c>
      <c r="AK381" s="145">
        <f>NKM!L$35</f>
        <v>0</v>
      </c>
      <c r="AL381" s="146"/>
      <c r="AM381" s="147">
        <f t="shared" si="250"/>
        <v>0</v>
      </c>
      <c r="AO381" s="146">
        <v>0</v>
      </c>
      <c r="AP381" s="149">
        <f t="shared" si="246"/>
        <v>0</v>
      </c>
      <c r="AQ381" s="150" t="str">
        <f t="shared" si="247"/>
        <v>-</v>
      </c>
    </row>
    <row r="382" spans="1:43" s="148" customFormat="1" x14ac:dyDescent="0.2">
      <c r="A382" s="141">
        <f t="shared" si="244"/>
        <v>23</v>
      </c>
      <c r="B382" s="142" t="str">
        <f t="shared" si="244"/>
        <v>PMT</v>
      </c>
      <c r="C382" s="143">
        <f t="shared" si="248"/>
        <v>0</v>
      </c>
      <c r="D382" s="143">
        <f t="shared" si="248"/>
        <v>0</v>
      </c>
      <c r="E382" s="144" t="str">
        <f t="shared" si="248"/>
        <v>Phutthamonthon Sai 6</v>
      </c>
      <c r="F382" s="142"/>
      <c r="G382" s="145">
        <f>PMT!L$5</f>
        <v>0</v>
      </c>
      <c r="H382" s="145">
        <f>PMT!L$6</f>
        <v>0</v>
      </c>
      <c r="I382" s="145">
        <f>PMT!L$7</f>
        <v>0</v>
      </c>
      <c r="J382" s="145">
        <f>PMT!L$8</f>
        <v>0</v>
      </c>
      <c r="K382" s="145">
        <f>PMT!L$9</f>
        <v>0</v>
      </c>
      <c r="L382" s="145">
        <f>PMT!L$10</f>
        <v>0</v>
      </c>
      <c r="M382" s="145">
        <f>PMT!L$11</f>
        <v>0</v>
      </c>
      <c r="N382" s="145">
        <f>PMT!L$12</f>
        <v>0</v>
      </c>
      <c r="O382" s="145">
        <f>PMT!L$13</f>
        <v>0</v>
      </c>
      <c r="P382" s="145">
        <f>PMT!L$14</f>
        <v>0</v>
      </c>
      <c r="Q382" s="145">
        <f>PMT!L$15</f>
        <v>0</v>
      </c>
      <c r="R382" s="145">
        <f>PMT!L$16</f>
        <v>0</v>
      </c>
      <c r="S382" s="145">
        <f>PMT!L$17</f>
        <v>0</v>
      </c>
      <c r="T382" s="145">
        <f>PMT!L$18</f>
        <v>0</v>
      </c>
      <c r="U382" s="145">
        <f>PMT!L$19</f>
        <v>0</v>
      </c>
      <c r="V382" s="145">
        <f>PMT!L$20</f>
        <v>0</v>
      </c>
      <c r="W382" s="145">
        <f>PMT!L$21</f>
        <v>0</v>
      </c>
      <c r="X382" s="145">
        <f>PMT!L$22</f>
        <v>0</v>
      </c>
      <c r="Y382" s="145">
        <f>PMT!L$23</f>
        <v>0</v>
      </c>
      <c r="Z382" s="145">
        <f>PMT!L$24</f>
        <v>0</v>
      </c>
      <c r="AA382" s="145">
        <f>PMT!L$25</f>
        <v>0</v>
      </c>
      <c r="AB382" s="145">
        <f>PMT!L$26</f>
        <v>0</v>
      </c>
      <c r="AC382" s="145">
        <f>PMT!L$27</f>
        <v>0</v>
      </c>
      <c r="AD382" s="145">
        <f>PMT!L$28</f>
        <v>0</v>
      </c>
      <c r="AE382" s="145">
        <f>PMT!L$29</f>
        <v>0</v>
      </c>
      <c r="AF382" s="145">
        <f>PMT!L$30</f>
        <v>0</v>
      </c>
      <c r="AG382" s="145">
        <f>PMT!L$31</f>
        <v>0</v>
      </c>
      <c r="AH382" s="145">
        <f>PMT!L$32</f>
        <v>0</v>
      </c>
      <c r="AI382" s="145">
        <f>PMT!L$33</f>
        <v>0</v>
      </c>
      <c r="AJ382" s="145">
        <f>PMT!L$34</f>
        <v>0</v>
      </c>
      <c r="AK382" s="145">
        <f>PMT!L$35</f>
        <v>0</v>
      </c>
      <c r="AL382" s="146"/>
      <c r="AM382" s="147">
        <f t="shared" si="250"/>
        <v>0</v>
      </c>
      <c r="AO382" s="146"/>
      <c r="AP382" s="149">
        <f t="shared" ref="AP382" si="266">AM382-AO382</f>
        <v>0</v>
      </c>
      <c r="AQ382" s="150" t="str">
        <f t="shared" ref="AQ382" si="267">IF(AO382=0,"-",AP382/AO382)</f>
        <v>-</v>
      </c>
    </row>
    <row r="383" spans="1:43" s="148" customFormat="1" x14ac:dyDescent="0.2">
      <c r="A383" s="141">
        <f t="shared" si="244"/>
        <v>24</v>
      </c>
      <c r="B383" s="142" t="str">
        <f t="shared" si="244"/>
        <v>BBN</v>
      </c>
      <c r="C383" s="143">
        <f t="shared" si="248"/>
        <v>0</v>
      </c>
      <c r="D383" s="143">
        <f t="shared" si="248"/>
        <v>0</v>
      </c>
      <c r="E383" s="144" t="str">
        <f t="shared" si="248"/>
        <v>Bangbon (MaxValu)</v>
      </c>
      <c r="F383" s="142" t="str">
        <f>F287</f>
        <v>บางบอน</v>
      </c>
      <c r="G383" s="145">
        <f>BBN!L$5</f>
        <v>0</v>
      </c>
      <c r="H383" s="145">
        <f>BBN!L$6</f>
        <v>0</v>
      </c>
      <c r="I383" s="145">
        <f>BBN!L$7</f>
        <v>0</v>
      </c>
      <c r="J383" s="145">
        <f>BBN!L$8</f>
        <v>1</v>
      </c>
      <c r="K383" s="145">
        <f>BBN!L$9</f>
        <v>0</v>
      </c>
      <c r="L383" s="145">
        <f>BBN!L$10</f>
        <v>0</v>
      </c>
      <c r="M383" s="145">
        <f>BBN!L$11</f>
        <v>0</v>
      </c>
      <c r="N383" s="145">
        <f>BBN!L$12</f>
        <v>0</v>
      </c>
      <c r="O383" s="145">
        <f>BBN!L$13</f>
        <v>0</v>
      </c>
      <c r="P383" s="145">
        <f>BBN!L$14</f>
        <v>0</v>
      </c>
      <c r="Q383" s="145">
        <f>BBN!L$15</f>
        <v>0</v>
      </c>
      <c r="R383" s="145">
        <f>BBN!L$16</f>
        <v>0</v>
      </c>
      <c r="S383" s="145">
        <f>BBN!L$17</f>
        <v>0</v>
      </c>
      <c r="T383" s="145">
        <f>BBN!L$18</f>
        <v>0</v>
      </c>
      <c r="U383" s="145">
        <f>BBN!L$19</f>
        <v>0</v>
      </c>
      <c r="V383" s="145">
        <f>BBN!L$20</f>
        <v>0</v>
      </c>
      <c r="W383" s="145">
        <f>BBN!L$21</f>
        <v>0</v>
      </c>
      <c r="X383" s="145">
        <f>BBN!L$22</f>
        <v>0</v>
      </c>
      <c r="Y383" s="145">
        <f>BBN!L$23</f>
        <v>0</v>
      </c>
      <c r="Z383" s="145">
        <f>BBN!L$24</f>
        <v>0</v>
      </c>
      <c r="AA383" s="145">
        <f>BBN!L$25</f>
        <v>0</v>
      </c>
      <c r="AB383" s="145">
        <f>BBN!L$26</f>
        <v>0</v>
      </c>
      <c r="AC383" s="145">
        <f>BBN!L$27</f>
        <v>0</v>
      </c>
      <c r="AD383" s="145">
        <f>BBN!L$28</f>
        <v>0</v>
      </c>
      <c r="AE383" s="145">
        <f>BBN!L$29</f>
        <v>0</v>
      </c>
      <c r="AF383" s="145">
        <f>BBN!L$30</f>
        <v>0</v>
      </c>
      <c r="AG383" s="145">
        <f>BBN!L$31</f>
        <v>0</v>
      </c>
      <c r="AH383" s="145">
        <f>BBN!L$32</f>
        <v>0</v>
      </c>
      <c r="AI383" s="145">
        <f>BBN!L$33</f>
        <v>0</v>
      </c>
      <c r="AJ383" s="145">
        <f>BBN!L$34</f>
        <v>0</v>
      </c>
      <c r="AK383" s="145">
        <f>BBN!L$35</f>
        <v>0</v>
      </c>
      <c r="AL383" s="146"/>
      <c r="AM383" s="147">
        <f t="shared" si="250"/>
        <v>1</v>
      </c>
      <c r="AO383" s="146">
        <v>1</v>
      </c>
      <c r="AP383" s="149">
        <f t="shared" ref="AP383" si="268">AM383-AO383</f>
        <v>0</v>
      </c>
      <c r="AQ383" s="150">
        <f t="shared" ref="AQ383" si="269">IF(AO383=0,"-",AP383/AO383)</f>
        <v>0</v>
      </c>
    </row>
    <row r="384" spans="1:43" s="148" customFormat="1" x14ac:dyDescent="0.2">
      <c r="A384" s="141">
        <f t="shared" si="244"/>
        <v>25</v>
      </c>
      <c r="B384" s="142" t="str">
        <f t="shared" si="244"/>
        <v>BUA</v>
      </c>
      <c r="C384" s="143">
        <f t="shared" si="248"/>
        <v>0</v>
      </c>
      <c r="D384" s="143">
        <f t="shared" si="248"/>
        <v>0</v>
      </c>
      <c r="E384" s="144" t="str">
        <f t="shared" si="248"/>
        <v>Bangbuathong</v>
      </c>
      <c r="F384" s="142" t="str">
        <f>F288</f>
        <v>บางบัวทอง</v>
      </c>
      <c r="G384" s="145">
        <f>BUA!L$5</f>
        <v>0</v>
      </c>
      <c r="H384" s="145">
        <f>BUA!L$6</f>
        <v>0</v>
      </c>
      <c r="I384" s="145">
        <f>BUA!L$7</f>
        <v>0</v>
      </c>
      <c r="J384" s="145">
        <f>BUA!L$8</f>
        <v>0</v>
      </c>
      <c r="K384" s="145">
        <f>BUA!L$9</f>
        <v>0</v>
      </c>
      <c r="L384" s="145">
        <f>BUA!L$10</f>
        <v>0</v>
      </c>
      <c r="M384" s="145">
        <f>BUA!L$11</f>
        <v>0</v>
      </c>
      <c r="N384" s="145">
        <f>BUA!L$12</f>
        <v>0</v>
      </c>
      <c r="O384" s="145">
        <f>BUA!L$13</f>
        <v>0</v>
      </c>
      <c r="P384" s="145">
        <f>BUA!L$14</f>
        <v>0</v>
      </c>
      <c r="Q384" s="145">
        <f>BUA!L$15</f>
        <v>0</v>
      </c>
      <c r="R384" s="145">
        <f>BUA!L$16</f>
        <v>0</v>
      </c>
      <c r="S384" s="145">
        <f>BUA!L$17</f>
        <v>0</v>
      </c>
      <c r="T384" s="145">
        <f>BUA!L$18</f>
        <v>0</v>
      </c>
      <c r="U384" s="145">
        <f>BUA!L$19</f>
        <v>0</v>
      </c>
      <c r="V384" s="145">
        <f>BUA!L$20</f>
        <v>1</v>
      </c>
      <c r="W384" s="145">
        <f>BUA!L$21</f>
        <v>0</v>
      </c>
      <c r="X384" s="145">
        <f>BUA!L$22</f>
        <v>0</v>
      </c>
      <c r="Y384" s="145">
        <f>BUA!L$23</f>
        <v>0</v>
      </c>
      <c r="Z384" s="145">
        <f>BUA!L$24</f>
        <v>0</v>
      </c>
      <c r="AA384" s="145">
        <f>BUA!L$25</f>
        <v>0</v>
      </c>
      <c r="AB384" s="145">
        <f>BUA!L$26</f>
        <v>0</v>
      </c>
      <c r="AC384" s="145">
        <f>BUA!L$27</f>
        <v>0</v>
      </c>
      <c r="AD384" s="145">
        <f>BUA!L$28</f>
        <v>0</v>
      </c>
      <c r="AE384" s="145">
        <f>BUA!L$29</f>
        <v>0</v>
      </c>
      <c r="AF384" s="145">
        <f>BUA!L$30</f>
        <v>0</v>
      </c>
      <c r="AG384" s="145">
        <f>BUA!L$31</f>
        <v>0</v>
      </c>
      <c r="AH384" s="145">
        <f>BUA!L$32</f>
        <v>0</v>
      </c>
      <c r="AI384" s="145">
        <f>BUA!L$33</f>
        <v>0</v>
      </c>
      <c r="AJ384" s="145">
        <f>BUA!L$34</f>
        <v>0</v>
      </c>
      <c r="AK384" s="145">
        <f>BUA!L$35</f>
        <v>0</v>
      </c>
      <c r="AL384" s="146"/>
      <c r="AM384" s="147">
        <f t="shared" si="250"/>
        <v>1</v>
      </c>
      <c r="AO384" s="146">
        <v>1</v>
      </c>
      <c r="AP384" s="149">
        <f t="shared" si="246"/>
        <v>0</v>
      </c>
      <c r="AQ384" s="150">
        <f t="shared" si="247"/>
        <v>0</v>
      </c>
    </row>
    <row r="385" spans="1:43" s="158" customFormat="1" x14ac:dyDescent="0.2">
      <c r="A385" s="151">
        <f t="shared" si="244"/>
        <v>26</v>
      </c>
      <c r="B385" s="152" t="str">
        <f t="shared" si="244"/>
        <v>NVA</v>
      </c>
      <c r="C385" s="153">
        <f t="shared" si="248"/>
        <v>0</v>
      </c>
      <c r="D385" s="153">
        <f t="shared" si="248"/>
        <v>0</v>
      </c>
      <c r="E385" s="154" t="str">
        <f t="shared" si="248"/>
        <v>Navanakorn</v>
      </c>
      <c r="F385" s="152" t="str">
        <f>F289</f>
        <v>นวนคร</v>
      </c>
      <c r="G385" s="155">
        <f>NVA!L$5</f>
        <v>0</v>
      </c>
      <c r="H385" s="155">
        <f>NVA!L$6</f>
        <v>0</v>
      </c>
      <c r="I385" s="155">
        <f>NVA!L$7</f>
        <v>0</v>
      </c>
      <c r="J385" s="155">
        <f>NVA!L$8</f>
        <v>0</v>
      </c>
      <c r="K385" s="155">
        <f>NVA!L$9</f>
        <v>0</v>
      </c>
      <c r="L385" s="155">
        <f>NVA!L$10</f>
        <v>0</v>
      </c>
      <c r="M385" s="155">
        <f>NVA!L$11</f>
        <v>0</v>
      </c>
      <c r="N385" s="155">
        <f>NVA!L$12</f>
        <v>0</v>
      </c>
      <c r="O385" s="155">
        <f>NVA!L$13</f>
        <v>0</v>
      </c>
      <c r="P385" s="155">
        <f>NVA!L$14</f>
        <v>0</v>
      </c>
      <c r="Q385" s="155">
        <f>NVA!L$15</f>
        <v>0</v>
      </c>
      <c r="R385" s="155">
        <f>NVA!L$16</f>
        <v>0</v>
      </c>
      <c r="S385" s="155">
        <f>NVA!L$17</f>
        <v>0</v>
      </c>
      <c r="T385" s="155">
        <f>NVA!L$18</f>
        <v>0</v>
      </c>
      <c r="U385" s="155">
        <f>NVA!L$19</f>
        <v>0</v>
      </c>
      <c r="V385" s="155">
        <f>NVA!L$20</f>
        <v>0</v>
      </c>
      <c r="W385" s="155">
        <f>NVA!L$21</f>
        <v>0</v>
      </c>
      <c r="X385" s="155">
        <f>NVA!L$22</f>
        <v>0</v>
      </c>
      <c r="Y385" s="155">
        <f>NVA!L$23</f>
        <v>0</v>
      </c>
      <c r="Z385" s="155">
        <f>NVA!L$24</f>
        <v>0</v>
      </c>
      <c r="AA385" s="155">
        <f>NVA!L$25</f>
        <v>0</v>
      </c>
      <c r="AB385" s="155">
        <f>NVA!L$26</f>
        <v>0</v>
      </c>
      <c r="AC385" s="155">
        <f>NVA!L$27</f>
        <v>0</v>
      </c>
      <c r="AD385" s="155">
        <f>NVA!L$28</f>
        <v>0</v>
      </c>
      <c r="AE385" s="155">
        <f>NVA!L$29</f>
        <v>0</v>
      </c>
      <c r="AF385" s="155">
        <f>NVA!L$30</f>
        <v>0</v>
      </c>
      <c r="AG385" s="155">
        <f>NVA!L$31</f>
        <v>0</v>
      </c>
      <c r="AH385" s="155">
        <f>NVA!L$32</f>
        <v>0</v>
      </c>
      <c r="AI385" s="155">
        <f>NVA!L$33</f>
        <v>0</v>
      </c>
      <c r="AJ385" s="155">
        <f>NVA!L$34</f>
        <v>0</v>
      </c>
      <c r="AK385" s="155">
        <f>NVA!L$35</f>
        <v>0</v>
      </c>
      <c r="AL385" s="156"/>
      <c r="AM385" s="157">
        <f t="shared" si="250"/>
        <v>0</v>
      </c>
      <c r="AO385" s="156">
        <v>0</v>
      </c>
      <c r="AP385" s="159">
        <f t="shared" si="246"/>
        <v>0</v>
      </c>
      <c r="AQ385" s="160" t="str">
        <f t="shared" si="247"/>
        <v>-</v>
      </c>
    </row>
    <row r="386" spans="1:43" s="148" customFormat="1" x14ac:dyDescent="0.2">
      <c r="A386" s="141">
        <f t="shared" si="244"/>
        <v>27</v>
      </c>
      <c r="B386" s="142" t="str">
        <f t="shared" si="244"/>
        <v>KL4</v>
      </c>
      <c r="C386" s="143">
        <f t="shared" si="248"/>
        <v>0</v>
      </c>
      <c r="D386" s="143">
        <f t="shared" si="248"/>
        <v>0</v>
      </c>
      <c r="E386" s="144" t="str">
        <f t="shared" si="248"/>
        <v>Klong 4</v>
      </c>
      <c r="F386" s="142" t="str">
        <f>F290</f>
        <v>คลอง 4</v>
      </c>
      <c r="G386" s="145">
        <f>'KL4'!L$5</f>
        <v>0</v>
      </c>
      <c r="H386" s="145">
        <f>'KL4'!L$6</f>
        <v>0</v>
      </c>
      <c r="I386" s="145">
        <f>'KL4'!L$7</f>
        <v>0</v>
      </c>
      <c r="J386" s="145">
        <f>'KL4'!L$8</f>
        <v>0</v>
      </c>
      <c r="K386" s="145">
        <f>'KL4'!L$9</f>
        <v>0</v>
      </c>
      <c r="L386" s="145">
        <f>'KL4'!L$10</f>
        <v>0</v>
      </c>
      <c r="M386" s="145">
        <f>'KL4'!L$11</f>
        <v>0</v>
      </c>
      <c r="N386" s="145">
        <f>'KL4'!L$12</f>
        <v>0</v>
      </c>
      <c r="O386" s="145">
        <f>'KL4'!L$13</f>
        <v>0</v>
      </c>
      <c r="P386" s="145">
        <f>'KL4'!L$14</f>
        <v>0</v>
      </c>
      <c r="Q386" s="145">
        <f>'KL4'!L$15</f>
        <v>0</v>
      </c>
      <c r="R386" s="145">
        <f>'KL4'!L$16</f>
        <v>0</v>
      </c>
      <c r="S386" s="145">
        <f>'KL4'!L$17</f>
        <v>0</v>
      </c>
      <c r="T386" s="145">
        <f>'KL4'!L$18</f>
        <v>0</v>
      </c>
      <c r="U386" s="145">
        <f>'KL4'!L$19</f>
        <v>0</v>
      </c>
      <c r="V386" s="145">
        <f>'KL4'!L$20</f>
        <v>0</v>
      </c>
      <c r="W386" s="145">
        <f>'KL4'!L$21</f>
        <v>0</v>
      </c>
      <c r="X386" s="145">
        <f>'KL4'!L$22</f>
        <v>0</v>
      </c>
      <c r="Y386" s="145">
        <f>'KL4'!L$23</f>
        <v>0</v>
      </c>
      <c r="Z386" s="145">
        <f>'KL4'!L$24</f>
        <v>0</v>
      </c>
      <c r="AA386" s="145">
        <f>'KL4'!L$25</f>
        <v>0</v>
      </c>
      <c r="AB386" s="145">
        <f>'KL4'!L$26</f>
        <v>1</v>
      </c>
      <c r="AC386" s="145">
        <f>'KL4'!L$27</f>
        <v>0</v>
      </c>
      <c r="AD386" s="145">
        <f>'KL4'!L$28</f>
        <v>0</v>
      </c>
      <c r="AE386" s="145">
        <f>'KL4'!L$29</f>
        <v>0</v>
      </c>
      <c r="AF386" s="145">
        <f>'KL4'!L$30</f>
        <v>0</v>
      </c>
      <c r="AG386" s="145">
        <f>'KL4'!L$31</f>
        <v>0</v>
      </c>
      <c r="AH386" s="145">
        <f>'KL4'!L$32</f>
        <v>0</v>
      </c>
      <c r="AI386" s="145">
        <f>'KL4'!L$33</f>
        <v>0</v>
      </c>
      <c r="AJ386" s="145">
        <f>'KL4'!L$34</f>
        <v>0</v>
      </c>
      <c r="AK386" s="145">
        <f>'KL4'!L$35</f>
        <v>0</v>
      </c>
      <c r="AL386" s="146"/>
      <c r="AM386" s="147">
        <f t="shared" si="250"/>
        <v>1</v>
      </c>
      <c r="AO386" s="146">
        <v>1</v>
      </c>
      <c r="AP386" s="149">
        <f t="shared" si="246"/>
        <v>0</v>
      </c>
      <c r="AQ386" s="150">
        <f t="shared" si="247"/>
        <v>0</v>
      </c>
    </row>
    <row r="387" spans="1:43" s="148" customFormat="1" x14ac:dyDescent="0.2">
      <c r="A387" s="141">
        <f t="shared" si="244"/>
        <v>28</v>
      </c>
      <c r="B387" s="142" t="str">
        <f t="shared" si="244"/>
        <v>MHC</v>
      </c>
      <c r="C387" s="143">
        <f t="shared" si="248"/>
        <v>0</v>
      </c>
      <c r="D387" s="143">
        <f t="shared" si="248"/>
        <v>0</v>
      </c>
      <c r="E387" s="144" t="str">
        <f t="shared" si="248"/>
        <v>Mahachai</v>
      </c>
      <c r="F387" s="142" t="str">
        <f>F291</f>
        <v>มหาชัย</v>
      </c>
      <c r="G387" s="145">
        <f>MHC!L$5</f>
        <v>0</v>
      </c>
      <c r="H387" s="145">
        <f>MHC!L$6</f>
        <v>0</v>
      </c>
      <c r="I387" s="145">
        <f>MHC!L$7</f>
        <v>0</v>
      </c>
      <c r="J387" s="145">
        <f>MHC!L$8</f>
        <v>0</v>
      </c>
      <c r="K387" s="145">
        <f>MHC!L$9</f>
        <v>0</v>
      </c>
      <c r="L387" s="145">
        <f>MHC!L$10</f>
        <v>0</v>
      </c>
      <c r="M387" s="145">
        <f>MHC!L$11</f>
        <v>0</v>
      </c>
      <c r="N387" s="145">
        <f>MHC!L$12</f>
        <v>0</v>
      </c>
      <c r="O387" s="145">
        <f>MHC!L$13</f>
        <v>0</v>
      </c>
      <c r="P387" s="145">
        <f>MHC!L$14</f>
        <v>0</v>
      </c>
      <c r="Q387" s="145">
        <f>MHC!L$15</f>
        <v>0</v>
      </c>
      <c r="R387" s="145">
        <f>MHC!L$16</f>
        <v>0</v>
      </c>
      <c r="S387" s="145">
        <f>MHC!L$17</f>
        <v>0</v>
      </c>
      <c r="T387" s="145">
        <f>MHC!L$18</f>
        <v>0</v>
      </c>
      <c r="U387" s="145">
        <f>MHC!L$19</f>
        <v>0</v>
      </c>
      <c r="V387" s="145">
        <f>MHC!L$20</f>
        <v>0</v>
      </c>
      <c r="W387" s="145">
        <f>MHC!L$21</f>
        <v>0</v>
      </c>
      <c r="X387" s="145">
        <f>MHC!L$22</f>
        <v>0</v>
      </c>
      <c r="Y387" s="145">
        <f>MHC!L$23</f>
        <v>0</v>
      </c>
      <c r="Z387" s="145">
        <f>MHC!L$24</f>
        <v>0</v>
      </c>
      <c r="AA387" s="145">
        <f>MHC!L$25</f>
        <v>0</v>
      </c>
      <c r="AB387" s="145">
        <f>MHC!L$26</f>
        <v>0</v>
      </c>
      <c r="AC387" s="145">
        <f>MHC!L$27</f>
        <v>0</v>
      </c>
      <c r="AD387" s="145">
        <f>MHC!L$28</f>
        <v>0</v>
      </c>
      <c r="AE387" s="145">
        <f>MHC!L$29</f>
        <v>0</v>
      </c>
      <c r="AF387" s="145">
        <f>MHC!L$30</f>
        <v>0</v>
      </c>
      <c r="AG387" s="145">
        <f>MHC!L$31</f>
        <v>0</v>
      </c>
      <c r="AH387" s="145">
        <f>MHC!L$32</f>
        <v>0</v>
      </c>
      <c r="AI387" s="145">
        <f>MHC!L$33</f>
        <v>1</v>
      </c>
      <c r="AJ387" s="145">
        <f>MHC!L$34</f>
        <v>0</v>
      </c>
      <c r="AK387" s="145">
        <f>MHC!L$35</f>
        <v>0</v>
      </c>
      <c r="AL387" s="146"/>
      <c r="AM387" s="147">
        <f t="shared" si="250"/>
        <v>1</v>
      </c>
      <c r="AO387" s="146">
        <v>2</v>
      </c>
      <c r="AP387" s="149">
        <f t="shared" si="246"/>
        <v>-1</v>
      </c>
      <c r="AQ387" s="150">
        <f t="shared" si="247"/>
        <v>-0.5</v>
      </c>
    </row>
    <row r="388" spans="1:43" hidden="1" x14ac:dyDescent="0.2">
      <c r="A388" s="57"/>
      <c r="B388" s="43"/>
      <c r="E388" s="37"/>
      <c r="F388" s="43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5"/>
      <c r="AM388" s="56"/>
      <c r="AO388" s="55"/>
      <c r="AQ388" s="84"/>
    </row>
    <row r="389" spans="1:43" s="63" customFormat="1" x14ac:dyDescent="0.2">
      <c r="A389" s="93">
        <f>A197</f>
        <v>28</v>
      </c>
      <c r="B389" s="58"/>
      <c r="C389" s="59"/>
      <c r="D389" s="58"/>
      <c r="E389" s="59" t="str">
        <f>E293</f>
        <v>Total</v>
      </c>
      <c r="F389" s="60"/>
      <c r="G389" s="61">
        <f>SUM(G360:G388)</f>
        <v>2</v>
      </c>
      <c r="H389" s="61">
        <f t="shared" ref="H389:AK389" si="270">SUM(H360:H388)</f>
        <v>1</v>
      </c>
      <c r="I389" s="61">
        <f t="shared" si="270"/>
        <v>0</v>
      </c>
      <c r="J389" s="61">
        <f t="shared" si="270"/>
        <v>1</v>
      </c>
      <c r="K389" s="61">
        <f t="shared" si="270"/>
        <v>0</v>
      </c>
      <c r="L389" s="61">
        <f t="shared" si="270"/>
        <v>1</v>
      </c>
      <c r="M389" s="61">
        <f t="shared" si="270"/>
        <v>1</v>
      </c>
      <c r="N389" s="61">
        <f t="shared" si="270"/>
        <v>0</v>
      </c>
      <c r="O389" s="61">
        <f t="shared" si="270"/>
        <v>0</v>
      </c>
      <c r="P389" s="61">
        <f t="shared" si="270"/>
        <v>0</v>
      </c>
      <c r="Q389" s="61">
        <f t="shared" si="270"/>
        <v>1</v>
      </c>
      <c r="R389" s="61">
        <f t="shared" si="270"/>
        <v>2</v>
      </c>
      <c r="S389" s="61">
        <f t="shared" si="270"/>
        <v>0</v>
      </c>
      <c r="T389" s="61">
        <f t="shared" si="270"/>
        <v>0</v>
      </c>
      <c r="U389" s="61">
        <f t="shared" si="270"/>
        <v>0</v>
      </c>
      <c r="V389" s="61">
        <f t="shared" si="270"/>
        <v>1</v>
      </c>
      <c r="W389" s="61">
        <f t="shared" si="270"/>
        <v>0</v>
      </c>
      <c r="X389" s="61">
        <f t="shared" si="270"/>
        <v>0</v>
      </c>
      <c r="Y389" s="61">
        <f t="shared" si="270"/>
        <v>0</v>
      </c>
      <c r="Z389" s="61">
        <f t="shared" si="270"/>
        <v>1</v>
      </c>
      <c r="AA389" s="61">
        <f t="shared" si="270"/>
        <v>1</v>
      </c>
      <c r="AB389" s="61">
        <f t="shared" si="270"/>
        <v>1</v>
      </c>
      <c r="AC389" s="61">
        <f t="shared" si="270"/>
        <v>0</v>
      </c>
      <c r="AD389" s="61">
        <f t="shared" si="270"/>
        <v>0</v>
      </c>
      <c r="AE389" s="61">
        <f t="shared" si="270"/>
        <v>0</v>
      </c>
      <c r="AF389" s="61">
        <f t="shared" si="270"/>
        <v>0</v>
      </c>
      <c r="AG389" s="61">
        <f t="shared" si="270"/>
        <v>1</v>
      </c>
      <c r="AH389" s="61">
        <f t="shared" si="270"/>
        <v>0</v>
      </c>
      <c r="AI389" s="61">
        <f t="shared" si="270"/>
        <v>1</v>
      </c>
      <c r="AJ389" s="61">
        <f t="shared" si="270"/>
        <v>0</v>
      </c>
      <c r="AK389" s="61">
        <f t="shared" si="270"/>
        <v>0</v>
      </c>
      <c r="AL389" s="62"/>
      <c r="AM389" s="61">
        <f>SUM(AM359:AM388)</f>
        <v>15</v>
      </c>
      <c r="AO389" s="80">
        <f>SUM(AO359:AO388)</f>
        <v>20</v>
      </c>
      <c r="AP389" s="121">
        <f>SUM(AP359:AP388)</f>
        <v>-5</v>
      </c>
      <c r="AQ389" s="84">
        <f t="shared" ref="AQ389" si="271">IF(AO389=0,"-",AP389/AO389)</f>
        <v>-0.25</v>
      </c>
    </row>
    <row r="390" spans="1:43" x14ac:dyDescent="0.2">
      <c r="A390" s="57"/>
      <c r="B390" s="43"/>
      <c r="C390" s="37"/>
      <c r="D390" s="43"/>
      <c r="E390" s="37" t="str">
        <f>E294</f>
        <v>LM</v>
      </c>
      <c r="G390" s="54">
        <f>'[1]Control Sheet'!G$369</f>
        <v>0</v>
      </c>
      <c r="H390" s="54">
        <f>'[1]Control Sheet'!H$369</f>
        <v>0</v>
      </c>
      <c r="I390" s="54">
        <f>'[1]Control Sheet'!I$369</f>
        <v>2</v>
      </c>
      <c r="J390" s="54">
        <f>'[1]Control Sheet'!J$369</f>
        <v>4</v>
      </c>
      <c r="K390" s="54">
        <f>'[1]Control Sheet'!K$369</f>
        <v>0</v>
      </c>
      <c r="L390" s="54">
        <f>'[1]Control Sheet'!L$369</f>
        <v>0</v>
      </c>
      <c r="M390" s="54">
        <f>'[1]Control Sheet'!M$369</f>
        <v>1</v>
      </c>
      <c r="N390" s="54">
        <f>'[1]Control Sheet'!N$369</f>
        <v>0</v>
      </c>
      <c r="O390" s="54">
        <f>'[1]Control Sheet'!O$369</f>
        <v>0</v>
      </c>
      <c r="P390" s="54">
        <f>'[1]Control Sheet'!P$369</f>
        <v>0</v>
      </c>
      <c r="Q390" s="54">
        <f>'[1]Control Sheet'!Q$369</f>
        <v>0</v>
      </c>
      <c r="R390" s="54">
        <f>'[1]Control Sheet'!R$369</f>
        <v>0</v>
      </c>
      <c r="S390" s="54">
        <f>'[1]Control Sheet'!S$369</f>
        <v>0</v>
      </c>
      <c r="T390" s="54">
        <f>'[1]Control Sheet'!T$369</f>
        <v>1</v>
      </c>
      <c r="U390" s="54">
        <f>'[1]Control Sheet'!U$369</f>
        <v>1</v>
      </c>
      <c r="V390" s="54">
        <f>'[1]Control Sheet'!V$369</f>
        <v>0</v>
      </c>
      <c r="W390" s="54">
        <f>'[1]Control Sheet'!W$369</f>
        <v>1</v>
      </c>
      <c r="X390" s="54">
        <f>'[1]Control Sheet'!X$369</f>
        <v>2</v>
      </c>
      <c r="Y390" s="54">
        <f>'[1]Control Sheet'!Y$369</f>
        <v>0</v>
      </c>
      <c r="Z390" s="54">
        <f>'[1]Control Sheet'!Z$369</f>
        <v>1</v>
      </c>
      <c r="AA390" s="54">
        <f>'[1]Control Sheet'!AA$369</f>
        <v>3</v>
      </c>
      <c r="AB390" s="54">
        <f>'[1]Control Sheet'!AB$369</f>
        <v>1</v>
      </c>
      <c r="AC390" s="54">
        <f>'[1]Control Sheet'!AC$369</f>
        <v>0</v>
      </c>
      <c r="AD390" s="54">
        <f>'[1]Control Sheet'!AD$369</f>
        <v>0</v>
      </c>
      <c r="AE390" s="54">
        <f>'[1]Control Sheet'!AE$369</f>
        <v>0</v>
      </c>
      <c r="AF390" s="54">
        <f>'[1]Control Sheet'!AF$369</f>
        <v>0</v>
      </c>
      <c r="AG390" s="54">
        <f>'[1]Control Sheet'!AG$369</f>
        <v>1</v>
      </c>
      <c r="AH390" s="54">
        <f>'[1]Control Sheet'!AH$369</f>
        <v>0</v>
      </c>
      <c r="AI390" s="54">
        <f>'[1]Control Sheet'!AI$369</f>
        <v>2</v>
      </c>
      <c r="AJ390" s="54">
        <f>'[1]Control Sheet'!AJ$369</f>
        <v>0</v>
      </c>
      <c r="AK390" s="54">
        <f>'[1]Control Sheet'!AK$369</f>
        <v>0</v>
      </c>
      <c r="AL390" s="55"/>
      <c r="AM390" s="56">
        <f>SUM(G390:AK390)</f>
        <v>20</v>
      </c>
      <c r="AQ390" s="85"/>
    </row>
    <row r="391" spans="1:43" s="119" customFormat="1" x14ac:dyDescent="0.2">
      <c r="A391" s="123"/>
      <c r="B391" s="124"/>
      <c r="C391" s="125"/>
      <c r="D391" s="124"/>
      <c r="E391" s="125" t="str">
        <f>E295</f>
        <v>Chg.</v>
      </c>
      <c r="F391" s="126"/>
      <c r="G391" s="126">
        <f>G389-G390</f>
        <v>2</v>
      </c>
      <c r="H391" s="126">
        <f t="shared" ref="H391:AK391" si="272">H389-H390</f>
        <v>1</v>
      </c>
      <c r="I391" s="126">
        <f t="shared" si="272"/>
        <v>-2</v>
      </c>
      <c r="J391" s="126">
        <f t="shared" si="272"/>
        <v>-3</v>
      </c>
      <c r="K391" s="126">
        <f t="shared" si="272"/>
        <v>0</v>
      </c>
      <c r="L391" s="126">
        <f t="shared" si="272"/>
        <v>1</v>
      </c>
      <c r="M391" s="126">
        <f t="shared" si="272"/>
        <v>0</v>
      </c>
      <c r="N391" s="126">
        <f t="shared" si="272"/>
        <v>0</v>
      </c>
      <c r="O391" s="126">
        <f t="shared" si="272"/>
        <v>0</v>
      </c>
      <c r="P391" s="126">
        <f t="shared" si="272"/>
        <v>0</v>
      </c>
      <c r="Q391" s="126">
        <f t="shared" si="272"/>
        <v>1</v>
      </c>
      <c r="R391" s="126">
        <f t="shared" si="272"/>
        <v>2</v>
      </c>
      <c r="S391" s="126">
        <f t="shared" si="272"/>
        <v>0</v>
      </c>
      <c r="T391" s="126">
        <f t="shared" si="272"/>
        <v>-1</v>
      </c>
      <c r="U391" s="126">
        <f t="shared" si="272"/>
        <v>-1</v>
      </c>
      <c r="V391" s="126">
        <f t="shared" si="272"/>
        <v>1</v>
      </c>
      <c r="W391" s="126">
        <f t="shared" si="272"/>
        <v>-1</v>
      </c>
      <c r="X391" s="126">
        <f t="shared" si="272"/>
        <v>-2</v>
      </c>
      <c r="Y391" s="126">
        <f t="shared" si="272"/>
        <v>0</v>
      </c>
      <c r="Z391" s="126">
        <f t="shared" si="272"/>
        <v>0</v>
      </c>
      <c r="AA391" s="126">
        <f t="shared" si="272"/>
        <v>-2</v>
      </c>
      <c r="AB391" s="126">
        <f t="shared" si="272"/>
        <v>0</v>
      </c>
      <c r="AC391" s="126">
        <f t="shared" si="272"/>
        <v>0</v>
      </c>
      <c r="AD391" s="126">
        <f t="shared" si="272"/>
        <v>0</v>
      </c>
      <c r="AE391" s="126">
        <f t="shared" si="272"/>
        <v>0</v>
      </c>
      <c r="AF391" s="126">
        <f t="shared" si="272"/>
        <v>0</v>
      </c>
      <c r="AG391" s="126">
        <f t="shared" si="272"/>
        <v>0</v>
      </c>
      <c r="AH391" s="126">
        <f t="shared" si="272"/>
        <v>0</v>
      </c>
      <c r="AI391" s="126">
        <f t="shared" si="272"/>
        <v>-1</v>
      </c>
      <c r="AJ391" s="126">
        <f t="shared" si="272"/>
        <v>0</v>
      </c>
      <c r="AK391" s="126">
        <f t="shared" si="272"/>
        <v>0</v>
      </c>
      <c r="AM391" s="126">
        <f>AM389-AM390</f>
        <v>-5</v>
      </c>
      <c r="AQ391" s="127"/>
    </row>
    <row r="392" spans="1:43" x14ac:dyDescent="0.2">
      <c r="A392" s="57"/>
      <c r="B392" s="43"/>
      <c r="C392" s="37"/>
      <c r="D392" s="43"/>
      <c r="E392" s="37" t="str">
        <f>E296</f>
        <v>% Chg.</v>
      </c>
      <c r="G392" s="87" t="str">
        <f>IF(G390=0,"-",G391/G390)</f>
        <v>-</v>
      </c>
      <c r="H392" s="87" t="str">
        <f t="shared" ref="H392:AK392" si="273">IF(H390=0,"-",H391/H390)</f>
        <v>-</v>
      </c>
      <c r="I392" s="87">
        <f t="shared" si="273"/>
        <v>-1</v>
      </c>
      <c r="J392" s="87">
        <f t="shared" si="273"/>
        <v>-0.75</v>
      </c>
      <c r="K392" s="87" t="str">
        <f t="shared" si="273"/>
        <v>-</v>
      </c>
      <c r="L392" s="87" t="str">
        <f t="shared" si="273"/>
        <v>-</v>
      </c>
      <c r="M392" s="87">
        <f t="shared" si="273"/>
        <v>0</v>
      </c>
      <c r="N392" s="87" t="str">
        <f t="shared" si="273"/>
        <v>-</v>
      </c>
      <c r="O392" s="87" t="str">
        <f t="shared" si="273"/>
        <v>-</v>
      </c>
      <c r="P392" s="87" t="str">
        <f t="shared" si="273"/>
        <v>-</v>
      </c>
      <c r="Q392" s="87" t="str">
        <f t="shared" si="273"/>
        <v>-</v>
      </c>
      <c r="R392" s="87" t="str">
        <f t="shared" si="273"/>
        <v>-</v>
      </c>
      <c r="S392" s="87" t="str">
        <f t="shared" si="273"/>
        <v>-</v>
      </c>
      <c r="T392" s="87">
        <f t="shared" si="273"/>
        <v>-1</v>
      </c>
      <c r="U392" s="87">
        <f t="shared" si="273"/>
        <v>-1</v>
      </c>
      <c r="V392" s="87" t="str">
        <f t="shared" si="273"/>
        <v>-</v>
      </c>
      <c r="W392" s="87">
        <f t="shared" si="273"/>
        <v>-1</v>
      </c>
      <c r="X392" s="87">
        <f t="shared" si="273"/>
        <v>-1</v>
      </c>
      <c r="Y392" s="87" t="str">
        <f t="shared" si="273"/>
        <v>-</v>
      </c>
      <c r="Z392" s="87">
        <f t="shared" si="273"/>
        <v>0</v>
      </c>
      <c r="AA392" s="87">
        <f t="shared" si="273"/>
        <v>-0.66666666666666663</v>
      </c>
      <c r="AB392" s="87">
        <f t="shared" si="273"/>
        <v>0</v>
      </c>
      <c r="AC392" s="87" t="str">
        <f t="shared" si="273"/>
        <v>-</v>
      </c>
      <c r="AD392" s="87" t="str">
        <f t="shared" si="273"/>
        <v>-</v>
      </c>
      <c r="AE392" s="87" t="str">
        <f t="shared" si="273"/>
        <v>-</v>
      </c>
      <c r="AF392" s="87" t="str">
        <f t="shared" si="273"/>
        <v>-</v>
      </c>
      <c r="AG392" s="87">
        <f t="shared" si="273"/>
        <v>0</v>
      </c>
      <c r="AH392" s="87" t="str">
        <f t="shared" si="273"/>
        <v>-</v>
      </c>
      <c r="AI392" s="87">
        <f t="shared" si="273"/>
        <v>-0.5</v>
      </c>
      <c r="AJ392" s="87" t="str">
        <f t="shared" si="273"/>
        <v>-</v>
      </c>
      <c r="AK392" s="87" t="str">
        <f t="shared" si="273"/>
        <v>-</v>
      </c>
      <c r="AL392" s="88"/>
      <c r="AM392" s="87">
        <f>IF(AM390=0,"-",AM391/AM390)</f>
        <v>-0.25</v>
      </c>
      <c r="AQ392" s="85"/>
    </row>
    <row r="393" spans="1:43" x14ac:dyDescent="0.2">
      <c r="A393" s="57"/>
      <c r="B393" s="43"/>
      <c r="C393" s="37"/>
      <c r="D393" s="43"/>
      <c r="AQ393" s="85"/>
    </row>
    <row r="394" spans="1:43" s="68" customFormat="1" x14ac:dyDescent="0.2">
      <c r="A394" s="92" t="str">
        <f t="shared" ref="A394:B396" si="274">A298</f>
        <v>T</v>
      </c>
      <c r="B394" s="66" t="str">
        <f t="shared" si="274"/>
        <v>Provinces</v>
      </c>
      <c r="C394" s="67"/>
      <c r="D394" s="67"/>
      <c r="E394" s="67"/>
      <c r="F394" s="67"/>
      <c r="G394" s="67">
        <f>G359</f>
        <v>1</v>
      </c>
      <c r="H394" s="67">
        <f t="shared" ref="H394:AK394" si="275">H359</f>
        <v>2</v>
      </c>
      <c r="I394" s="67">
        <f t="shared" si="275"/>
        <v>3</v>
      </c>
      <c r="J394" s="67">
        <f t="shared" si="275"/>
        <v>4</v>
      </c>
      <c r="K394" s="67">
        <f t="shared" si="275"/>
        <v>5</v>
      </c>
      <c r="L394" s="67">
        <f t="shared" si="275"/>
        <v>6</v>
      </c>
      <c r="M394" s="67">
        <f t="shared" si="275"/>
        <v>7</v>
      </c>
      <c r="N394" s="67">
        <f t="shared" si="275"/>
        <v>8</v>
      </c>
      <c r="O394" s="67">
        <f t="shared" si="275"/>
        <v>9</v>
      </c>
      <c r="P394" s="67">
        <f t="shared" si="275"/>
        <v>10</v>
      </c>
      <c r="Q394" s="67">
        <f t="shared" si="275"/>
        <v>11</v>
      </c>
      <c r="R394" s="67">
        <f t="shared" si="275"/>
        <v>12</v>
      </c>
      <c r="S394" s="67">
        <f t="shared" si="275"/>
        <v>13</v>
      </c>
      <c r="T394" s="67">
        <f t="shared" si="275"/>
        <v>14</v>
      </c>
      <c r="U394" s="67">
        <f t="shared" si="275"/>
        <v>15</v>
      </c>
      <c r="V394" s="67">
        <f t="shared" si="275"/>
        <v>16</v>
      </c>
      <c r="W394" s="67">
        <f t="shared" si="275"/>
        <v>17</v>
      </c>
      <c r="X394" s="67">
        <f t="shared" si="275"/>
        <v>18</v>
      </c>
      <c r="Y394" s="67">
        <f t="shared" si="275"/>
        <v>19</v>
      </c>
      <c r="Z394" s="67">
        <f t="shared" si="275"/>
        <v>20</v>
      </c>
      <c r="AA394" s="67">
        <f t="shared" si="275"/>
        <v>21</v>
      </c>
      <c r="AB394" s="67">
        <f t="shared" si="275"/>
        <v>22</v>
      </c>
      <c r="AC394" s="67">
        <f t="shared" si="275"/>
        <v>23</v>
      </c>
      <c r="AD394" s="67">
        <f t="shared" si="275"/>
        <v>24</v>
      </c>
      <c r="AE394" s="67">
        <f t="shared" si="275"/>
        <v>25</v>
      </c>
      <c r="AF394" s="67">
        <f t="shared" si="275"/>
        <v>26</v>
      </c>
      <c r="AG394" s="67">
        <f t="shared" si="275"/>
        <v>27</v>
      </c>
      <c r="AH394" s="67">
        <f t="shared" si="275"/>
        <v>28</v>
      </c>
      <c r="AI394" s="67">
        <f t="shared" si="275"/>
        <v>29</v>
      </c>
      <c r="AJ394" s="67">
        <f t="shared" si="275"/>
        <v>30</v>
      </c>
      <c r="AK394" s="67">
        <f t="shared" si="275"/>
        <v>31</v>
      </c>
      <c r="AM394" s="67" t="str">
        <f t="shared" ref="AM394" si="276">AM359</f>
        <v>Total</v>
      </c>
      <c r="AO394" s="79" t="s">
        <v>98</v>
      </c>
      <c r="AP394" s="120" t="s">
        <v>108</v>
      </c>
      <c r="AQ394" s="86" t="s">
        <v>99</v>
      </c>
    </row>
    <row r="395" spans="1:43" s="148" customFormat="1" x14ac:dyDescent="0.2">
      <c r="A395" s="141">
        <f t="shared" si="274"/>
        <v>29</v>
      </c>
      <c r="B395" s="142" t="str">
        <f t="shared" si="274"/>
        <v>CCS</v>
      </c>
      <c r="C395" s="143"/>
      <c r="D395" s="143"/>
      <c r="E395" s="144" t="str">
        <f t="shared" ref="E395:E415" si="277">E299</f>
        <v>Chachoengsao</v>
      </c>
      <c r="F395" s="142" t="str">
        <f t="shared" ref="F395" si="278">F299</f>
        <v>ฉะเชิงเทรา</v>
      </c>
      <c r="G395" s="145">
        <f>CCS!L$5</f>
        <v>0</v>
      </c>
      <c r="H395" s="145">
        <f>CCS!L$6</f>
        <v>0</v>
      </c>
      <c r="I395" s="145">
        <f>CCS!L$7</f>
        <v>0</v>
      </c>
      <c r="J395" s="145">
        <f>CCS!L$8</f>
        <v>0</v>
      </c>
      <c r="K395" s="145">
        <f>CCS!L$9</f>
        <v>0</v>
      </c>
      <c r="L395" s="145">
        <f>CCS!L$10</f>
        <v>0</v>
      </c>
      <c r="M395" s="145">
        <f>CCS!L$11</f>
        <v>0</v>
      </c>
      <c r="N395" s="145">
        <f>CCS!L$12</f>
        <v>0</v>
      </c>
      <c r="O395" s="145">
        <f>CCS!L$13</f>
        <v>0</v>
      </c>
      <c r="P395" s="145">
        <f>CCS!L$14</f>
        <v>0</v>
      </c>
      <c r="Q395" s="145">
        <f>CCS!L$15</f>
        <v>0</v>
      </c>
      <c r="R395" s="145">
        <f>CCS!L$16</f>
        <v>0</v>
      </c>
      <c r="S395" s="145">
        <f>CCS!L$17</f>
        <v>0</v>
      </c>
      <c r="T395" s="145">
        <f>CCS!L$18</f>
        <v>0</v>
      </c>
      <c r="U395" s="145">
        <f>CCS!L$19</f>
        <v>0</v>
      </c>
      <c r="V395" s="145">
        <f>CCS!L$20</f>
        <v>0</v>
      </c>
      <c r="W395" s="145">
        <f>CCS!L$21</f>
        <v>0</v>
      </c>
      <c r="X395" s="145">
        <f>CCS!L$22</f>
        <v>0</v>
      </c>
      <c r="Y395" s="145">
        <f>CCS!L$23</f>
        <v>0</v>
      </c>
      <c r="Z395" s="145">
        <f>CCS!L$24</f>
        <v>0</v>
      </c>
      <c r="AA395" s="145">
        <f>CCS!L$25</f>
        <v>0</v>
      </c>
      <c r="AB395" s="145">
        <f>CCS!L$26</f>
        <v>0</v>
      </c>
      <c r="AC395" s="145">
        <f>CCS!L$27</f>
        <v>0</v>
      </c>
      <c r="AD395" s="145">
        <f>CCS!L$28</f>
        <v>0</v>
      </c>
      <c r="AE395" s="145">
        <f>CCS!L$29</f>
        <v>0</v>
      </c>
      <c r="AF395" s="145">
        <f>CCS!L$30</f>
        <v>0</v>
      </c>
      <c r="AG395" s="145">
        <f>CCS!L$31</f>
        <v>0</v>
      </c>
      <c r="AH395" s="145">
        <f>CCS!L$32</f>
        <v>0</v>
      </c>
      <c r="AI395" s="145">
        <f>CCS!L$33</f>
        <v>0</v>
      </c>
      <c r="AJ395" s="145">
        <f>CCS!L$34</f>
        <v>0</v>
      </c>
      <c r="AK395" s="145">
        <f>CCS!L$35</f>
        <v>0</v>
      </c>
      <c r="AL395" s="146"/>
      <c r="AM395" s="147">
        <f t="shared" ref="AM395:AM404" si="279">SUM(G395:AK395)</f>
        <v>0</v>
      </c>
      <c r="AO395" s="146"/>
      <c r="AP395" s="149">
        <f t="shared" ref="AP395:AP401" si="280">AM395-AO395</f>
        <v>0</v>
      </c>
      <c r="AQ395" s="150" t="str">
        <f>IF(AO395=0,"-",AP395/AO395)</f>
        <v>-</v>
      </c>
    </row>
    <row r="396" spans="1:43" s="148" customFormat="1" x14ac:dyDescent="0.2">
      <c r="A396" s="141">
        <f t="shared" si="274"/>
        <v>30</v>
      </c>
      <c r="B396" s="142" t="str">
        <f t="shared" si="274"/>
        <v>AMT</v>
      </c>
      <c r="C396" s="143"/>
      <c r="D396" s="143"/>
      <c r="E396" s="144" t="str">
        <f t="shared" si="277"/>
        <v>Amata Nakorn</v>
      </c>
      <c r="F396" s="142" t="str">
        <f t="shared" ref="F396" si="281">F300</f>
        <v>อมตะนคร</v>
      </c>
      <c r="G396" s="145">
        <f>AMT!L$5</f>
        <v>0</v>
      </c>
      <c r="H396" s="145">
        <f>AMT!L$6</f>
        <v>0</v>
      </c>
      <c r="I396" s="145">
        <f>AMT!L$7</f>
        <v>0</v>
      </c>
      <c r="J396" s="145">
        <f>AMT!L$8</f>
        <v>0</v>
      </c>
      <c r="K396" s="145">
        <f>AMT!L$9</f>
        <v>0</v>
      </c>
      <c r="L396" s="145">
        <f>AMT!L$10</f>
        <v>0</v>
      </c>
      <c r="M396" s="145">
        <f>AMT!L$11</f>
        <v>0</v>
      </c>
      <c r="N396" s="145">
        <f>AMT!L$12</f>
        <v>0</v>
      </c>
      <c r="O396" s="145">
        <f>AMT!L$13</f>
        <v>0</v>
      </c>
      <c r="P396" s="145">
        <f>AMT!L$14</f>
        <v>0</v>
      </c>
      <c r="Q396" s="145">
        <f>AMT!L$15</f>
        <v>0</v>
      </c>
      <c r="R396" s="145">
        <f>AMT!L$16</f>
        <v>0</v>
      </c>
      <c r="S396" s="145">
        <f>AMT!L$17</f>
        <v>0</v>
      </c>
      <c r="T396" s="145">
        <f>AMT!L$18</f>
        <v>0</v>
      </c>
      <c r="U396" s="145">
        <f>AMT!L$19</f>
        <v>0</v>
      </c>
      <c r="V396" s="145">
        <f>AMT!L$20</f>
        <v>0</v>
      </c>
      <c r="W396" s="145">
        <f>AMT!L$21</f>
        <v>0</v>
      </c>
      <c r="X396" s="145">
        <f>AMT!L$22</f>
        <v>0</v>
      </c>
      <c r="Y396" s="145">
        <f>AMT!L$23</f>
        <v>0</v>
      </c>
      <c r="Z396" s="145">
        <f>AMT!L$24</f>
        <v>0</v>
      </c>
      <c r="AA396" s="145">
        <f>AMT!L$25</f>
        <v>0</v>
      </c>
      <c r="AB396" s="145">
        <f>AMT!L$26</f>
        <v>0</v>
      </c>
      <c r="AC396" s="145">
        <f>AMT!L$27</f>
        <v>0</v>
      </c>
      <c r="AD396" s="145">
        <f>AMT!L$28</f>
        <v>0</v>
      </c>
      <c r="AE396" s="145">
        <f>AMT!L$29</f>
        <v>0</v>
      </c>
      <c r="AF396" s="145">
        <f>AMT!L$30</f>
        <v>0</v>
      </c>
      <c r="AG396" s="145">
        <f>AMT!L$31</f>
        <v>0</v>
      </c>
      <c r="AH396" s="145">
        <f>AMT!L$32</f>
        <v>0</v>
      </c>
      <c r="AI396" s="145">
        <f>AMT!L$33</f>
        <v>0</v>
      </c>
      <c r="AJ396" s="145">
        <f>AMT!L$34</f>
        <v>0</v>
      </c>
      <c r="AK396" s="145">
        <f>AMT!L$35</f>
        <v>0</v>
      </c>
      <c r="AL396" s="146"/>
      <c r="AM396" s="147">
        <f t="shared" si="279"/>
        <v>0</v>
      </c>
      <c r="AO396" s="146"/>
      <c r="AP396" s="149">
        <f t="shared" si="280"/>
        <v>0</v>
      </c>
      <c r="AQ396" s="150" t="str">
        <f>IF(AO396=0,"-",AP396/AO396)</f>
        <v>-</v>
      </c>
    </row>
    <row r="397" spans="1:43" s="148" customFormat="1" x14ac:dyDescent="0.2">
      <c r="A397" s="141">
        <f t="shared" ref="A397:B397" si="282">A301</f>
        <v>31</v>
      </c>
      <c r="B397" s="142" t="str">
        <f t="shared" si="282"/>
        <v>CHB</v>
      </c>
      <c r="C397" s="143"/>
      <c r="D397" s="143"/>
      <c r="E397" s="144" t="str">
        <f t="shared" si="277"/>
        <v>Muang Chonburi</v>
      </c>
      <c r="F397" s="142" t="str">
        <f t="shared" ref="F397:F406" si="283">F301</f>
        <v>เมืองชลบุรี</v>
      </c>
      <c r="G397" s="145">
        <f>CHB!L$5</f>
        <v>0</v>
      </c>
      <c r="H397" s="145">
        <f>CHB!L$6</f>
        <v>0</v>
      </c>
      <c r="I397" s="145">
        <f>CHB!L$7</f>
        <v>0</v>
      </c>
      <c r="J397" s="145">
        <f>CHB!L$8</f>
        <v>0</v>
      </c>
      <c r="K397" s="145">
        <f>CHB!L$9</f>
        <v>0</v>
      </c>
      <c r="L397" s="145">
        <f>CHB!L$10</f>
        <v>0</v>
      </c>
      <c r="M397" s="145">
        <f>CHB!L$11</f>
        <v>0</v>
      </c>
      <c r="N397" s="145">
        <f>CHB!L$12</f>
        <v>0</v>
      </c>
      <c r="O397" s="145">
        <f>CHB!L$13</f>
        <v>0</v>
      </c>
      <c r="P397" s="145">
        <f>CHB!L$14</f>
        <v>0</v>
      </c>
      <c r="Q397" s="145">
        <f>CHB!L$15</f>
        <v>0</v>
      </c>
      <c r="R397" s="145">
        <f>CHB!L$16</f>
        <v>0</v>
      </c>
      <c r="S397" s="145">
        <f>CHB!L$17</f>
        <v>0</v>
      </c>
      <c r="T397" s="145">
        <f>CHB!L$18</f>
        <v>0</v>
      </c>
      <c r="U397" s="145">
        <f>CHB!L$19</f>
        <v>0</v>
      </c>
      <c r="V397" s="145">
        <f>CHB!L$20</f>
        <v>0</v>
      </c>
      <c r="W397" s="145">
        <f>CHB!L$21</f>
        <v>0</v>
      </c>
      <c r="X397" s="145">
        <f>CHB!L$22</f>
        <v>0</v>
      </c>
      <c r="Y397" s="145">
        <f>CHB!L$23</f>
        <v>0</v>
      </c>
      <c r="Z397" s="145">
        <f>CHB!L$24</f>
        <v>0</v>
      </c>
      <c r="AA397" s="145">
        <f>CHB!L$25</f>
        <v>0</v>
      </c>
      <c r="AB397" s="145">
        <f>CHB!L$26</f>
        <v>0</v>
      </c>
      <c r="AC397" s="145">
        <f>CHB!L$27</f>
        <v>0</v>
      </c>
      <c r="AD397" s="145">
        <f>CHB!L$28</f>
        <v>0</v>
      </c>
      <c r="AE397" s="145">
        <f>CHB!L$29</f>
        <v>0</v>
      </c>
      <c r="AF397" s="145">
        <f>CHB!L$30</f>
        <v>0</v>
      </c>
      <c r="AG397" s="145">
        <f>CHB!L$31</f>
        <v>0</v>
      </c>
      <c r="AH397" s="145">
        <f>CHB!L$32</f>
        <v>0</v>
      </c>
      <c r="AI397" s="145">
        <f>CHB!L$33</f>
        <v>0</v>
      </c>
      <c r="AJ397" s="145">
        <f>CHB!L$34</f>
        <v>0</v>
      </c>
      <c r="AK397" s="145">
        <f>CHB!L$35</f>
        <v>0</v>
      </c>
      <c r="AL397" s="146"/>
      <c r="AM397" s="147">
        <f t="shared" si="279"/>
        <v>0</v>
      </c>
      <c r="AO397" s="146"/>
      <c r="AP397" s="149">
        <f t="shared" si="280"/>
        <v>0</v>
      </c>
      <c r="AQ397" s="150" t="str">
        <f>IF(AO397=0,"-",AP397/AO397)</f>
        <v>-</v>
      </c>
    </row>
    <row r="398" spans="1:43" s="148" customFormat="1" x14ac:dyDescent="0.2">
      <c r="A398" s="141">
        <f t="shared" ref="A398:B398" si="284">A302</f>
        <v>32</v>
      </c>
      <c r="B398" s="142" t="str">
        <f t="shared" si="284"/>
        <v>SRC</v>
      </c>
      <c r="C398" s="143"/>
      <c r="D398" s="143"/>
      <c r="E398" s="144" t="str">
        <f t="shared" si="277"/>
        <v>Sriracha</v>
      </c>
      <c r="F398" s="142" t="str">
        <f t="shared" si="283"/>
        <v>ศรีราชา</v>
      </c>
      <c r="G398" s="145">
        <f>SRC!L$5</f>
        <v>0</v>
      </c>
      <c r="H398" s="145">
        <f>SRC!L$6</f>
        <v>0</v>
      </c>
      <c r="I398" s="145">
        <f>SRC!L$7</f>
        <v>0</v>
      </c>
      <c r="J398" s="145">
        <f>SRC!L$8</f>
        <v>0</v>
      </c>
      <c r="K398" s="145">
        <f>SRC!L$9</f>
        <v>0</v>
      </c>
      <c r="L398" s="145">
        <f>SRC!L$10</f>
        <v>0</v>
      </c>
      <c r="M398" s="145">
        <f>SRC!L$11</f>
        <v>0</v>
      </c>
      <c r="N398" s="145">
        <f>SRC!L$12</f>
        <v>0</v>
      </c>
      <c r="O398" s="145">
        <f>SRC!L$13</f>
        <v>0</v>
      </c>
      <c r="P398" s="145">
        <f>SRC!L$14</f>
        <v>0</v>
      </c>
      <c r="Q398" s="145">
        <f>SRC!L$15</f>
        <v>0</v>
      </c>
      <c r="R398" s="145">
        <f>SRC!L$16</f>
        <v>0</v>
      </c>
      <c r="S398" s="145">
        <f>SRC!L$17</f>
        <v>0</v>
      </c>
      <c r="T398" s="145">
        <f>SRC!L$18</f>
        <v>0</v>
      </c>
      <c r="U398" s="145">
        <f>SRC!L$19</f>
        <v>0</v>
      </c>
      <c r="V398" s="145">
        <f>SRC!L$20</f>
        <v>0</v>
      </c>
      <c r="W398" s="145">
        <f>SRC!L$21</f>
        <v>0</v>
      </c>
      <c r="X398" s="145">
        <f>SRC!L$22</f>
        <v>0</v>
      </c>
      <c r="Y398" s="145">
        <f>SRC!L$23</f>
        <v>0</v>
      </c>
      <c r="Z398" s="145">
        <f>SRC!L$24</f>
        <v>0</v>
      </c>
      <c r="AA398" s="145">
        <f>SRC!L$25</f>
        <v>0</v>
      </c>
      <c r="AB398" s="145">
        <f>SRC!L$26</f>
        <v>0</v>
      </c>
      <c r="AC398" s="145">
        <f>SRC!L$27</f>
        <v>0</v>
      </c>
      <c r="AD398" s="145">
        <f>SRC!L$28</f>
        <v>0</v>
      </c>
      <c r="AE398" s="145">
        <f>SRC!L$29</f>
        <v>0</v>
      </c>
      <c r="AF398" s="145">
        <f>SRC!L$30</f>
        <v>0</v>
      </c>
      <c r="AG398" s="145">
        <f>SRC!L$31</f>
        <v>0</v>
      </c>
      <c r="AH398" s="145">
        <f>SRC!L$32</f>
        <v>0</v>
      </c>
      <c r="AI398" s="145">
        <f>SRC!L$33</f>
        <v>0</v>
      </c>
      <c r="AJ398" s="145">
        <f>SRC!L$34</f>
        <v>0</v>
      </c>
      <c r="AK398" s="145">
        <f>SRC!L$35</f>
        <v>0</v>
      </c>
      <c r="AL398" s="146"/>
      <c r="AM398" s="147">
        <f t="shared" si="279"/>
        <v>0</v>
      </c>
      <c r="AO398" s="146"/>
      <c r="AP398" s="149">
        <f t="shared" si="280"/>
        <v>0</v>
      </c>
      <c r="AQ398" s="150" t="str">
        <f>IF(AO398=0,"-",AP398/AO398)</f>
        <v>-</v>
      </c>
    </row>
    <row r="399" spans="1:43" x14ac:dyDescent="0.2">
      <c r="A399" s="57">
        <f t="shared" ref="A399:B402" si="285">A303</f>
        <v>33</v>
      </c>
      <c r="B399" s="43" t="str">
        <f t="shared" si="285"/>
        <v>BWN</v>
      </c>
      <c r="E399" s="37" t="str">
        <f t="shared" si="277"/>
        <v>Bowin</v>
      </c>
      <c r="F399" s="43" t="str">
        <f t="shared" si="283"/>
        <v>บ่อวิน</v>
      </c>
      <c r="G399" s="54">
        <f>BWN!L$5</f>
        <v>0</v>
      </c>
      <c r="H399" s="54">
        <f>BWN!L$6</f>
        <v>0</v>
      </c>
      <c r="I399" s="54">
        <f>BWN!L$7</f>
        <v>0</v>
      </c>
      <c r="J399" s="54">
        <f>BWN!L$8</f>
        <v>0</v>
      </c>
      <c r="K399" s="54">
        <f>BWN!L$9</f>
        <v>0</v>
      </c>
      <c r="L399" s="54">
        <f>BWN!L$10</f>
        <v>0</v>
      </c>
      <c r="M399" s="54">
        <f>BWN!L$11</f>
        <v>1</v>
      </c>
      <c r="N399" s="54">
        <f>BWN!L$12</f>
        <v>0</v>
      </c>
      <c r="O399" s="54">
        <f>BWN!L$13</f>
        <v>0</v>
      </c>
      <c r="P399" s="54">
        <f>BWN!L$14</f>
        <v>0</v>
      </c>
      <c r="Q399" s="54">
        <f>BWN!L$15</f>
        <v>0</v>
      </c>
      <c r="R399" s="54">
        <f>BWN!L$16</f>
        <v>0</v>
      </c>
      <c r="S399" s="54">
        <f>BWN!L$17</f>
        <v>0</v>
      </c>
      <c r="T399" s="54">
        <f>BWN!L$18</f>
        <v>0</v>
      </c>
      <c r="U399" s="54">
        <f>BWN!L$19</f>
        <v>0</v>
      </c>
      <c r="V399" s="54">
        <f>BWN!L$20</f>
        <v>0</v>
      </c>
      <c r="W399" s="54">
        <f>BWN!L$21</f>
        <v>0</v>
      </c>
      <c r="X399" s="54">
        <f>BWN!L$22</f>
        <v>0</v>
      </c>
      <c r="Y399" s="54">
        <f>BWN!L$23</f>
        <v>0</v>
      </c>
      <c r="Z399" s="54">
        <f>BWN!L$24</f>
        <v>0</v>
      </c>
      <c r="AA399" s="54">
        <f>BWN!L$25</f>
        <v>0</v>
      </c>
      <c r="AB399" s="54">
        <f>BWN!L$26</f>
        <v>0</v>
      </c>
      <c r="AC399" s="54">
        <f>BWN!L$27</f>
        <v>0</v>
      </c>
      <c r="AD399" s="54">
        <f>BWN!L$28</f>
        <v>0</v>
      </c>
      <c r="AE399" s="54">
        <f>BWN!L$29</f>
        <v>0</v>
      </c>
      <c r="AF399" s="54">
        <f>BWN!L$30</f>
        <v>0</v>
      </c>
      <c r="AG399" s="54">
        <f>BWN!L$31</f>
        <v>0</v>
      </c>
      <c r="AH399" s="54">
        <f>BWN!L$32</f>
        <v>0</v>
      </c>
      <c r="AI399" s="54">
        <f>BWN!L$33</f>
        <v>0</v>
      </c>
      <c r="AJ399" s="54">
        <f>BWN!L$34</f>
        <v>0</v>
      </c>
      <c r="AK399" s="54">
        <f>BWN!L$35</f>
        <v>0</v>
      </c>
      <c r="AL399" s="55"/>
      <c r="AM399" s="56">
        <f t="shared" si="279"/>
        <v>1</v>
      </c>
      <c r="AO399" s="55"/>
      <c r="AP399" s="119">
        <f t="shared" si="280"/>
        <v>1</v>
      </c>
      <c r="AQ399" s="84" t="str">
        <f t="shared" ref="AQ399:AQ415" si="286">IF(AO399=0,"-",AP399/AO399)</f>
        <v>-</v>
      </c>
    </row>
    <row r="400" spans="1:43" s="158" customFormat="1" x14ac:dyDescent="0.2">
      <c r="A400" s="151">
        <f t="shared" si="285"/>
        <v>34</v>
      </c>
      <c r="B400" s="152" t="str">
        <f t="shared" si="285"/>
        <v>PTY</v>
      </c>
      <c r="C400" s="153"/>
      <c r="D400" s="153"/>
      <c r="E400" s="154" t="str">
        <f t="shared" si="277"/>
        <v>Pattaya</v>
      </c>
      <c r="F400" s="152" t="str">
        <f t="shared" si="283"/>
        <v>พัทยา</v>
      </c>
      <c r="G400" s="155">
        <f>PTY!L$5</f>
        <v>0</v>
      </c>
      <c r="H400" s="155">
        <f>PTY!L$6</f>
        <v>0</v>
      </c>
      <c r="I400" s="155">
        <f>PTY!L$7</f>
        <v>0</v>
      </c>
      <c r="J400" s="155">
        <f>PTY!L$8</f>
        <v>0</v>
      </c>
      <c r="K400" s="155">
        <f>PTY!L$9</f>
        <v>0</v>
      </c>
      <c r="L400" s="155">
        <f>PTY!L$10</f>
        <v>0</v>
      </c>
      <c r="M400" s="155">
        <f>PTY!L$11</f>
        <v>0</v>
      </c>
      <c r="N400" s="155">
        <f>PTY!L$12</f>
        <v>0</v>
      </c>
      <c r="O400" s="155">
        <f>PTY!L$13</f>
        <v>0</v>
      </c>
      <c r="P400" s="155">
        <f>PTY!L$14</f>
        <v>0</v>
      </c>
      <c r="Q400" s="155">
        <f>PTY!L$15</f>
        <v>0</v>
      </c>
      <c r="R400" s="155">
        <f>PTY!L$16</f>
        <v>0</v>
      </c>
      <c r="S400" s="155">
        <f>PTY!L$17</f>
        <v>0</v>
      </c>
      <c r="T400" s="155">
        <f>PTY!L$18</f>
        <v>0</v>
      </c>
      <c r="U400" s="155">
        <f>PTY!L$19</f>
        <v>0</v>
      </c>
      <c r="V400" s="155">
        <f>PTY!L$20</f>
        <v>0</v>
      </c>
      <c r="W400" s="155">
        <f>PTY!L$21</f>
        <v>0</v>
      </c>
      <c r="X400" s="155">
        <f>PTY!L$22</f>
        <v>0</v>
      </c>
      <c r="Y400" s="155">
        <f>PTY!L$23</f>
        <v>0</v>
      </c>
      <c r="Z400" s="155">
        <f>PTY!L$24</f>
        <v>0</v>
      </c>
      <c r="AA400" s="155">
        <f>PTY!L$25</f>
        <v>0</v>
      </c>
      <c r="AB400" s="155">
        <f>PTY!L$26</f>
        <v>0</v>
      </c>
      <c r="AC400" s="155">
        <f>PTY!L$27</f>
        <v>0</v>
      </c>
      <c r="AD400" s="155">
        <f>PTY!L$28</f>
        <v>0</v>
      </c>
      <c r="AE400" s="155">
        <f>PTY!L$29</f>
        <v>0</v>
      </c>
      <c r="AF400" s="155">
        <f>PTY!L$30</f>
        <v>0</v>
      </c>
      <c r="AG400" s="155">
        <f>PTY!L$31</f>
        <v>0</v>
      </c>
      <c r="AH400" s="155">
        <f>PTY!L$32</f>
        <v>0</v>
      </c>
      <c r="AI400" s="155">
        <f>PTY!L$33</f>
        <v>0</v>
      </c>
      <c r="AJ400" s="155">
        <f>PTY!L$34</f>
        <v>0</v>
      </c>
      <c r="AK400" s="155">
        <f>PTY!L$35</f>
        <v>0</v>
      </c>
      <c r="AL400" s="156"/>
      <c r="AM400" s="157">
        <f t="shared" si="279"/>
        <v>0</v>
      </c>
      <c r="AO400" s="156"/>
      <c r="AP400" s="159">
        <f t="shared" ref="AP400" si="287">AM400-AO400</f>
        <v>0</v>
      </c>
      <c r="AQ400" s="160" t="str">
        <f t="shared" ref="AQ400" si="288">IF(AO400=0,"-",AP400/AO400)</f>
        <v>-</v>
      </c>
    </row>
    <row r="401" spans="1:43" s="148" customFormat="1" x14ac:dyDescent="0.2">
      <c r="A401" s="141">
        <f t="shared" si="285"/>
        <v>35</v>
      </c>
      <c r="B401" s="142" t="str">
        <f t="shared" si="285"/>
        <v>RYO</v>
      </c>
      <c r="C401" s="143"/>
      <c r="D401" s="143"/>
      <c r="E401" s="144" t="str">
        <f t="shared" si="277"/>
        <v>Rayong</v>
      </c>
      <c r="F401" s="142" t="str">
        <f t="shared" si="283"/>
        <v>ระยอง</v>
      </c>
      <c r="G401" s="145">
        <f>RYO!L$5</f>
        <v>0</v>
      </c>
      <c r="H401" s="145">
        <f>RYO!L$6</f>
        <v>0</v>
      </c>
      <c r="I401" s="145">
        <f>RYO!L$7</f>
        <v>0</v>
      </c>
      <c r="J401" s="145">
        <f>RYO!L$8</f>
        <v>0</v>
      </c>
      <c r="K401" s="145">
        <f>RYO!L$9</f>
        <v>0</v>
      </c>
      <c r="L401" s="145">
        <f>RYO!L$10</f>
        <v>0</v>
      </c>
      <c r="M401" s="145">
        <f>RYO!L$11</f>
        <v>0</v>
      </c>
      <c r="N401" s="145">
        <f>RYO!L$12</f>
        <v>0</v>
      </c>
      <c r="O401" s="145">
        <f>RYO!L$13</f>
        <v>0</v>
      </c>
      <c r="P401" s="145">
        <f>RYO!L$14</f>
        <v>0</v>
      </c>
      <c r="Q401" s="145">
        <f>RYO!L$15</f>
        <v>0</v>
      </c>
      <c r="R401" s="145">
        <f>RYO!L$16</f>
        <v>0</v>
      </c>
      <c r="S401" s="145">
        <f>RYO!L$17</f>
        <v>0</v>
      </c>
      <c r="T401" s="145">
        <f>RYO!L$18</f>
        <v>0</v>
      </c>
      <c r="U401" s="145">
        <f>RYO!L$19</f>
        <v>0</v>
      </c>
      <c r="V401" s="145">
        <f>RYO!L$20</f>
        <v>0</v>
      </c>
      <c r="W401" s="145">
        <f>RYO!L$21</f>
        <v>0</v>
      </c>
      <c r="X401" s="145">
        <f>RYO!L$22</f>
        <v>0</v>
      </c>
      <c r="Y401" s="145">
        <f>RYO!L$23</f>
        <v>0</v>
      </c>
      <c r="Z401" s="145">
        <f>RYO!L$24</f>
        <v>0</v>
      </c>
      <c r="AA401" s="145">
        <f>RYO!L$25</f>
        <v>0</v>
      </c>
      <c r="AB401" s="145">
        <f>RYO!L$26</f>
        <v>0</v>
      </c>
      <c r="AC401" s="145">
        <f>RYO!L$27</f>
        <v>0</v>
      </c>
      <c r="AD401" s="145">
        <f>RYO!L$28</f>
        <v>0</v>
      </c>
      <c r="AE401" s="145">
        <f>RYO!L$29</f>
        <v>0</v>
      </c>
      <c r="AF401" s="145">
        <f>RYO!L$30</f>
        <v>0</v>
      </c>
      <c r="AG401" s="145">
        <f>RYO!L$31</f>
        <v>0</v>
      </c>
      <c r="AH401" s="145">
        <f>RYO!L$32</f>
        <v>0</v>
      </c>
      <c r="AI401" s="145">
        <f>RYO!L$33</f>
        <v>0</v>
      </c>
      <c r="AJ401" s="145">
        <f>RYO!L$34</f>
        <v>0</v>
      </c>
      <c r="AK401" s="145">
        <f>RYO!L$35</f>
        <v>0</v>
      </c>
      <c r="AL401" s="146"/>
      <c r="AM401" s="147">
        <f t="shared" si="279"/>
        <v>0</v>
      </c>
      <c r="AO401" s="146"/>
      <c r="AP401" s="149">
        <f t="shared" si="280"/>
        <v>0</v>
      </c>
      <c r="AQ401" s="150" t="str">
        <f>IF(AO401=0,"-",AP401/AO401)</f>
        <v>-</v>
      </c>
    </row>
    <row r="402" spans="1:43" s="148" customFormat="1" x14ac:dyDescent="0.2">
      <c r="A402" s="141">
        <f t="shared" si="285"/>
        <v>36</v>
      </c>
      <c r="B402" s="142" t="str">
        <f t="shared" si="285"/>
        <v>MTP</v>
      </c>
      <c r="C402" s="143"/>
      <c r="D402" s="143"/>
      <c r="E402" s="144" t="str">
        <f t="shared" si="277"/>
        <v>Maptaphut</v>
      </c>
      <c r="F402" s="142" t="str">
        <f t="shared" si="283"/>
        <v>มาบตาพุด</v>
      </c>
      <c r="G402" s="145">
        <f>MTP!L$5</f>
        <v>0</v>
      </c>
      <c r="H402" s="145">
        <f>MTP!L$6</f>
        <v>0</v>
      </c>
      <c r="I402" s="145">
        <f>MTP!L$7</f>
        <v>0</v>
      </c>
      <c r="J402" s="145">
        <f>MTP!L$8</f>
        <v>0</v>
      </c>
      <c r="K402" s="145">
        <f>MTP!L$9</f>
        <v>0</v>
      </c>
      <c r="L402" s="145">
        <f>MTP!L$10</f>
        <v>0</v>
      </c>
      <c r="M402" s="145">
        <f>MTP!L$11</f>
        <v>0</v>
      </c>
      <c r="N402" s="145">
        <f>MTP!L$12</f>
        <v>0</v>
      </c>
      <c r="O402" s="145">
        <f>MTP!L$13</f>
        <v>0</v>
      </c>
      <c r="P402" s="145">
        <f>MTP!L$14</f>
        <v>0</v>
      </c>
      <c r="Q402" s="145">
        <f>MTP!L$15</f>
        <v>0</v>
      </c>
      <c r="R402" s="145">
        <f>MTP!L$16</f>
        <v>0</v>
      </c>
      <c r="S402" s="145">
        <f>MTP!L$17</f>
        <v>0</v>
      </c>
      <c r="T402" s="145">
        <f>MTP!L$18</f>
        <v>0</v>
      </c>
      <c r="U402" s="145">
        <f>MTP!L$19</f>
        <v>0</v>
      </c>
      <c r="V402" s="145">
        <f>MTP!L$20</f>
        <v>0</v>
      </c>
      <c r="W402" s="145">
        <f>MTP!L$21</f>
        <v>0</v>
      </c>
      <c r="X402" s="145">
        <f>MTP!L$22</f>
        <v>0</v>
      </c>
      <c r="Y402" s="145">
        <f>MTP!L$23</f>
        <v>0</v>
      </c>
      <c r="Z402" s="145">
        <f>MTP!L$24</f>
        <v>0</v>
      </c>
      <c r="AA402" s="145">
        <f>MTP!L$25</f>
        <v>0</v>
      </c>
      <c r="AB402" s="145">
        <f>MTP!L$26</f>
        <v>0</v>
      </c>
      <c r="AC402" s="145">
        <f>MTP!L$27</f>
        <v>0</v>
      </c>
      <c r="AD402" s="145">
        <f>MTP!L$28</f>
        <v>0</v>
      </c>
      <c r="AE402" s="145">
        <f>MTP!L$29</f>
        <v>0</v>
      </c>
      <c r="AF402" s="145">
        <f>MTP!L$30</f>
        <v>0</v>
      </c>
      <c r="AG402" s="145">
        <f>MTP!L$31</f>
        <v>0</v>
      </c>
      <c r="AH402" s="145">
        <f>MTP!L$32</f>
        <v>0</v>
      </c>
      <c r="AI402" s="145">
        <f>MTP!L$33</f>
        <v>0</v>
      </c>
      <c r="AJ402" s="145">
        <f>MTP!L$34</f>
        <v>0</v>
      </c>
      <c r="AK402" s="145">
        <f>MTP!L$35</f>
        <v>0</v>
      </c>
      <c r="AL402" s="146"/>
      <c r="AM402" s="147">
        <f t="shared" si="279"/>
        <v>0</v>
      </c>
      <c r="AO402" s="146"/>
      <c r="AP402" s="149">
        <f t="shared" ref="AP402" si="289">AM402-AO402</f>
        <v>0</v>
      </c>
      <c r="AQ402" s="150" t="str">
        <f>IF(AO402=0,"-",AP402/AO402)</f>
        <v>-</v>
      </c>
    </row>
    <row r="403" spans="1:43" s="148" customFormat="1" x14ac:dyDescent="0.2">
      <c r="A403" s="141">
        <f t="shared" ref="A403:B403" si="290">A307</f>
        <v>37</v>
      </c>
      <c r="B403" s="142" t="str">
        <f t="shared" si="290"/>
        <v>PLD</v>
      </c>
      <c r="C403" s="143"/>
      <c r="D403" s="143"/>
      <c r="E403" s="144" t="str">
        <f t="shared" si="277"/>
        <v>Pluakdaeng</v>
      </c>
      <c r="F403" s="142" t="str">
        <f t="shared" si="283"/>
        <v>ปลวกแดง</v>
      </c>
      <c r="G403" s="145">
        <f>PLD!L$5</f>
        <v>0</v>
      </c>
      <c r="H403" s="145">
        <f>PLD!L$6</f>
        <v>0</v>
      </c>
      <c r="I403" s="145">
        <f>PLD!L$7</f>
        <v>0</v>
      </c>
      <c r="J403" s="145">
        <f>PLD!L$8</f>
        <v>0</v>
      </c>
      <c r="K403" s="145">
        <f>PLD!L$9</f>
        <v>0</v>
      </c>
      <c r="L403" s="145">
        <f>PLD!L$10</f>
        <v>0</v>
      </c>
      <c r="M403" s="145">
        <f>PLD!L$11</f>
        <v>0</v>
      </c>
      <c r="N403" s="145">
        <f>PLD!L$12</f>
        <v>0</v>
      </c>
      <c r="O403" s="145">
        <f>PLD!L$13</f>
        <v>0</v>
      </c>
      <c r="P403" s="145">
        <f>PLD!L$14</f>
        <v>0</v>
      </c>
      <c r="Q403" s="145">
        <f>PLD!L$15</f>
        <v>0</v>
      </c>
      <c r="R403" s="145">
        <f>PLD!L$16</f>
        <v>0</v>
      </c>
      <c r="S403" s="145">
        <f>PLD!L$17</f>
        <v>0</v>
      </c>
      <c r="T403" s="145">
        <f>PLD!L$18</f>
        <v>0</v>
      </c>
      <c r="U403" s="145">
        <f>PLD!L$19</f>
        <v>0</v>
      </c>
      <c r="V403" s="145">
        <f>PLD!L$20</f>
        <v>0</v>
      </c>
      <c r="W403" s="145">
        <f>PLD!L$21</f>
        <v>0</v>
      </c>
      <c r="X403" s="145">
        <f>PLD!L$22</f>
        <v>0</v>
      </c>
      <c r="Y403" s="145">
        <f>PLD!L$23</f>
        <v>0</v>
      </c>
      <c r="Z403" s="145">
        <f>PLD!L$24</f>
        <v>0</v>
      </c>
      <c r="AA403" s="145">
        <f>PLD!L$25</f>
        <v>0</v>
      </c>
      <c r="AB403" s="145">
        <f>PLD!L$26</f>
        <v>0</v>
      </c>
      <c r="AC403" s="145">
        <f>PLD!L$27</f>
        <v>0</v>
      </c>
      <c r="AD403" s="145">
        <f>PLD!L$28</f>
        <v>0</v>
      </c>
      <c r="AE403" s="145">
        <f>PLD!L$29</f>
        <v>0</v>
      </c>
      <c r="AF403" s="145">
        <f>PLD!L$30</f>
        <v>0</v>
      </c>
      <c r="AG403" s="145">
        <f>PLD!L$31</f>
        <v>0</v>
      </c>
      <c r="AH403" s="145">
        <f>PLD!L$32</f>
        <v>0</v>
      </c>
      <c r="AI403" s="145">
        <f>PLD!L$33</f>
        <v>0</v>
      </c>
      <c r="AJ403" s="145">
        <f>PLD!L$34</f>
        <v>0</v>
      </c>
      <c r="AK403" s="145">
        <f>PLD!L$35</f>
        <v>0</v>
      </c>
      <c r="AL403" s="146"/>
      <c r="AM403" s="147">
        <f t="shared" si="279"/>
        <v>0</v>
      </c>
      <c r="AO403" s="146"/>
      <c r="AP403" s="149">
        <f t="shared" ref="AP403" si="291">AM403-AO403</f>
        <v>0</v>
      </c>
      <c r="AQ403" s="150" t="str">
        <f>IF(AO403=0,"-",AP403/AO403)</f>
        <v>-</v>
      </c>
    </row>
    <row r="404" spans="1:43" s="138" customFormat="1" x14ac:dyDescent="0.2">
      <c r="A404" s="131">
        <f t="shared" ref="A404:B404" si="292">A308</f>
        <v>38</v>
      </c>
      <c r="B404" s="132" t="str">
        <f t="shared" si="292"/>
        <v>BKH</v>
      </c>
      <c r="C404" s="133"/>
      <c r="D404" s="133"/>
      <c r="E404" s="134" t="str">
        <f t="shared" si="277"/>
        <v>Bankhai</v>
      </c>
      <c r="F404" s="132" t="str">
        <f t="shared" si="283"/>
        <v>บ้านค่าย</v>
      </c>
      <c r="G404" s="135">
        <f>BKH!L$5</f>
        <v>0</v>
      </c>
      <c r="H404" s="135">
        <f>BKH!L$6</f>
        <v>0</v>
      </c>
      <c r="I404" s="135">
        <f>BKH!L$7</f>
        <v>0</v>
      </c>
      <c r="J404" s="135">
        <f>BKH!L$8</f>
        <v>0</v>
      </c>
      <c r="K404" s="135">
        <f>BKH!L$9</f>
        <v>0</v>
      </c>
      <c r="L404" s="135">
        <f>BKH!L$10</f>
        <v>0</v>
      </c>
      <c r="M404" s="135">
        <f>BKH!L$11</f>
        <v>0</v>
      </c>
      <c r="N404" s="135">
        <f>BKH!L$12</f>
        <v>0</v>
      </c>
      <c r="O404" s="135">
        <f>BKH!L$13</f>
        <v>0</v>
      </c>
      <c r="P404" s="135">
        <f>BKH!L$14</f>
        <v>0</v>
      </c>
      <c r="Q404" s="135">
        <f>BKH!L$15</f>
        <v>0</v>
      </c>
      <c r="R404" s="135">
        <f>BKH!L$16</f>
        <v>0</v>
      </c>
      <c r="S404" s="135">
        <f>BKH!L$17</f>
        <v>0</v>
      </c>
      <c r="T404" s="135">
        <f>BKH!L$18</f>
        <v>0</v>
      </c>
      <c r="U404" s="135">
        <f>BKH!L$19</f>
        <v>0</v>
      </c>
      <c r="V404" s="135">
        <f>BKH!L$20</f>
        <v>0</v>
      </c>
      <c r="W404" s="135">
        <f>BKH!L$21</f>
        <v>0</v>
      </c>
      <c r="X404" s="135">
        <f>BKH!L$22</f>
        <v>0</v>
      </c>
      <c r="Y404" s="135">
        <f>BKH!L$23</f>
        <v>0</v>
      </c>
      <c r="Z404" s="135">
        <f>BKH!L$24</f>
        <v>0</v>
      </c>
      <c r="AA404" s="135">
        <f>BKH!L$25</f>
        <v>0</v>
      </c>
      <c r="AB404" s="135">
        <f>BKH!L$26</f>
        <v>0</v>
      </c>
      <c r="AC404" s="135">
        <f>BKH!L$27</f>
        <v>0</v>
      </c>
      <c r="AD404" s="135">
        <f>BKH!L$28</f>
        <v>0</v>
      </c>
      <c r="AE404" s="135">
        <f>BKH!L$29</f>
        <v>0</v>
      </c>
      <c r="AF404" s="135">
        <f>BKH!L$30</f>
        <v>0</v>
      </c>
      <c r="AG404" s="135">
        <f>BKH!L$31</f>
        <v>0</v>
      </c>
      <c r="AH404" s="135">
        <f>BKH!L$32</f>
        <v>0</v>
      </c>
      <c r="AI404" s="135">
        <f>BKH!L$33</f>
        <v>0</v>
      </c>
      <c r="AJ404" s="135">
        <f>BKH!L$34</f>
        <v>0</v>
      </c>
      <c r="AK404" s="135">
        <f>BKH!L$35</f>
        <v>0</v>
      </c>
      <c r="AL404" s="136"/>
      <c r="AM404" s="137">
        <f t="shared" si="279"/>
        <v>0</v>
      </c>
      <c r="AO404" s="136"/>
      <c r="AP404" s="139">
        <f t="shared" ref="AP404" si="293">AM404-AO404</f>
        <v>0</v>
      </c>
      <c r="AQ404" s="140" t="str">
        <f>IF(AO404=0,"-",AP404/AO404)</f>
        <v>-</v>
      </c>
    </row>
    <row r="405" spans="1:43" s="148" customFormat="1" x14ac:dyDescent="0.2">
      <c r="A405" s="141">
        <f t="shared" ref="A405:B405" si="294">A309</f>
        <v>39</v>
      </c>
      <c r="B405" s="142" t="str">
        <f t="shared" si="294"/>
        <v>CTB</v>
      </c>
      <c r="C405" s="143"/>
      <c r="D405" s="143"/>
      <c r="E405" s="144" t="str">
        <f t="shared" si="277"/>
        <v>Chanthaburi</v>
      </c>
      <c r="F405" s="142" t="str">
        <f t="shared" si="283"/>
        <v>จันทบุรี</v>
      </c>
      <c r="G405" s="145">
        <f>CTB!L$5</f>
        <v>0</v>
      </c>
      <c r="H405" s="145">
        <f>CTB!L$6</f>
        <v>0</v>
      </c>
      <c r="I405" s="145">
        <f>CTB!L$7</f>
        <v>0</v>
      </c>
      <c r="J405" s="145">
        <f>CTB!L$8</f>
        <v>0</v>
      </c>
      <c r="K405" s="145">
        <f>CTB!L$9</f>
        <v>0</v>
      </c>
      <c r="L405" s="145">
        <f>CTB!L$10</f>
        <v>0</v>
      </c>
      <c r="M405" s="145">
        <f>CTB!L$11</f>
        <v>0</v>
      </c>
      <c r="N405" s="145">
        <f>CTB!L$12</f>
        <v>0</v>
      </c>
      <c r="O405" s="145">
        <f>CTB!L$13</f>
        <v>0</v>
      </c>
      <c r="P405" s="145">
        <f>CTB!L$14</f>
        <v>0</v>
      </c>
      <c r="Q405" s="145">
        <f>CTB!L$15</f>
        <v>0</v>
      </c>
      <c r="R405" s="145">
        <f>CTB!L$16</f>
        <v>0</v>
      </c>
      <c r="S405" s="145">
        <f>CTB!L$17</f>
        <v>0</v>
      </c>
      <c r="T405" s="145">
        <f>CTB!L$18</f>
        <v>0</v>
      </c>
      <c r="U405" s="145">
        <f>CTB!L$19</f>
        <v>0</v>
      </c>
      <c r="V405" s="145">
        <f>CTB!L$20</f>
        <v>0</v>
      </c>
      <c r="W405" s="145">
        <f>CTB!L$21</f>
        <v>0</v>
      </c>
      <c r="X405" s="145">
        <f>CTB!L$22</f>
        <v>0</v>
      </c>
      <c r="Y405" s="145">
        <f>CTB!L$23</f>
        <v>0</v>
      </c>
      <c r="Z405" s="145">
        <f>CTB!L$24</f>
        <v>0</v>
      </c>
      <c r="AA405" s="145">
        <f>CTB!L$25</f>
        <v>0</v>
      </c>
      <c r="AB405" s="145">
        <f>CTB!L$26</f>
        <v>0</v>
      </c>
      <c r="AC405" s="145">
        <f>CTB!L$27</f>
        <v>0</v>
      </c>
      <c r="AD405" s="145">
        <f>CTB!L$28</f>
        <v>0</v>
      </c>
      <c r="AE405" s="145">
        <f>CTB!L$29</f>
        <v>0</v>
      </c>
      <c r="AF405" s="145">
        <f>CTB!L$30</f>
        <v>0</v>
      </c>
      <c r="AG405" s="145">
        <f>CTB!L$31</f>
        <v>0</v>
      </c>
      <c r="AH405" s="145">
        <f>CTB!L$32</f>
        <v>0</v>
      </c>
      <c r="AI405" s="145">
        <f>CTB!L$33</f>
        <v>0</v>
      </c>
      <c r="AJ405" s="145">
        <f>CTB!L$34</f>
        <v>0</v>
      </c>
      <c r="AK405" s="145">
        <f>CTB!L$35</f>
        <v>0</v>
      </c>
      <c r="AL405" s="146"/>
      <c r="AM405" s="147">
        <f t="shared" ref="AM405:AM415" si="295">SUM(G405:AK405)</f>
        <v>0</v>
      </c>
      <c r="AO405" s="146"/>
      <c r="AP405" s="149">
        <f t="shared" ref="AP405:AP415" si="296">AM405-AO405</f>
        <v>0</v>
      </c>
      <c r="AQ405" s="150" t="str">
        <f t="shared" si="286"/>
        <v>-</v>
      </c>
    </row>
    <row r="406" spans="1:43" s="148" customFormat="1" x14ac:dyDescent="0.2">
      <c r="A406" s="141">
        <f>A310</f>
        <v>40</v>
      </c>
      <c r="B406" s="142" t="str">
        <f>B310</f>
        <v>KRT</v>
      </c>
      <c r="C406" s="143"/>
      <c r="D406" s="143"/>
      <c r="E406" s="144" t="str">
        <f t="shared" si="277"/>
        <v>Korat GL</v>
      </c>
      <c r="F406" s="142" t="str">
        <f t="shared" si="283"/>
        <v>โคราช</v>
      </c>
      <c r="G406" s="145">
        <f>KRT!L$5</f>
        <v>0</v>
      </c>
      <c r="H406" s="145">
        <f>KRT!L$6</f>
        <v>0</v>
      </c>
      <c r="I406" s="145">
        <f>KRT!L$7</f>
        <v>0</v>
      </c>
      <c r="J406" s="145">
        <f>KRT!L$8</f>
        <v>0</v>
      </c>
      <c r="K406" s="145">
        <f>KRT!L$9</f>
        <v>0</v>
      </c>
      <c r="L406" s="145">
        <f>KRT!L$10</f>
        <v>0</v>
      </c>
      <c r="M406" s="145">
        <f>KRT!L$11</f>
        <v>0</v>
      </c>
      <c r="N406" s="145">
        <f>KRT!L$12</f>
        <v>0</v>
      </c>
      <c r="O406" s="145">
        <f>KRT!L$13</f>
        <v>0</v>
      </c>
      <c r="P406" s="145">
        <f>KRT!L$14</f>
        <v>0</v>
      </c>
      <c r="Q406" s="145">
        <f>KRT!L$15</f>
        <v>0</v>
      </c>
      <c r="R406" s="145">
        <f>KRT!L$16</f>
        <v>0</v>
      </c>
      <c r="S406" s="145">
        <f>KRT!L$17</f>
        <v>0</v>
      </c>
      <c r="T406" s="145">
        <f>KRT!L$18</f>
        <v>0</v>
      </c>
      <c r="U406" s="145">
        <f>KRT!L$19</f>
        <v>0</v>
      </c>
      <c r="V406" s="145">
        <f>KRT!L$20</f>
        <v>0</v>
      </c>
      <c r="W406" s="145">
        <f>KRT!L$21</f>
        <v>0</v>
      </c>
      <c r="X406" s="145">
        <f>KRT!L$22</f>
        <v>0</v>
      </c>
      <c r="Y406" s="145">
        <f>KRT!L$23</f>
        <v>0</v>
      </c>
      <c r="Z406" s="145">
        <f>KRT!L$24</f>
        <v>0</v>
      </c>
      <c r="AA406" s="145">
        <f>KRT!L$25</f>
        <v>0</v>
      </c>
      <c r="AB406" s="145">
        <f>KRT!L$26</f>
        <v>0</v>
      </c>
      <c r="AC406" s="145">
        <f>KRT!L$27</f>
        <v>0</v>
      </c>
      <c r="AD406" s="145">
        <f>KRT!L$28</f>
        <v>0</v>
      </c>
      <c r="AE406" s="145">
        <f>KRT!L$29</f>
        <v>0</v>
      </c>
      <c r="AF406" s="145">
        <f>KRT!L$30</f>
        <v>0</v>
      </c>
      <c r="AG406" s="145">
        <f>KRT!L$31</f>
        <v>0</v>
      </c>
      <c r="AH406" s="145">
        <f>KRT!L$32</f>
        <v>0</v>
      </c>
      <c r="AI406" s="145">
        <f>KRT!L$33</f>
        <v>0</v>
      </c>
      <c r="AJ406" s="145">
        <f>KRT!L$34</f>
        <v>0</v>
      </c>
      <c r="AK406" s="145">
        <f>KRT!L$35</f>
        <v>0</v>
      </c>
      <c r="AL406" s="146"/>
      <c r="AM406" s="147">
        <f t="shared" si="295"/>
        <v>0</v>
      </c>
      <c r="AO406" s="146"/>
      <c r="AP406" s="149">
        <f t="shared" si="296"/>
        <v>0</v>
      </c>
      <c r="AQ406" s="150" t="str">
        <f t="shared" si="286"/>
        <v>-</v>
      </c>
    </row>
    <row r="407" spans="1:43" s="148" customFormat="1" x14ac:dyDescent="0.2">
      <c r="A407" s="141">
        <f>A311</f>
        <v>41</v>
      </c>
      <c r="B407" s="142" t="str">
        <f>B311</f>
        <v>JOH</v>
      </c>
      <c r="C407" s="143"/>
      <c r="D407" s="143"/>
      <c r="E407" s="144" t="str">
        <f t="shared" si="277"/>
        <v>Joho</v>
      </c>
      <c r="F407" s="142"/>
      <c r="G407" s="145">
        <f>JOH!L$5</f>
        <v>0</v>
      </c>
      <c r="H407" s="145">
        <f>JOH!L$6</f>
        <v>0</v>
      </c>
      <c r="I407" s="145">
        <f>JOH!L$7</f>
        <v>0</v>
      </c>
      <c r="J407" s="145">
        <f>JOH!L$8</f>
        <v>0</v>
      </c>
      <c r="K407" s="145">
        <f>JOH!L$9</f>
        <v>0</v>
      </c>
      <c r="L407" s="145">
        <f>JOH!L$10</f>
        <v>0</v>
      </c>
      <c r="M407" s="145">
        <f>JOH!L$11</f>
        <v>0</v>
      </c>
      <c r="N407" s="145">
        <f>JOH!L$12</f>
        <v>0</v>
      </c>
      <c r="O407" s="145">
        <f>JOH!L$13</f>
        <v>0</v>
      </c>
      <c r="P407" s="145">
        <f>JOH!L$14</f>
        <v>0</v>
      </c>
      <c r="Q407" s="145">
        <f>JOH!L$15</f>
        <v>0</v>
      </c>
      <c r="R407" s="145">
        <f>JOH!L$16</f>
        <v>0</v>
      </c>
      <c r="S407" s="145">
        <f>JOH!L$17</f>
        <v>0</v>
      </c>
      <c r="T407" s="145">
        <f>JOH!L$18</f>
        <v>0</v>
      </c>
      <c r="U407" s="145">
        <f>JOH!L$19</f>
        <v>0</v>
      </c>
      <c r="V407" s="145">
        <f>JOH!L$20</f>
        <v>0</v>
      </c>
      <c r="W407" s="145">
        <f>JOH!L$21</f>
        <v>0</v>
      </c>
      <c r="X407" s="145">
        <f>JOH!L$22</f>
        <v>0</v>
      </c>
      <c r="Y407" s="145">
        <f>JOH!L$23</f>
        <v>0</v>
      </c>
      <c r="Z407" s="145">
        <f>JOH!L$24</f>
        <v>0</v>
      </c>
      <c r="AA407" s="145">
        <f>JOH!L$25</f>
        <v>0</v>
      </c>
      <c r="AB407" s="145">
        <f>JOH!L$26</f>
        <v>0</v>
      </c>
      <c r="AC407" s="145">
        <f>JOH!L$27</f>
        <v>0</v>
      </c>
      <c r="AD407" s="145">
        <f>JOH!L$28</f>
        <v>0</v>
      </c>
      <c r="AE407" s="145">
        <f>JOH!L$29</f>
        <v>0</v>
      </c>
      <c r="AF407" s="145">
        <f>JOH!L$30</f>
        <v>0</v>
      </c>
      <c r="AG407" s="145">
        <f>JOH!L$31</f>
        <v>0</v>
      </c>
      <c r="AH407" s="145">
        <f>JOH!L$32</f>
        <v>0</v>
      </c>
      <c r="AI407" s="145">
        <f>JOH!L$33</f>
        <v>0</v>
      </c>
      <c r="AJ407" s="145">
        <f>JOH!L$34</f>
        <v>0</v>
      </c>
      <c r="AK407" s="145">
        <f>JOH!L$35</f>
        <v>0</v>
      </c>
      <c r="AL407" s="146"/>
      <c r="AM407" s="147">
        <f t="shared" si="295"/>
        <v>0</v>
      </c>
      <c r="AO407" s="146"/>
      <c r="AP407" s="149">
        <f t="shared" ref="AP407" si="297">AM407-AO407</f>
        <v>0</v>
      </c>
      <c r="AQ407" s="150" t="str">
        <f t="shared" ref="AQ407" si="298">IF(AO407=0,"-",AP407/AO407)</f>
        <v>-</v>
      </c>
    </row>
    <row r="408" spans="1:43" s="148" customFormat="1" x14ac:dyDescent="0.2">
      <c r="A408" s="141">
        <f t="shared" ref="A408:B408" si="299">A312</f>
        <v>42</v>
      </c>
      <c r="B408" s="142" t="str">
        <f t="shared" si="299"/>
        <v>YMO</v>
      </c>
      <c r="C408" s="143"/>
      <c r="D408" s="143"/>
      <c r="E408" s="144" t="str">
        <f t="shared" si="277"/>
        <v>Yamo Korat</v>
      </c>
      <c r="F408" s="142" t="str">
        <f t="shared" ref="F408:F415" si="300">F312</f>
        <v>ย่าโม โคราช</v>
      </c>
      <c r="G408" s="145">
        <f>YMO!L$5</f>
        <v>0</v>
      </c>
      <c r="H408" s="145">
        <f>YMO!L$6</f>
        <v>0</v>
      </c>
      <c r="I408" s="145">
        <f>YMO!L$7</f>
        <v>0</v>
      </c>
      <c r="J408" s="145">
        <f>YMO!L$8</f>
        <v>0</v>
      </c>
      <c r="K408" s="145">
        <f>YMO!L$9</f>
        <v>0</v>
      </c>
      <c r="L408" s="145">
        <f>YMO!L$10</f>
        <v>0</v>
      </c>
      <c r="M408" s="145">
        <f>YMO!L$11</f>
        <v>0</v>
      </c>
      <c r="N408" s="145">
        <f>YMO!L$12</f>
        <v>0</v>
      </c>
      <c r="O408" s="145">
        <f>YMO!L$13</f>
        <v>0</v>
      </c>
      <c r="P408" s="145">
        <f>YMO!L$14</f>
        <v>0</v>
      </c>
      <c r="Q408" s="145">
        <f>YMO!L$15</f>
        <v>0</v>
      </c>
      <c r="R408" s="145">
        <f>YMO!L$16</f>
        <v>0</v>
      </c>
      <c r="S408" s="145">
        <f>YMO!L$17</f>
        <v>0</v>
      </c>
      <c r="T408" s="145">
        <f>YMO!L$18</f>
        <v>0</v>
      </c>
      <c r="U408" s="145">
        <f>YMO!L$19</f>
        <v>0</v>
      </c>
      <c r="V408" s="145">
        <f>YMO!L$20</f>
        <v>0</v>
      </c>
      <c r="W408" s="145">
        <f>YMO!L$21</f>
        <v>0</v>
      </c>
      <c r="X408" s="145">
        <f>YMO!L$22</f>
        <v>0</v>
      </c>
      <c r="Y408" s="145">
        <f>YMO!L$23</f>
        <v>0</v>
      </c>
      <c r="Z408" s="145">
        <f>YMO!L$24</f>
        <v>0</v>
      </c>
      <c r="AA408" s="145">
        <f>YMO!L$25</f>
        <v>0</v>
      </c>
      <c r="AB408" s="145">
        <f>YMO!L$26</f>
        <v>0</v>
      </c>
      <c r="AC408" s="145">
        <f>YMO!L$27</f>
        <v>0</v>
      </c>
      <c r="AD408" s="145">
        <f>YMO!L$28</f>
        <v>0</v>
      </c>
      <c r="AE408" s="145">
        <f>YMO!L$29</f>
        <v>0</v>
      </c>
      <c r="AF408" s="145">
        <f>YMO!L$30</f>
        <v>0</v>
      </c>
      <c r="AG408" s="145">
        <f>YMO!L$31</f>
        <v>0</v>
      </c>
      <c r="AH408" s="145">
        <f>YMO!L$32</f>
        <v>0</v>
      </c>
      <c r="AI408" s="145">
        <f>YMO!L$33</f>
        <v>0</v>
      </c>
      <c r="AJ408" s="145">
        <f>YMO!L$34</f>
        <v>0</v>
      </c>
      <c r="AK408" s="145">
        <f>YMO!L$35</f>
        <v>0</v>
      </c>
      <c r="AL408" s="146"/>
      <c r="AM408" s="147">
        <f t="shared" si="295"/>
        <v>0</v>
      </c>
      <c r="AO408" s="146"/>
      <c r="AP408" s="149">
        <f t="shared" ref="AP408:AP409" si="301">AM408-AO408</f>
        <v>0</v>
      </c>
      <c r="AQ408" s="150" t="str">
        <f t="shared" ref="AQ408:AQ409" si="302">IF(AO408=0,"-",AP408/AO408)</f>
        <v>-</v>
      </c>
    </row>
    <row r="409" spans="1:43" s="148" customFormat="1" x14ac:dyDescent="0.2">
      <c r="A409" s="141">
        <f t="shared" ref="A409:B409" si="303">A313</f>
        <v>43</v>
      </c>
      <c r="B409" s="142" t="str">
        <f t="shared" si="303"/>
        <v>S1M</v>
      </c>
      <c r="C409" s="143"/>
      <c r="D409" s="143"/>
      <c r="E409" s="144" t="str">
        <f t="shared" si="277"/>
        <v>SaveOne Market Korat</v>
      </c>
      <c r="F409" s="142" t="str">
        <f t="shared" si="300"/>
        <v>ตลาดเซฟวัน</v>
      </c>
      <c r="G409" s="145">
        <f>S1M!L$5</f>
        <v>0</v>
      </c>
      <c r="H409" s="145">
        <f>S1M!L$6</f>
        <v>0</v>
      </c>
      <c r="I409" s="145">
        <f>S1M!L$7</f>
        <v>0</v>
      </c>
      <c r="J409" s="145">
        <f>S1M!L$8</f>
        <v>0</v>
      </c>
      <c r="K409" s="145">
        <f>S1M!L$9</f>
        <v>0</v>
      </c>
      <c r="L409" s="145">
        <f>S1M!L$10</f>
        <v>0</v>
      </c>
      <c r="M409" s="145">
        <f>S1M!L$11</f>
        <v>0</v>
      </c>
      <c r="N409" s="145">
        <f>S1M!L$12</f>
        <v>0</v>
      </c>
      <c r="O409" s="145">
        <f>S1M!L$13</f>
        <v>0</v>
      </c>
      <c r="P409" s="145">
        <f>S1M!L$14</f>
        <v>0</v>
      </c>
      <c r="Q409" s="145">
        <f>S1M!L$15</f>
        <v>0</v>
      </c>
      <c r="R409" s="145">
        <f>S1M!L$16</f>
        <v>0</v>
      </c>
      <c r="S409" s="145">
        <f>S1M!L$17</f>
        <v>0</v>
      </c>
      <c r="T409" s="145">
        <f>S1M!L$18</f>
        <v>0</v>
      </c>
      <c r="U409" s="145">
        <f>S1M!L$19</f>
        <v>0</v>
      </c>
      <c r="V409" s="145">
        <f>S1M!L$20</f>
        <v>0</v>
      </c>
      <c r="W409" s="145">
        <f>S1M!L$21</f>
        <v>0</v>
      </c>
      <c r="X409" s="145">
        <f>S1M!L$22</f>
        <v>0</v>
      </c>
      <c r="Y409" s="145">
        <f>S1M!L$23</f>
        <v>0</v>
      </c>
      <c r="Z409" s="145">
        <f>S1M!L$24</f>
        <v>0</v>
      </c>
      <c r="AA409" s="145">
        <f>S1M!L$25</f>
        <v>0</v>
      </c>
      <c r="AB409" s="145">
        <f>S1M!L$26</f>
        <v>0</v>
      </c>
      <c r="AC409" s="145">
        <f>S1M!L$27</f>
        <v>0</v>
      </c>
      <c r="AD409" s="145">
        <f>S1M!L$28</f>
        <v>0</v>
      </c>
      <c r="AE409" s="145">
        <f>S1M!L$29</f>
        <v>0</v>
      </c>
      <c r="AF409" s="145">
        <f>S1M!L$30</f>
        <v>0</v>
      </c>
      <c r="AG409" s="145">
        <f>S1M!L$31</f>
        <v>0</v>
      </c>
      <c r="AH409" s="145">
        <f>S1M!L$32</f>
        <v>0</v>
      </c>
      <c r="AI409" s="145">
        <f>S1M!L$33</f>
        <v>0</v>
      </c>
      <c r="AJ409" s="145">
        <f>S1M!L$34</f>
        <v>0</v>
      </c>
      <c r="AK409" s="145">
        <f>S1M!L$35</f>
        <v>0</v>
      </c>
      <c r="AL409" s="146"/>
      <c r="AM409" s="147">
        <f t="shared" si="295"/>
        <v>0</v>
      </c>
      <c r="AO409" s="146"/>
      <c r="AP409" s="149">
        <f t="shared" si="301"/>
        <v>0</v>
      </c>
      <c r="AQ409" s="150" t="str">
        <f t="shared" si="302"/>
        <v>-</v>
      </c>
    </row>
    <row r="410" spans="1:43" s="158" customFormat="1" x14ac:dyDescent="0.2">
      <c r="A410" s="151">
        <f t="shared" ref="A410:B410" si="304">A314</f>
        <v>44</v>
      </c>
      <c r="B410" s="152" t="str">
        <f t="shared" si="304"/>
        <v>PTC</v>
      </c>
      <c r="C410" s="153"/>
      <c r="D410" s="153"/>
      <c r="E410" s="154" t="str">
        <f t="shared" si="277"/>
        <v>Pak Thong Chai</v>
      </c>
      <c r="F410" s="152" t="str">
        <f t="shared" si="300"/>
        <v>ปักธงชัย</v>
      </c>
      <c r="G410" s="155">
        <f>PTC!L$5</f>
        <v>0</v>
      </c>
      <c r="H410" s="155">
        <f>PTC!L$6</f>
        <v>0</v>
      </c>
      <c r="I410" s="155">
        <f>PTC!L$7</f>
        <v>0</v>
      </c>
      <c r="J410" s="155">
        <f>PTC!L$8</f>
        <v>0</v>
      </c>
      <c r="K410" s="155">
        <f>PTC!L$9</f>
        <v>0</v>
      </c>
      <c r="L410" s="155">
        <f>PTC!L$10</f>
        <v>0</v>
      </c>
      <c r="M410" s="155">
        <f>PTC!L$11</f>
        <v>0</v>
      </c>
      <c r="N410" s="155">
        <f>PTC!L$12</f>
        <v>0</v>
      </c>
      <c r="O410" s="155">
        <f>PTC!L$13</f>
        <v>0</v>
      </c>
      <c r="P410" s="155">
        <f>PTC!L$14</f>
        <v>0</v>
      </c>
      <c r="Q410" s="155">
        <f>PTC!L$15</f>
        <v>0</v>
      </c>
      <c r="R410" s="155">
        <f>PTC!L$16</f>
        <v>0</v>
      </c>
      <c r="S410" s="155">
        <f>PTC!L$17</f>
        <v>0</v>
      </c>
      <c r="T410" s="155">
        <f>PTC!L$18</f>
        <v>0</v>
      </c>
      <c r="U410" s="155">
        <f>PTC!L$19</f>
        <v>0</v>
      </c>
      <c r="V410" s="155">
        <f>PTC!L$20</f>
        <v>0</v>
      </c>
      <c r="W410" s="155">
        <f>PTC!L$21</f>
        <v>0</v>
      </c>
      <c r="X410" s="155">
        <f>PTC!L$22</f>
        <v>0</v>
      </c>
      <c r="Y410" s="155">
        <f>PTC!L$23</f>
        <v>0</v>
      </c>
      <c r="Z410" s="155">
        <f>PTC!L$24</f>
        <v>0</v>
      </c>
      <c r="AA410" s="155">
        <f>PTC!L$25</f>
        <v>0</v>
      </c>
      <c r="AB410" s="155">
        <f>PTC!L$26</f>
        <v>0</v>
      </c>
      <c r="AC410" s="155">
        <f>PTC!L$27</f>
        <v>0</v>
      </c>
      <c r="AD410" s="155">
        <f>PTC!L$28</f>
        <v>0</v>
      </c>
      <c r="AE410" s="155">
        <f>PTC!L$29</f>
        <v>0</v>
      </c>
      <c r="AF410" s="155">
        <f>PTC!L$30</f>
        <v>0</v>
      </c>
      <c r="AG410" s="155">
        <f>PTC!L$31</f>
        <v>0</v>
      </c>
      <c r="AH410" s="155">
        <f>PTC!L$32</f>
        <v>0</v>
      </c>
      <c r="AI410" s="155">
        <f>PTC!L$33</f>
        <v>0</v>
      </c>
      <c r="AJ410" s="155">
        <f>PTC!L$34</f>
        <v>0</v>
      </c>
      <c r="AK410" s="155">
        <f>PTC!L$35</f>
        <v>0</v>
      </c>
      <c r="AL410" s="156"/>
      <c r="AM410" s="157">
        <f t="shared" si="295"/>
        <v>0</v>
      </c>
      <c r="AO410" s="156"/>
      <c r="AP410" s="159">
        <f t="shared" ref="AP410" si="305">AM410-AO410</f>
        <v>0</v>
      </c>
      <c r="AQ410" s="160" t="str">
        <f t="shared" ref="AQ410" si="306">IF(AO410=0,"-",AP410/AO410)</f>
        <v>-</v>
      </c>
    </row>
    <row r="411" spans="1:43" s="148" customFormat="1" x14ac:dyDescent="0.2">
      <c r="A411" s="141">
        <f t="shared" ref="A411:B411" si="307">A315</f>
        <v>45</v>
      </c>
      <c r="B411" s="142" t="str">
        <f t="shared" si="307"/>
        <v>BRR</v>
      </c>
      <c r="C411" s="143"/>
      <c r="D411" s="143"/>
      <c r="E411" s="144" t="str">
        <f t="shared" si="277"/>
        <v>Buri Ram</v>
      </c>
      <c r="F411" s="142" t="str">
        <f t="shared" si="300"/>
        <v>บุรีรัมย์</v>
      </c>
      <c r="G411" s="145">
        <f>BRR!L$5</f>
        <v>0</v>
      </c>
      <c r="H411" s="145">
        <f>BRR!L$6</f>
        <v>0</v>
      </c>
      <c r="I411" s="145">
        <f>BRR!L$7</f>
        <v>0</v>
      </c>
      <c r="J411" s="145">
        <f>BRR!L$8</f>
        <v>0</v>
      </c>
      <c r="K411" s="145">
        <f>BRR!L$9</f>
        <v>0</v>
      </c>
      <c r="L411" s="145">
        <f>BRR!L$10</f>
        <v>0</v>
      </c>
      <c r="M411" s="145">
        <f>BRR!L$11</f>
        <v>0</v>
      </c>
      <c r="N411" s="145">
        <f>BRR!L$12</f>
        <v>0</v>
      </c>
      <c r="O411" s="145">
        <f>BRR!L$13</f>
        <v>0</v>
      </c>
      <c r="P411" s="145">
        <f>BRR!L$14</f>
        <v>0</v>
      </c>
      <c r="Q411" s="145">
        <f>BRR!L$15</f>
        <v>0</v>
      </c>
      <c r="R411" s="145">
        <f>BRR!L$16</f>
        <v>0</v>
      </c>
      <c r="S411" s="145">
        <f>BRR!L$17</f>
        <v>0</v>
      </c>
      <c r="T411" s="145">
        <f>BRR!L$18</f>
        <v>0</v>
      </c>
      <c r="U411" s="145">
        <f>BRR!L$19</f>
        <v>0</v>
      </c>
      <c r="V411" s="145">
        <f>BRR!L$20</f>
        <v>0</v>
      </c>
      <c r="W411" s="145">
        <f>BRR!L$21</f>
        <v>0</v>
      </c>
      <c r="X411" s="145">
        <f>BRR!L$22</f>
        <v>0</v>
      </c>
      <c r="Y411" s="145">
        <f>BRR!L$23</f>
        <v>0</v>
      </c>
      <c r="Z411" s="145">
        <f>BRR!L$24</f>
        <v>0</v>
      </c>
      <c r="AA411" s="145">
        <f>BRR!L$25</f>
        <v>0</v>
      </c>
      <c r="AB411" s="145">
        <f>BRR!L$26</f>
        <v>0</v>
      </c>
      <c r="AC411" s="145">
        <f>BRR!L$27</f>
        <v>0</v>
      </c>
      <c r="AD411" s="145">
        <f>BRR!L$28</f>
        <v>0</v>
      </c>
      <c r="AE411" s="145">
        <f>BRR!L$29</f>
        <v>0</v>
      </c>
      <c r="AF411" s="145">
        <f>BRR!L$30</f>
        <v>0</v>
      </c>
      <c r="AG411" s="145">
        <f>BRR!L$31</f>
        <v>0</v>
      </c>
      <c r="AH411" s="145">
        <f>BRR!L$32</f>
        <v>0</v>
      </c>
      <c r="AI411" s="145">
        <f>BRR!L$33</f>
        <v>0</v>
      </c>
      <c r="AJ411" s="145">
        <f>BRR!L$34</f>
        <v>0</v>
      </c>
      <c r="AK411" s="145">
        <f>BRR!L$35</f>
        <v>0</v>
      </c>
      <c r="AL411" s="146"/>
      <c r="AM411" s="147">
        <f t="shared" si="295"/>
        <v>0</v>
      </c>
      <c r="AO411" s="146"/>
      <c r="AP411" s="149">
        <f t="shared" si="296"/>
        <v>0</v>
      </c>
      <c r="AQ411" s="150" t="str">
        <f t="shared" si="286"/>
        <v>-</v>
      </c>
    </row>
    <row r="412" spans="1:43" s="148" customFormat="1" x14ac:dyDescent="0.2">
      <c r="A412" s="141">
        <f t="shared" ref="A412:B412" si="308">A316</f>
        <v>46</v>
      </c>
      <c r="B412" s="142" t="str">
        <f t="shared" si="308"/>
        <v>RBR</v>
      </c>
      <c r="C412" s="143"/>
      <c r="D412" s="143"/>
      <c r="E412" s="144" t="str">
        <f t="shared" si="277"/>
        <v>Ratchaburi</v>
      </c>
      <c r="F412" s="142" t="str">
        <f t="shared" si="300"/>
        <v>ราชบุรี</v>
      </c>
      <c r="G412" s="145">
        <f>RBR!L$5</f>
        <v>0</v>
      </c>
      <c r="H412" s="145">
        <f>RBR!L$6</f>
        <v>0</v>
      </c>
      <c r="I412" s="145">
        <f>RBR!L$7</f>
        <v>0</v>
      </c>
      <c r="J412" s="145">
        <f>RBR!L$8</f>
        <v>0</v>
      </c>
      <c r="K412" s="145">
        <f>RBR!L$9</f>
        <v>0</v>
      </c>
      <c r="L412" s="145">
        <f>RBR!L$10</f>
        <v>0</v>
      </c>
      <c r="M412" s="145">
        <f>RBR!L$11</f>
        <v>0</v>
      </c>
      <c r="N412" s="145">
        <f>RBR!L$12</f>
        <v>0</v>
      </c>
      <c r="O412" s="145">
        <f>RBR!L$13</f>
        <v>0</v>
      </c>
      <c r="P412" s="145">
        <f>RBR!L$14</f>
        <v>0</v>
      </c>
      <c r="Q412" s="145">
        <f>RBR!L$15</f>
        <v>0</v>
      </c>
      <c r="R412" s="145">
        <f>RBR!L$16</f>
        <v>0</v>
      </c>
      <c r="S412" s="145">
        <f>RBR!L$17</f>
        <v>0</v>
      </c>
      <c r="T412" s="145">
        <f>RBR!L$18</f>
        <v>0</v>
      </c>
      <c r="U412" s="145">
        <f>RBR!L$19</f>
        <v>0</v>
      </c>
      <c r="V412" s="145">
        <f>RBR!L$20</f>
        <v>0</v>
      </c>
      <c r="W412" s="145">
        <f>RBR!L$21</f>
        <v>0</v>
      </c>
      <c r="X412" s="145">
        <f>RBR!L$22</f>
        <v>0</v>
      </c>
      <c r="Y412" s="145">
        <f>RBR!L$23</f>
        <v>0</v>
      </c>
      <c r="Z412" s="145">
        <f>RBR!L$24</f>
        <v>0</v>
      </c>
      <c r="AA412" s="145">
        <f>RBR!L$25</f>
        <v>0</v>
      </c>
      <c r="AB412" s="145">
        <f>RBR!L$26</f>
        <v>0</v>
      </c>
      <c r="AC412" s="145">
        <f>RBR!L$27</f>
        <v>0</v>
      </c>
      <c r="AD412" s="145">
        <f>RBR!L$28</f>
        <v>0</v>
      </c>
      <c r="AE412" s="145">
        <f>RBR!L$29</f>
        <v>0</v>
      </c>
      <c r="AF412" s="145">
        <f>RBR!L$30</f>
        <v>0</v>
      </c>
      <c r="AG412" s="145">
        <f>RBR!L$31</f>
        <v>0</v>
      </c>
      <c r="AH412" s="145">
        <f>RBR!L$32</f>
        <v>0</v>
      </c>
      <c r="AI412" s="145">
        <f>RBR!L$33</f>
        <v>0</v>
      </c>
      <c r="AJ412" s="145">
        <f>RBR!L$34</f>
        <v>0</v>
      </c>
      <c r="AK412" s="145">
        <f>RBR!L$35</f>
        <v>0</v>
      </c>
      <c r="AL412" s="146"/>
      <c r="AM412" s="147">
        <f t="shared" si="295"/>
        <v>0</v>
      </c>
      <c r="AO412" s="146"/>
      <c r="AP412" s="149">
        <f t="shared" si="296"/>
        <v>0</v>
      </c>
      <c r="AQ412" s="150" t="str">
        <f t="shared" si="286"/>
        <v>-</v>
      </c>
    </row>
    <row r="413" spans="1:43" s="148" customFormat="1" x14ac:dyDescent="0.2">
      <c r="A413" s="141">
        <f t="shared" ref="A413:B413" si="309">A317</f>
        <v>47</v>
      </c>
      <c r="B413" s="142" t="str">
        <f t="shared" si="309"/>
        <v>WNO</v>
      </c>
      <c r="C413" s="143"/>
      <c r="D413" s="143"/>
      <c r="E413" s="144" t="str">
        <f t="shared" si="277"/>
        <v>Wangnoi</v>
      </c>
      <c r="F413" s="142" t="str">
        <f t="shared" si="300"/>
        <v>วังน้อย</v>
      </c>
      <c r="G413" s="145">
        <f>WNO!L$5</f>
        <v>0</v>
      </c>
      <c r="H413" s="145">
        <f>WNO!L$6</f>
        <v>0</v>
      </c>
      <c r="I413" s="145">
        <f>WNO!L$7</f>
        <v>0</v>
      </c>
      <c r="J413" s="145">
        <f>WNO!L$8</f>
        <v>0</v>
      </c>
      <c r="K413" s="145">
        <f>WNO!L$9</f>
        <v>0</v>
      </c>
      <c r="L413" s="145">
        <f>WNO!L$10</f>
        <v>0</v>
      </c>
      <c r="M413" s="145">
        <f>WNO!L$11</f>
        <v>0</v>
      </c>
      <c r="N413" s="145">
        <f>WNO!L$12</f>
        <v>0</v>
      </c>
      <c r="O413" s="145">
        <f>WNO!L$13</f>
        <v>0</v>
      </c>
      <c r="P413" s="145">
        <f>WNO!L$14</f>
        <v>0</v>
      </c>
      <c r="Q413" s="145">
        <f>WNO!L$15</f>
        <v>0</v>
      </c>
      <c r="R413" s="145">
        <f>WNO!L$16</f>
        <v>0</v>
      </c>
      <c r="S413" s="145">
        <f>WNO!L$17</f>
        <v>1</v>
      </c>
      <c r="T413" s="145">
        <f>WNO!L$18</f>
        <v>0</v>
      </c>
      <c r="U413" s="145">
        <f>WNO!L$19</f>
        <v>0</v>
      </c>
      <c r="V413" s="145">
        <f>WNO!L$20</f>
        <v>0</v>
      </c>
      <c r="W413" s="145">
        <f>WNO!L$21</f>
        <v>0</v>
      </c>
      <c r="X413" s="145">
        <f>WNO!L$22</f>
        <v>0</v>
      </c>
      <c r="Y413" s="145">
        <f>WNO!L$23</f>
        <v>0</v>
      </c>
      <c r="Z413" s="145">
        <f>WNO!L$24</f>
        <v>0</v>
      </c>
      <c r="AA413" s="145">
        <f>WNO!L$25</f>
        <v>0</v>
      </c>
      <c r="AB413" s="145">
        <f>WNO!L$26</f>
        <v>0</v>
      </c>
      <c r="AC413" s="145">
        <f>WNO!L$27</f>
        <v>0</v>
      </c>
      <c r="AD413" s="145">
        <f>WNO!L$28</f>
        <v>0</v>
      </c>
      <c r="AE413" s="145">
        <f>WNO!L$29</f>
        <v>0</v>
      </c>
      <c r="AF413" s="145">
        <f>WNO!L$30</f>
        <v>0</v>
      </c>
      <c r="AG413" s="145">
        <f>WNO!L$31</f>
        <v>0</v>
      </c>
      <c r="AH413" s="145">
        <f>WNO!L$32</f>
        <v>0</v>
      </c>
      <c r="AI413" s="145">
        <f>WNO!L$33</f>
        <v>1</v>
      </c>
      <c r="AJ413" s="145">
        <f>WNO!L$34</f>
        <v>0</v>
      </c>
      <c r="AK413" s="145">
        <f>WNO!L$35</f>
        <v>0</v>
      </c>
      <c r="AL413" s="146"/>
      <c r="AM413" s="147">
        <f t="shared" si="295"/>
        <v>2</v>
      </c>
      <c r="AO413" s="146"/>
      <c r="AP413" s="149">
        <f t="shared" si="296"/>
        <v>2</v>
      </c>
      <c r="AQ413" s="150" t="str">
        <f t="shared" si="286"/>
        <v>-</v>
      </c>
    </row>
    <row r="414" spans="1:43" s="138" customFormat="1" x14ac:dyDescent="0.2">
      <c r="A414" s="131">
        <f t="shared" ref="A414:B414" si="310">A318</f>
        <v>48</v>
      </c>
      <c r="B414" s="132" t="str">
        <f t="shared" si="310"/>
        <v>AYU</v>
      </c>
      <c r="C414" s="133"/>
      <c r="D414" s="133"/>
      <c r="E414" s="134" t="str">
        <f t="shared" si="277"/>
        <v>Ayutthaya</v>
      </c>
      <c r="F414" s="132" t="str">
        <f t="shared" si="300"/>
        <v>อยุธยา</v>
      </c>
      <c r="G414" s="135">
        <f>AYU!L$5</f>
        <v>0</v>
      </c>
      <c r="H414" s="135">
        <f>AYU!L$6</f>
        <v>0</v>
      </c>
      <c r="I414" s="135">
        <f>AYU!L$7</f>
        <v>0</v>
      </c>
      <c r="J414" s="135">
        <f>AYU!L$8</f>
        <v>0</v>
      </c>
      <c r="K414" s="135">
        <f>AYU!L$9</f>
        <v>0</v>
      </c>
      <c r="L414" s="135">
        <f>AYU!L$10</f>
        <v>0</v>
      </c>
      <c r="M414" s="135">
        <f>AYU!L$11</f>
        <v>0</v>
      </c>
      <c r="N414" s="135">
        <f>AYU!L$12</f>
        <v>0</v>
      </c>
      <c r="O414" s="135">
        <f>AYU!L$13</f>
        <v>0</v>
      </c>
      <c r="P414" s="135">
        <f>AYU!L$14</f>
        <v>0</v>
      </c>
      <c r="Q414" s="135">
        <f>AYU!L$15</f>
        <v>0</v>
      </c>
      <c r="R414" s="135">
        <f>AYU!L$16</f>
        <v>0</v>
      </c>
      <c r="S414" s="135">
        <f>AYU!L$17</f>
        <v>0</v>
      </c>
      <c r="T414" s="135">
        <f>AYU!L$18</f>
        <v>0</v>
      </c>
      <c r="U414" s="135">
        <f>AYU!L$19</f>
        <v>0</v>
      </c>
      <c r="V414" s="135">
        <f>AYU!L$20</f>
        <v>0</v>
      </c>
      <c r="W414" s="135">
        <f>AYU!L$21</f>
        <v>0</v>
      </c>
      <c r="X414" s="135">
        <f>AYU!L$22</f>
        <v>0</v>
      </c>
      <c r="Y414" s="135">
        <f>AYU!L$23</f>
        <v>0</v>
      </c>
      <c r="Z414" s="135">
        <f>AYU!L$24</f>
        <v>0</v>
      </c>
      <c r="AA414" s="135">
        <f>AYU!L$25</f>
        <v>0</v>
      </c>
      <c r="AB414" s="135">
        <f>AYU!L$26</f>
        <v>0</v>
      </c>
      <c r="AC414" s="135">
        <f>AYU!L$27</f>
        <v>0</v>
      </c>
      <c r="AD414" s="135">
        <f>AYU!L$28</f>
        <v>0</v>
      </c>
      <c r="AE414" s="135">
        <f>AYU!L$29</f>
        <v>0</v>
      </c>
      <c r="AF414" s="135">
        <f>AYU!L$30</f>
        <v>0</v>
      </c>
      <c r="AG414" s="135">
        <f>AYU!L$31</f>
        <v>0</v>
      </c>
      <c r="AH414" s="135">
        <f>AYU!L$32</f>
        <v>0</v>
      </c>
      <c r="AI414" s="135">
        <f>AYU!L$33</f>
        <v>0</v>
      </c>
      <c r="AJ414" s="135">
        <f>AYU!L$34</f>
        <v>0</v>
      </c>
      <c r="AK414" s="135">
        <f>AYU!L$35</f>
        <v>0</v>
      </c>
      <c r="AL414" s="136"/>
      <c r="AM414" s="137">
        <f>SUM(G414:AK414)</f>
        <v>0</v>
      </c>
      <c r="AO414" s="136"/>
      <c r="AP414" s="139">
        <f>AM414-AO414</f>
        <v>0</v>
      </c>
      <c r="AQ414" s="140" t="str">
        <f>IF(AO414=0,"-",AP414/AO414)</f>
        <v>-</v>
      </c>
    </row>
    <row r="415" spans="1:43" s="148" customFormat="1" x14ac:dyDescent="0.2">
      <c r="A415" s="141">
        <f t="shared" ref="A415:B415" si="311">A319</f>
        <v>49</v>
      </c>
      <c r="B415" s="142" t="str">
        <f t="shared" si="311"/>
        <v>SPB</v>
      </c>
      <c r="C415" s="143"/>
      <c r="D415" s="143"/>
      <c r="E415" s="144" t="str">
        <f t="shared" si="277"/>
        <v>Suphanburi</v>
      </c>
      <c r="F415" s="142" t="str">
        <f t="shared" si="300"/>
        <v>สุพรรณบุรี</v>
      </c>
      <c r="G415" s="145">
        <f>SPB!L$5</f>
        <v>0</v>
      </c>
      <c r="H415" s="145">
        <f>SPB!L$6</f>
        <v>0</v>
      </c>
      <c r="I415" s="145">
        <f>SPB!L$7</f>
        <v>0</v>
      </c>
      <c r="J415" s="145">
        <f>SPB!L$8</f>
        <v>0</v>
      </c>
      <c r="K415" s="145">
        <f>SPB!L$9</f>
        <v>0</v>
      </c>
      <c r="L415" s="145">
        <f>SPB!L$10</f>
        <v>0</v>
      </c>
      <c r="M415" s="145">
        <f>SPB!L$11</f>
        <v>0</v>
      </c>
      <c r="N415" s="145">
        <f>SPB!L$12</f>
        <v>0</v>
      </c>
      <c r="O415" s="145">
        <f>SPB!L$13</f>
        <v>0</v>
      </c>
      <c r="P415" s="145">
        <f>SPB!L$14</f>
        <v>0</v>
      </c>
      <c r="Q415" s="145">
        <f>SPB!L$15</f>
        <v>0</v>
      </c>
      <c r="R415" s="145">
        <f>SPB!L$16</f>
        <v>0</v>
      </c>
      <c r="S415" s="145">
        <f>SPB!L$17</f>
        <v>0</v>
      </c>
      <c r="T415" s="145">
        <f>SPB!L$18</f>
        <v>0</v>
      </c>
      <c r="U415" s="145">
        <f>SPB!L$19</f>
        <v>0</v>
      </c>
      <c r="V415" s="145">
        <f>SPB!L$20</f>
        <v>0</v>
      </c>
      <c r="W415" s="145">
        <f>SPB!L$21</f>
        <v>0</v>
      </c>
      <c r="X415" s="145">
        <f>SPB!L$22</f>
        <v>0</v>
      </c>
      <c r="Y415" s="145">
        <f>SPB!L$23</f>
        <v>0</v>
      </c>
      <c r="Z415" s="145">
        <f>SPB!L$24</f>
        <v>0</v>
      </c>
      <c r="AA415" s="145">
        <f>SPB!L$25</f>
        <v>0</v>
      </c>
      <c r="AB415" s="145">
        <f>SPB!L$26</f>
        <v>0</v>
      </c>
      <c r="AC415" s="145">
        <f>SPB!L$27</f>
        <v>0</v>
      </c>
      <c r="AD415" s="145">
        <f>SPB!L$28</f>
        <v>0</v>
      </c>
      <c r="AE415" s="145">
        <f>SPB!L$29</f>
        <v>0</v>
      </c>
      <c r="AF415" s="145">
        <f>SPB!L$30</f>
        <v>0</v>
      </c>
      <c r="AG415" s="145">
        <f>SPB!L$31</f>
        <v>0</v>
      </c>
      <c r="AH415" s="145">
        <f>SPB!L$32</f>
        <v>0</v>
      </c>
      <c r="AI415" s="145">
        <f>SPB!L$33</f>
        <v>0</v>
      </c>
      <c r="AJ415" s="145">
        <f>SPB!L$34</f>
        <v>0</v>
      </c>
      <c r="AK415" s="145">
        <f>SPB!L$35</f>
        <v>0</v>
      </c>
      <c r="AL415" s="146"/>
      <c r="AM415" s="147">
        <f t="shared" si="295"/>
        <v>0</v>
      </c>
      <c r="AO415" s="146"/>
      <c r="AP415" s="149">
        <f t="shared" si="296"/>
        <v>0</v>
      </c>
      <c r="AQ415" s="150" t="str">
        <f t="shared" si="286"/>
        <v>-</v>
      </c>
    </row>
    <row r="416" spans="1:43" hidden="1" x14ac:dyDescent="0.2">
      <c r="A416" s="57"/>
      <c r="B416" s="43"/>
      <c r="E416" s="37"/>
      <c r="F416" s="43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5"/>
      <c r="AM416" s="56"/>
      <c r="AO416" s="55"/>
      <c r="AQ416" s="84"/>
    </row>
    <row r="417" spans="1:43" s="63" customFormat="1" x14ac:dyDescent="0.2">
      <c r="A417" s="93">
        <f>A225</f>
        <v>49</v>
      </c>
      <c r="B417" s="60"/>
      <c r="C417" s="60"/>
      <c r="D417" s="60"/>
      <c r="E417" s="59" t="str">
        <f>E321</f>
        <v>Total</v>
      </c>
      <c r="F417" s="60"/>
      <c r="G417" s="61">
        <f>SUM(G395:G416)</f>
        <v>0</v>
      </c>
      <c r="H417" s="61">
        <f t="shared" ref="H417:AK417" si="312">SUM(H395:H416)</f>
        <v>0</v>
      </c>
      <c r="I417" s="61">
        <f t="shared" si="312"/>
        <v>0</v>
      </c>
      <c r="J417" s="61">
        <f t="shared" si="312"/>
        <v>0</v>
      </c>
      <c r="K417" s="61">
        <f t="shared" si="312"/>
        <v>0</v>
      </c>
      <c r="L417" s="61">
        <f t="shared" si="312"/>
        <v>0</v>
      </c>
      <c r="M417" s="61">
        <f t="shared" si="312"/>
        <v>1</v>
      </c>
      <c r="N417" s="61">
        <f t="shared" si="312"/>
        <v>0</v>
      </c>
      <c r="O417" s="61">
        <f t="shared" si="312"/>
        <v>0</v>
      </c>
      <c r="P417" s="61">
        <f t="shared" si="312"/>
        <v>0</v>
      </c>
      <c r="Q417" s="61">
        <f t="shared" si="312"/>
        <v>0</v>
      </c>
      <c r="R417" s="61">
        <f t="shared" si="312"/>
        <v>0</v>
      </c>
      <c r="S417" s="61">
        <f t="shared" si="312"/>
        <v>1</v>
      </c>
      <c r="T417" s="61">
        <f t="shared" si="312"/>
        <v>0</v>
      </c>
      <c r="U417" s="61">
        <f t="shared" si="312"/>
        <v>0</v>
      </c>
      <c r="V417" s="61">
        <f t="shared" si="312"/>
        <v>0</v>
      </c>
      <c r="W417" s="61">
        <f t="shared" si="312"/>
        <v>0</v>
      </c>
      <c r="X417" s="61">
        <f t="shared" si="312"/>
        <v>0</v>
      </c>
      <c r="Y417" s="61">
        <f t="shared" si="312"/>
        <v>0</v>
      </c>
      <c r="Z417" s="61">
        <f t="shared" si="312"/>
        <v>0</v>
      </c>
      <c r="AA417" s="61">
        <f t="shared" si="312"/>
        <v>0</v>
      </c>
      <c r="AB417" s="61">
        <f t="shared" si="312"/>
        <v>0</v>
      </c>
      <c r="AC417" s="61">
        <f t="shared" si="312"/>
        <v>0</v>
      </c>
      <c r="AD417" s="61">
        <f t="shared" si="312"/>
        <v>0</v>
      </c>
      <c r="AE417" s="61">
        <f t="shared" si="312"/>
        <v>0</v>
      </c>
      <c r="AF417" s="61">
        <f t="shared" si="312"/>
        <v>0</v>
      </c>
      <c r="AG417" s="61">
        <f t="shared" si="312"/>
        <v>0</v>
      </c>
      <c r="AH417" s="61">
        <f t="shared" si="312"/>
        <v>0</v>
      </c>
      <c r="AI417" s="61">
        <f t="shared" si="312"/>
        <v>1</v>
      </c>
      <c r="AJ417" s="61">
        <f t="shared" si="312"/>
        <v>0</v>
      </c>
      <c r="AK417" s="61">
        <f t="shared" si="312"/>
        <v>0</v>
      </c>
      <c r="AL417" s="62"/>
      <c r="AM417" s="61">
        <f>SUM(AM394:AM416)</f>
        <v>3</v>
      </c>
      <c r="AO417" s="80">
        <f>SUM(AO394:AO416)</f>
        <v>0</v>
      </c>
      <c r="AP417" s="121">
        <f>SUM(AP394:AP416)</f>
        <v>3</v>
      </c>
      <c r="AQ417" s="84" t="str">
        <f>IF(AO417=0,"-",AP417/AO417)</f>
        <v>-</v>
      </c>
    </row>
    <row r="418" spans="1:43" x14ac:dyDescent="0.2">
      <c r="A418" s="57"/>
      <c r="E418" s="37" t="str">
        <f>E322</f>
        <v>LM</v>
      </c>
      <c r="G418" s="54">
        <f>'[1]Control Sheet'!G$396</f>
        <v>0</v>
      </c>
      <c r="H418" s="54">
        <f>'[1]Control Sheet'!H$396</f>
        <v>0</v>
      </c>
      <c r="I418" s="54">
        <f>'[1]Control Sheet'!I$396</f>
        <v>0</v>
      </c>
      <c r="J418" s="54">
        <f>'[1]Control Sheet'!J$396</f>
        <v>0</v>
      </c>
      <c r="K418" s="54">
        <f>'[1]Control Sheet'!K$396</f>
        <v>0</v>
      </c>
      <c r="L418" s="54">
        <f>'[1]Control Sheet'!L$396</f>
        <v>0</v>
      </c>
      <c r="M418" s="54">
        <f>'[1]Control Sheet'!M$396</f>
        <v>0</v>
      </c>
      <c r="N418" s="54">
        <f>'[1]Control Sheet'!N$396</f>
        <v>0</v>
      </c>
      <c r="O418" s="54">
        <f>'[1]Control Sheet'!O$396</f>
        <v>0</v>
      </c>
      <c r="P418" s="54">
        <f>'[1]Control Sheet'!P$396</f>
        <v>0</v>
      </c>
      <c r="Q418" s="54">
        <f>'[1]Control Sheet'!Q$396</f>
        <v>0</v>
      </c>
      <c r="R418" s="54">
        <f>'[1]Control Sheet'!R$396</f>
        <v>0</v>
      </c>
      <c r="S418" s="54">
        <f>'[1]Control Sheet'!S$396</f>
        <v>0</v>
      </c>
      <c r="T418" s="54">
        <f>'[1]Control Sheet'!T$396</f>
        <v>0</v>
      </c>
      <c r="U418" s="54">
        <f>'[1]Control Sheet'!U$396</f>
        <v>0</v>
      </c>
      <c r="V418" s="54">
        <f>'[1]Control Sheet'!V$396</f>
        <v>0</v>
      </c>
      <c r="W418" s="54">
        <f>'[1]Control Sheet'!W$396</f>
        <v>0</v>
      </c>
      <c r="X418" s="54">
        <f>'[1]Control Sheet'!X$396</f>
        <v>0</v>
      </c>
      <c r="Y418" s="54">
        <f>'[1]Control Sheet'!Y$396</f>
        <v>0</v>
      </c>
      <c r="Z418" s="54">
        <f>'[1]Control Sheet'!Z$396</f>
        <v>0</v>
      </c>
      <c r="AA418" s="54">
        <f>'[1]Control Sheet'!AA$396</f>
        <v>0</v>
      </c>
      <c r="AB418" s="54">
        <f>'[1]Control Sheet'!AB$396</f>
        <v>0</v>
      </c>
      <c r="AC418" s="54">
        <f>'[1]Control Sheet'!AC$396</f>
        <v>0</v>
      </c>
      <c r="AD418" s="54">
        <f>'[1]Control Sheet'!AD$396</f>
        <v>0</v>
      </c>
      <c r="AE418" s="54">
        <f>'[1]Control Sheet'!AE$396</f>
        <v>0</v>
      </c>
      <c r="AF418" s="54">
        <f>'[1]Control Sheet'!AF$396</f>
        <v>0</v>
      </c>
      <c r="AG418" s="54">
        <f>'[1]Control Sheet'!AG$396</f>
        <v>0</v>
      </c>
      <c r="AH418" s="54">
        <f>'[1]Control Sheet'!AH$396</f>
        <v>0</v>
      </c>
      <c r="AI418" s="54">
        <f>'[1]Control Sheet'!AI$396</f>
        <v>0</v>
      </c>
      <c r="AJ418" s="54">
        <f>'[1]Control Sheet'!AJ$396</f>
        <v>0</v>
      </c>
      <c r="AK418" s="54">
        <f>'[1]Control Sheet'!AK$396</f>
        <v>0</v>
      </c>
      <c r="AL418" s="55"/>
      <c r="AM418" s="56">
        <f>SUM(G418:AK418)</f>
        <v>0</v>
      </c>
    </row>
    <row r="419" spans="1:43" s="119" customFormat="1" x14ac:dyDescent="0.2">
      <c r="A419" s="123"/>
      <c r="B419" s="126"/>
      <c r="C419" s="126"/>
      <c r="D419" s="126"/>
      <c r="E419" s="125" t="str">
        <f>E323</f>
        <v>Chg.</v>
      </c>
      <c r="F419" s="126"/>
      <c r="G419" s="126">
        <f>G417-G418</f>
        <v>0</v>
      </c>
      <c r="H419" s="126">
        <f t="shared" ref="H419:AG419" si="313">H417-H418</f>
        <v>0</v>
      </c>
      <c r="I419" s="126">
        <f t="shared" si="313"/>
        <v>0</v>
      </c>
      <c r="J419" s="126">
        <f t="shared" si="313"/>
        <v>0</v>
      </c>
      <c r="K419" s="126">
        <f t="shared" si="313"/>
        <v>0</v>
      </c>
      <c r="L419" s="126">
        <f t="shared" si="313"/>
        <v>0</v>
      </c>
      <c r="M419" s="126">
        <f t="shared" si="313"/>
        <v>1</v>
      </c>
      <c r="N419" s="126">
        <f t="shared" si="313"/>
        <v>0</v>
      </c>
      <c r="O419" s="126">
        <f t="shared" si="313"/>
        <v>0</v>
      </c>
      <c r="P419" s="126">
        <f t="shared" si="313"/>
        <v>0</v>
      </c>
      <c r="Q419" s="126">
        <f t="shared" si="313"/>
        <v>0</v>
      </c>
      <c r="R419" s="126">
        <f t="shared" si="313"/>
        <v>0</v>
      </c>
      <c r="S419" s="126">
        <f t="shared" si="313"/>
        <v>1</v>
      </c>
      <c r="T419" s="126">
        <f t="shared" si="313"/>
        <v>0</v>
      </c>
      <c r="U419" s="126">
        <f t="shared" si="313"/>
        <v>0</v>
      </c>
      <c r="V419" s="126">
        <f t="shared" si="313"/>
        <v>0</v>
      </c>
      <c r="W419" s="126">
        <f t="shared" si="313"/>
        <v>0</v>
      </c>
      <c r="X419" s="126">
        <f t="shared" si="313"/>
        <v>0</v>
      </c>
      <c r="Y419" s="126">
        <f t="shared" si="313"/>
        <v>0</v>
      </c>
      <c r="Z419" s="126">
        <f t="shared" si="313"/>
        <v>0</v>
      </c>
      <c r="AA419" s="126">
        <f t="shared" si="313"/>
        <v>0</v>
      </c>
      <c r="AB419" s="126">
        <f t="shared" si="313"/>
        <v>0</v>
      </c>
      <c r="AC419" s="126">
        <f t="shared" si="313"/>
        <v>0</v>
      </c>
      <c r="AD419" s="126">
        <f t="shared" si="313"/>
        <v>0</v>
      </c>
      <c r="AE419" s="126">
        <f t="shared" si="313"/>
        <v>0</v>
      </c>
      <c r="AF419" s="126">
        <f t="shared" si="313"/>
        <v>0</v>
      </c>
      <c r="AG419" s="126">
        <f t="shared" si="313"/>
        <v>0</v>
      </c>
      <c r="AH419" s="126">
        <f>AH417-AH418</f>
        <v>0</v>
      </c>
      <c r="AI419" s="126">
        <f t="shared" ref="AI419:AK419" si="314">AI417-AI418</f>
        <v>1</v>
      </c>
      <c r="AJ419" s="126">
        <f t="shared" si="314"/>
        <v>0</v>
      </c>
      <c r="AK419" s="126">
        <f t="shared" si="314"/>
        <v>0</v>
      </c>
      <c r="AM419" s="126">
        <f t="shared" ref="AM419" si="315">AM417-AM418</f>
        <v>3</v>
      </c>
    </row>
    <row r="420" spans="1:43" x14ac:dyDescent="0.2">
      <c r="A420" s="57"/>
      <c r="E420" s="37" t="str">
        <f>E324</f>
        <v>% Chg.</v>
      </c>
      <c r="G420" s="87" t="str">
        <f>IF(G418=0,"-",G419/G418)</f>
        <v>-</v>
      </c>
      <c r="H420" s="87" t="str">
        <f t="shared" ref="H420:AK420" si="316">IF(H418=0,"-",H419/H418)</f>
        <v>-</v>
      </c>
      <c r="I420" s="87" t="str">
        <f t="shared" si="316"/>
        <v>-</v>
      </c>
      <c r="J420" s="87" t="str">
        <f t="shared" si="316"/>
        <v>-</v>
      </c>
      <c r="K420" s="87" t="str">
        <f t="shared" si="316"/>
        <v>-</v>
      </c>
      <c r="L420" s="87" t="str">
        <f t="shared" si="316"/>
        <v>-</v>
      </c>
      <c r="M420" s="87" t="str">
        <f t="shared" si="316"/>
        <v>-</v>
      </c>
      <c r="N420" s="87" t="str">
        <f t="shared" si="316"/>
        <v>-</v>
      </c>
      <c r="O420" s="87" t="str">
        <f t="shared" si="316"/>
        <v>-</v>
      </c>
      <c r="P420" s="87" t="str">
        <f t="shared" si="316"/>
        <v>-</v>
      </c>
      <c r="Q420" s="87" t="str">
        <f t="shared" si="316"/>
        <v>-</v>
      </c>
      <c r="R420" s="87" t="str">
        <f t="shared" si="316"/>
        <v>-</v>
      </c>
      <c r="S420" s="87" t="str">
        <f t="shared" si="316"/>
        <v>-</v>
      </c>
      <c r="T420" s="87" t="str">
        <f t="shared" si="316"/>
        <v>-</v>
      </c>
      <c r="U420" s="87" t="str">
        <f t="shared" si="316"/>
        <v>-</v>
      </c>
      <c r="V420" s="87" t="str">
        <f t="shared" si="316"/>
        <v>-</v>
      </c>
      <c r="W420" s="87" t="str">
        <f t="shared" si="316"/>
        <v>-</v>
      </c>
      <c r="X420" s="87" t="str">
        <f t="shared" si="316"/>
        <v>-</v>
      </c>
      <c r="Y420" s="87" t="str">
        <f t="shared" si="316"/>
        <v>-</v>
      </c>
      <c r="Z420" s="87" t="str">
        <f t="shared" si="316"/>
        <v>-</v>
      </c>
      <c r="AA420" s="87" t="str">
        <f t="shared" si="316"/>
        <v>-</v>
      </c>
      <c r="AB420" s="87" t="str">
        <f t="shared" si="316"/>
        <v>-</v>
      </c>
      <c r="AC420" s="87" t="str">
        <f t="shared" si="316"/>
        <v>-</v>
      </c>
      <c r="AD420" s="87" t="str">
        <f t="shared" si="316"/>
        <v>-</v>
      </c>
      <c r="AE420" s="87" t="str">
        <f t="shared" si="316"/>
        <v>-</v>
      </c>
      <c r="AF420" s="87" t="str">
        <f t="shared" si="316"/>
        <v>-</v>
      </c>
      <c r="AG420" s="87" t="str">
        <f t="shared" si="316"/>
        <v>-</v>
      </c>
      <c r="AH420" s="87" t="str">
        <f t="shared" si="316"/>
        <v>-</v>
      </c>
      <c r="AI420" s="87" t="str">
        <f t="shared" si="316"/>
        <v>-</v>
      </c>
      <c r="AJ420" s="87" t="str">
        <f t="shared" si="316"/>
        <v>-</v>
      </c>
      <c r="AK420" s="87" t="str">
        <f t="shared" si="316"/>
        <v>-</v>
      </c>
      <c r="AL420" s="88"/>
      <c r="AM420" s="87" t="str">
        <f>IF(AM418=0,"-",AM419/AM418)</f>
        <v>-</v>
      </c>
    </row>
    <row r="421" spans="1:43" x14ac:dyDescent="0.2">
      <c r="A421" s="57"/>
      <c r="E421" s="37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5"/>
      <c r="AM421" s="64"/>
    </row>
    <row r="422" spans="1:43" s="72" customFormat="1" x14ac:dyDescent="0.2">
      <c r="A422" s="57"/>
      <c r="B422" s="70"/>
      <c r="C422" s="70"/>
      <c r="D422" s="70"/>
      <c r="E422" s="71" t="str">
        <f>E326</f>
        <v>Province ratio</v>
      </c>
      <c r="F422" s="70"/>
      <c r="G422" s="70">
        <f t="shared" ref="G422:K422" si="317">IF(G424=0,"-",G417/G424)</f>
        <v>0</v>
      </c>
      <c r="H422" s="70">
        <f t="shared" si="317"/>
        <v>0</v>
      </c>
      <c r="I422" s="70" t="str">
        <f t="shared" si="317"/>
        <v>-</v>
      </c>
      <c r="J422" s="70">
        <f t="shared" si="317"/>
        <v>0</v>
      </c>
      <c r="K422" s="70" t="str">
        <f t="shared" si="317"/>
        <v>-</v>
      </c>
      <c r="L422" s="70">
        <f>IF(L424=0,"-",L417/L424)</f>
        <v>0</v>
      </c>
      <c r="M422" s="70">
        <f t="shared" ref="M422:X422" si="318">IF(M424=0,"-",M417/M424)</f>
        <v>0.5</v>
      </c>
      <c r="N422" s="70" t="str">
        <f t="shared" si="318"/>
        <v>-</v>
      </c>
      <c r="O422" s="70" t="str">
        <f t="shared" si="318"/>
        <v>-</v>
      </c>
      <c r="P422" s="70" t="str">
        <f t="shared" si="318"/>
        <v>-</v>
      </c>
      <c r="Q422" s="70">
        <f t="shared" si="318"/>
        <v>0</v>
      </c>
      <c r="R422" s="70">
        <f t="shared" si="318"/>
        <v>0</v>
      </c>
      <c r="S422" s="70">
        <f t="shared" si="318"/>
        <v>1</v>
      </c>
      <c r="T422" s="70" t="str">
        <f t="shared" si="318"/>
        <v>-</v>
      </c>
      <c r="U422" s="70" t="str">
        <f t="shared" si="318"/>
        <v>-</v>
      </c>
      <c r="V422" s="70">
        <f t="shared" si="318"/>
        <v>0</v>
      </c>
      <c r="W422" s="70" t="str">
        <f t="shared" si="318"/>
        <v>-</v>
      </c>
      <c r="X422" s="70" t="str">
        <f t="shared" si="318"/>
        <v>-</v>
      </c>
      <c r="Y422" s="70" t="str">
        <f>IF(Y424=0,"-",Y417/Y424)</f>
        <v>-</v>
      </c>
      <c r="Z422" s="70">
        <f t="shared" ref="Z422:AK422" si="319">IF(Z424=0,"-",Z417/Z424)</f>
        <v>0</v>
      </c>
      <c r="AA422" s="70">
        <f t="shared" si="319"/>
        <v>0</v>
      </c>
      <c r="AB422" s="70">
        <f t="shared" si="319"/>
        <v>0</v>
      </c>
      <c r="AC422" s="70" t="str">
        <f t="shared" si="319"/>
        <v>-</v>
      </c>
      <c r="AD422" s="70" t="str">
        <f t="shared" si="319"/>
        <v>-</v>
      </c>
      <c r="AE422" s="70" t="str">
        <f t="shared" si="319"/>
        <v>-</v>
      </c>
      <c r="AF422" s="70" t="str">
        <f t="shared" si="319"/>
        <v>-</v>
      </c>
      <c r="AG422" s="70">
        <f t="shared" si="319"/>
        <v>0</v>
      </c>
      <c r="AH422" s="70" t="str">
        <f t="shared" si="319"/>
        <v>-</v>
      </c>
      <c r="AI422" s="70">
        <f t="shared" si="319"/>
        <v>0.5</v>
      </c>
      <c r="AJ422" s="70" t="str">
        <f t="shared" si="319"/>
        <v>-</v>
      </c>
      <c r="AK422" s="70" t="str">
        <f t="shared" si="319"/>
        <v>-</v>
      </c>
      <c r="AM422" s="70">
        <f>IF(AM424=0,"-",AM417/AM424)</f>
        <v>0.16666666666666666</v>
      </c>
      <c r="AP422" s="119"/>
    </row>
    <row r="423" spans="1:43" x14ac:dyDescent="0.2">
      <c r="A423" s="57"/>
    </row>
    <row r="424" spans="1:43" s="78" customFormat="1" x14ac:dyDescent="0.2">
      <c r="A424" s="94">
        <f>A232</f>
        <v>49</v>
      </c>
      <c r="B424" s="74"/>
      <c r="C424" s="74"/>
      <c r="D424" s="74"/>
      <c r="E424" s="75" t="str">
        <f>E328</f>
        <v>Grand Total</v>
      </c>
      <c r="F424" s="74"/>
      <c r="G424" s="76">
        <f t="shared" ref="G424:AK424" si="320">G389+G417</f>
        <v>2</v>
      </c>
      <c r="H424" s="76">
        <f t="shared" si="320"/>
        <v>1</v>
      </c>
      <c r="I424" s="76">
        <f t="shared" si="320"/>
        <v>0</v>
      </c>
      <c r="J424" s="76">
        <f t="shared" si="320"/>
        <v>1</v>
      </c>
      <c r="K424" s="76">
        <f t="shared" si="320"/>
        <v>0</v>
      </c>
      <c r="L424" s="76">
        <f t="shared" si="320"/>
        <v>1</v>
      </c>
      <c r="M424" s="76">
        <f t="shared" si="320"/>
        <v>2</v>
      </c>
      <c r="N424" s="76">
        <f t="shared" si="320"/>
        <v>0</v>
      </c>
      <c r="O424" s="76">
        <f t="shared" si="320"/>
        <v>0</v>
      </c>
      <c r="P424" s="76">
        <f t="shared" si="320"/>
        <v>0</v>
      </c>
      <c r="Q424" s="76">
        <f t="shared" si="320"/>
        <v>1</v>
      </c>
      <c r="R424" s="76">
        <f t="shared" si="320"/>
        <v>2</v>
      </c>
      <c r="S424" s="76">
        <f t="shared" si="320"/>
        <v>1</v>
      </c>
      <c r="T424" s="76">
        <f t="shared" si="320"/>
        <v>0</v>
      </c>
      <c r="U424" s="76">
        <f t="shared" si="320"/>
        <v>0</v>
      </c>
      <c r="V424" s="76">
        <f t="shared" si="320"/>
        <v>1</v>
      </c>
      <c r="W424" s="76">
        <f t="shared" si="320"/>
        <v>0</v>
      </c>
      <c r="X424" s="76">
        <f t="shared" si="320"/>
        <v>0</v>
      </c>
      <c r="Y424" s="76">
        <f t="shared" si="320"/>
        <v>0</v>
      </c>
      <c r="Z424" s="76">
        <f t="shared" si="320"/>
        <v>1</v>
      </c>
      <c r="AA424" s="76">
        <f t="shared" si="320"/>
        <v>1</v>
      </c>
      <c r="AB424" s="76">
        <f t="shared" si="320"/>
        <v>1</v>
      </c>
      <c r="AC424" s="76">
        <f t="shared" si="320"/>
        <v>0</v>
      </c>
      <c r="AD424" s="76">
        <f t="shared" si="320"/>
        <v>0</v>
      </c>
      <c r="AE424" s="76">
        <f t="shared" si="320"/>
        <v>0</v>
      </c>
      <c r="AF424" s="76">
        <f t="shared" si="320"/>
        <v>0</v>
      </c>
      <c r="AG424" s="76">
        <f t="shared" si="320"/>
        <v>1</v>
      </c>
      <c r="AH424" s="76">
        <f t="shared" si="320"/>
        <v>0</v>
      </c>
      <c r="AI424" s="76">
        <f t="shared" si="320"/>
        <v>2</v>
      </c>
      <c r="AJ424" s="76">
        <f t="shared" si="320"/>
        <v>0</v>
      </c>
      <c r="AK424" s="76">
        <f t="shared" si="320"/>
        <v>0</v>
      </c>
      <c r="AL424" s="77"/>
      <c r="AM424" s="76">
        <f>AM389+AM417</f>
        <v>18</v>
      </c>
      <c r="AO424" s="106">
        <f>AO389+AO417</f>
        <v>20</v>
      </c>
      <c r="AP424" s="122">
        <f>AM424-AO424</f>
        <v>-2</v>
      </c>
      <c r="AQ424" s="107">
        <f t="shared" ref="AQ424" si="321">IF(AO424=0,"-",AP424/AO424)</f>
        <v>-0.1</v>
      </c>
    </row>
    <row r="425" spans="1:43" x14ac:dyDescent="0.2">
      <c r="A425" s="57"/>
      <c r="E425" s="37" t="str">
        <f>E329</f>
        <v>LM</v>
      </c>
      <c r="G425" s="54">
        <f t="shared" ref="G425:AK425" si="322">G390+G418</f>
        <v>0</v>
      </c>
      <c r="H425" s="54">
        <f t="shared" si="322"/>
        <v>0</v>
      </c>
      <c r="I425" s="54">
        <f t="shared" si="322"/>
        <v>2</v>
      </c>
      <c r="J425" s="54">
        <f t="shared" si="322"/>
        <v>4</v>
      </c>
      <c r="K425" s="54">
        <f t="shared" si="322"/>
        <v>0</v>
      </c>
      <c r="L425" s="54">
        <f t="shared" si="322"/>
        <v>0</v>
      </c>
      <c r="M425" s="54">
        <f t="shared" si="322"/>
        <v>1</v>
      </c>
      <c r="N425" s="54">
        <f t="shared" si="322"/>
        <v>0</v>
      </c>
      <c r="O425" s="54">
        <f t="shared" si="322"/>
        <v>0</v>
      </c>
      <c r="P425" s="54">
        <f t="shared" si="322"/>
        <v>0</v>
      </c>
      <c r="Q425" s="54">
        <f t="shared" si="322"/>
        <v>0</v>
      </c>
      <c r="R425" s="54">
        <f t="shared" si="322"/>
        <v>0</v>
      </c>
      <c r="S425" s="54">
        <f t="shared" si="322"/>
        <v>0</v>
      </c>
      <c r="T425" s="54">
        <f t="shared" si="322"/>
        <v>1</v>
      </c>
      <c r="U425" s="54">
        <f t="shared" si="322"/>
        <v>1</v>
      </c>
      <c r="V425" s="54">
        <f t="shared" si="322"/>
        <v>0</v>
      </c>
      <c r="W425" s="54">
        <f t="shared" si="322"/>
        <v>1</v>
      </c>
      <c r="X425" s="54">
        <f t="shared" si="322"/>
        <v>2</v>
      </c>
      <c r="Y425" s="54">
        <f t="shared" si="322"/>
        <v>0</v>
      </c>
      <c r="Z425" s="54">
        <f t="shared" si="322"/>
        <v>1</v>
      </c>
      <c r="AA425" s="54">
        <f t="shared" si="322"/>
        <v>3</v>
      </c>
      <c r="AB425" s="54">
        <f t="shared" si="322"/>
        <v>1</v>
      </c>
      <c r="AC425" s="54">
        <f t="shared" si="322"/>
        <v>0</v>
      </c>
      <c r="AD425" s="54">
        <f t="shared" si="322"/>
        <v>0</v>
      </c>
      <c r="AE425" s="54">
        <f t="shared" si="322"/>
        <v>0</v>
      </c>
      <c r="AF425" s="54">
        <f t="shared" si="322"/>
        <v>0</v>
      </c>
      <c r="AG425" s="54">
        <f t="shared" si="322"/>
        <v>1</v>
      </c>
      <c r="AH425" s="54">
        <f t="shared" si="322"/>
        <v>0</v>
      </c>
      <c r="AI425" s="54">
        <f t="shared" si="322"/>
        <v>2</v>
      </c>
      <c r="AJ425" s="54">
        <f t="shared" si="322"/>
        <v>0</v>
      </c>
      <c r="AK425" s="54">
        <f t="shared" si="322"/>
        <v>0</v>
      </c>
      <c r="AL425" s="54"/>
      <c r="AM425" s="54">
        <f>AM390+AM418</f>
        <v>20</v>
      </c>
    </row>
    <row r="426" spans="1:43" s="119" customFormat="1" x14ac:dyDescent="0.2">
      <c r="A426" s="123"/>
      <c r="B426" s="126"/>
      <c r="C426" s="126"/>
      <c r="D426" s="126"/>
      <c r="E426" s="125" t="str">
        <f>E330</f>
        <v>Chg.</v>
      </c>
      <c r="F426" s="126"/>
      <c r="G426" s="126">
        <f>G424-G425</f>
        <v>2</v>
      </c>
      <c r="H426" s="126">
        <f t="shared" ref="H426:AK426" si="323">H424-H425</f>
        <v>1</v>
      </c>
      <c r="I426" s="126">
        <f t="shared" si="323"/>
        <v>-2</v>
      </c>
      <c r="J426" s="126">
        <f t="shared" si="323"/>
        <v>-3</v>
      </c>
      <c r="K426" s="126">
        <f t="shared" si="323"/>
        <v>0</v>
      </c>
      <c r="L426" s="126">
        <f t="shared" si="323"/>
        <v>1</v>
      </c>
      <c r="M426" s="126">
        <f t="shared" si="323"/>
        <v>1</v>
      </c>
      <c r="N426" s="126">
        <f t="shared" si="323"/>
        <v>0</v>
      </c>
      <c r="O426" s="126">
        <f t="shared" si="323"/>
        <v>0</v>
      </c>
      <c r="P426" s="126">
        <f t="shared" si="323"/>
        <v>0</v>
      </c>
      <c r="Q426" s="126">
        <f t="shared" si="323"/>
        <v>1</v>
      </c>
      <c r="R426" s="126">
        <f t="shared" si="323"/>
        <v>2</v>
      </c>
      <c r="S426" s="126">
        <f t="shared" si="323"/>
        <v>1</v>
      </c>
      <c r="T426" s="126">
        <f t="shared" si="323"/>
        <v>-1</v>
      </c>
      <c r="U426" s="126">
        <f t="shared" si="323"/>
        <v>-1</v>
      </c>
      <c r="V426" s="126">
        <f t="shared" si="323"/>
        <v>1</v>
      </c>
      <c r="W426" s="126">
        <f t="shared" si="323"/>
        <v>-1</v>
      </c>
      <c r="X426" s="126">
        <f t="shared" si="323"/>
        <v>-2</v>
      </c>
      <c r="Y426" s="126">
        <f t="shared" si="323"/>
        <v>0</v>
      </c>
      <c r="Z426" s="126">
        <f t="shared" si="323"/>
        <v>0</v>
      </c>
      <c r="AA426" s="126">
        <f t="shared" si="323"/>
        <v>-2</v>
      </c>
      <c r="AB426" s="126">
        <f t="shared" si="323"/>
        <v>0</v>
      </c>
      <c r="AC426" s="126">
        <f t="shared" si="323"/>
        <v>0</v>
      </c>
      <c r="AD426" s="126">
        <f t="shared" si="323"/>
        <v>0</v>
      </c>
      <c r="AE426" s="126">
        <f t="shared" si="323"/>
        <v>0</v>
      </c>
      <c r="AF426" s="126">
        <f t="shared" si="323"/>
        <v>0</v>
      </c>
      <c r="AG426" s="126">
        <f t="shared" si="323"/>
        <v>0</v>
      </c>
      <c r="AH426" s="126">
        <f t="shared" si="323"/>
        <v>0</v>
      </c>
      <c r="AI426" s="126">
        <f t="shared" si="323"/>
        <v>0</v>
      </c>
      <c r="AJ426" s="126">
        <f t="shared" si="323"/>
        <v>0</v>
      </c>
      <c r="AK426" s="126">
        <f t="shared" si="323"/>
        <v>0</v>
      </c>
      <c r="AM426" s="126">
        <f>AM424-AM425</f>
        <v>-2</v>
      </c>
    </row>
    <row r="427" spans="1:43" x14ac:dyDescent="0.2">
      <c r="A427" s="57"/>
      <c r="E427" s="37" t="str">
        <f>E331</f>
        <v>% Chg.</v>
      </c>
      <c r="G427" s="87" t="str">
        <f>IF(G425=0,"-",G426/G425)</f>
        <v>-</v>
      </c>
      <c r="H427" s="87" t="str">
        <f t="shared" ref="H427:AK427" si="324">IF(H425=0,"-",H426/H425)</f>
        <v>-</v>
      </c>
      <c r="I427" s="87">
        <f t="shared" si="324"/>
        <v>-1</v>
      </c>
      <c r="J427" s="87">
        <f t="shared" si="324"/>
        <v>-0.75</v>
      </c>
      <c r="K427" s="87" t="str">
        <f t="shared" si="324"/>
        <v>-</v>
      </c>
      <c r="L427" s="87" t="str">
        <f t="shared" si="324"/>
        <v>-</v>
      </c>
      <c r="M427" s="87">
        <f t="shared" si="324"/>
        <v>1</v>
      </c>
      <c r="N427" s="87" t="str">
        <f t="shared" si="324"/>
        <v>-</v>
      </c>
      <c r="O427" s="87" t="str">
        <f t="shared" si="324"/>
        <v>-</v>
      </c>
      <c r="P427" s="87" t="str">
        <f t="shared" si="324"/>
        <v>-</v>
      </c>
      <c r="Q427" s="87" t="str">
        <f t="shared" si="324"/>
        <v>-</v>
      </c>
      <c r="R427" s="87" t="str">
        <f t="shared" si="324"/>
        <v>-</v>
      </c>
      <c r="S427" s="87" t="str">
        <f t="shared" si="324"/>
        <v>-</v>
      </c>
      <c r="T427" s="87">
        <f t="shared" si="324"/>
        <v>-1</v>
      </c>
      <c r="U427" s="87">
        <f t="shared" si="324"/>
        <v>-1</v>
      </c>
      <c r="V427" s="87" t="str">
        <f t="shared" si="324"/>
        <v>-</v>
      </c>
      <c r="W427" s="87">
        <f t="shared" si="324"/>
        <v>-1</v>
      </c>
      <c r="X427" s="87">
        <f t="shared" si="324"/>
        <v>-1</v>
      </c>
      <c r="Y427" s="87" t="str">
        <f t="shared" si="324"/>
        <v>-</v>
      </c>
      <c r="Z427" s="87">
        <f t="shared" si="324"/>
        <v>0</v>
      </c>
      <c r="AA427" s="87">
        <f t="shared" si="324"/>
        <v>-0.66666666666666663</v>
      </c>
      <c r="AB427" s="87">
        <f t="shared" si="324"/>
        <v>0</v>
      </c>
      <c r="AC427" s="87" t="str">
        <f t="shared" si="324"/>
        <v>-</v>
      </c>
      <c r="AD427" s="87" t="str">
        <f t="shared" si="324"/>
        <v>-</v>
      </c>
      <c r="AE427" s="87" t="str">
        <f t="shared" si="324"/>
        <v>-</v>
      </c>
      <c r="AF427" s="87" t="str">
        <f t="shared" si="324"/>
        <v>-</v>
      </c>
      <c r="AG427" s="87">
        <f t="shared" si="324"/>
        <v>0</v>
      </c>
      <c r="AH427" s="87" t="str">
        <f t="shared" si="324"/>
        <v>-</v>
      </c>
      <c r="AI427" s="87">
        <f t="shared" si="324"/>
        <v>0</v>
      </c>
      <c r="AJ427" s="87" t="str">
        <f t="shared" si="324"/>
        <v>-</v>
      </c>
      <c r="AK427" s="87" t="str">
        <f t="shared" si="324"/>
        <v>-</v>
      </c>
      <c r="AL427" s="88"/>
      <c r="AM427" s="87">
        <f t="shared" ref="AM427" si="325">IF(AM425=0,"-",AM426/AM425)</f>
        <v>-0.1</v>
      </c>
    </row>
    <row r="428" spans="1:43" x14ac:dyDescent="0.2">
      <c r="A428" s="57"/>
    </row>
    <row r="429" spans="1:43" x14ac:dyDescent="0.2">
      <c r="A429" s="57"/>
    </row>
  </sheetData>
  <mergeCells count="4">
    <mergeCell ref="A166:E166"/>
    <mergeCell ref="A70:E70"/>
    <mergeCell ref="A262:E262"/>
    <mergeCell ref="A358:E358"/>
  </mergeCells>
  <phoneticPr fontId="25"/>
  <dataValidations count="3">
    <dataValidation type="list" allowBlank="1" showInputMessage="1" showErrorMessage="1" sqref="E5">
      <formula1>$A$7:$A$13</formula1>
    </dataValidation>
    <dataValidation type="list" allowBlank="1" showInputMessage="1" showErrorMessage="1" sqref="E3">
      <formula1>$D$7:$D$37</formula1>
    </dataValidation>
    <dataValidation type="list" allowBlank="1" showInputMessage="1" showErrorMessage="1" sqref="E4">
      <formula1>$B$7:$B$18</formula1>
    </dataValidation>
  </dataValidation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workbookViewId="0">
      <selection activeCell="I2" sqref="I2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Sheet'!E87</f>
        <v>Prawet</v>
      </c>
      <c r="F2" s="14" t="str">
        <f>'Control Sheet'!B87</f>
        <v>PRW</v>
      </c>
      <c r="H2" s="234" t="s">
        <v>213</v>
      </c>
      <c r="I2" s="236">
        <v>42583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/>
      <c r="D5" s="29"/>
      <c r="E5" s="113"/>
      <c r="F5" s="29"/>
      <c r="G5" s="29"/>
      <c r="H5" s="243"/>
      <c r="I5" s="29"/>
      <c r="J5" s="29"/>
      <c r="L5" s="111"/>
      <c r="M5" s="177"/>
      <c r="N5" s="111"/>
      <c r="O5" s="111"/>
    </row>
    <row r="6" spans="1:15" s="96" customFormat="1" x14ac:dyDescent="0.2">
      <c r="A6" s="245">
        <f>A5+1</f>
        <v>2</v>
      </c>
      <c r="B6" s="109" t="s">
        <v>116</v>
      </c>
      <c r="C6" s="97"/>
      <c r="D6" s="97"/>
      <c r="E6" s="247"/>
      <c r="F6" s="97"/>
      <c r="G6" s="97"/>
      <c r="H6" s="100"/>
      <c r="I6" s="97"/>
      <c r="J6" s="97"/>
      <c r="K6" s="24"/>
      <c r="L6" s="246"/>
      <c r="M6" s="175"/>
      <c r="N6" s="246"/>
      <c r="O6" s="246"/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/>
      <c r="D8" s="29"/>
      <c r="E8" s="113"/>
      <c r="F8" s="29"/>
      <c r="G8" s="29"/>
      <c r="H8" s="81"/>
      <c r="I8" s="29"/>
      <c r="J8" s="29"/>
      <c r="L8" s="111"/>
      <c r="M8" s="177"/>
      <c r="N8" s="111"/>
      <c r="O8" s="111"/>
    </row>
    <row r="9" spans="1:15" s="28" customFormat="1" x14ac:dyDescent="0.2">
      <c r="A9" s="22">
        <f t="shared" si="0"/>
        <v>5</v>
      </c>
      <c r="B9" s="95" t="s">
        <v>112</v>
      </c>
      <c r="C9" s="30"/>
      <c r="D9" s="30"/>
      <c r="E9" s="115"/>
      <c r="F9" s="30"/>
      <c r="G9" s="30"/>
      <c r="H9" s="81"/>
      <c r="I9" s="30"/>
      <c r="J9" s="30"/>
      <c r="L9" s="112"/>
      <c r="M9" s="177"/>
      <c r="N9" s="112"/>
      <c r="O9" s="112"/>
    </row>
    <row r="10" spans="1:15" s="28" customFormat="1" x14ac:dyDescent="0.2">
      <c r="A10" s="22">
        <f t="shared" si="0"/>
        <v>6</v>
      </c>
      <c r="B10" s="95" t="s">
        <v>113</v>
      </c>
      <c r="C10" s="30"/>
      <c r="D10" s="30"/>
      <c r="E10" s="115"/>
      <c r="F10" s="30"/>
      <c r="G10" s="30"/>
      <c r="H10" s="81"/>
      <c r="I10" s="30"/>
      <c r="J10" s="30"/>
      <c r="L10" s="112"/>
      <c r="M10" s="177"/>
      <c r="N10" s="112"/>
      <c r="O10" s="112"/>
    </row>
    <row r="11" spans="1:15" s="28" customFormat="1" x14ac:dyDescent="0.2">
      <c r="A11" s="22">
        <f t="shared" si="0"/>
        <v>7</v>
      </c>
      <c r="B11" s="95" t="s">
        <v>114</v>
      </c>
      <c r="C11" s="30"/>
      <c r="D11" s="30"/>
      <c r="E11" s="115"/>
      <c r="F11" s="30"/>
      <c r="G11" s="30"/>
      <c r="H11" s="81"/>
      <c r="I11" s="30"/>
      <c r="J11" s="30"/>
      <c r="L11" s="112"/>
      <c r="M11" s="177"/>
      <c r="N11" s="112"/>
      <c r="O11" s="112"/>
    </row>
    <row r="12" spans="1:15" s="28" customFormat="1" x14ac:dyDescent="0.2">
      <c r="A12" s="22">
        <f t="shared" si="0"/>
        <v>8</v>
      </c>
      <c r="B12" s="95" t="s">
        <v>115</v>
      </c>
      <c r="C12" s="30"/>
      <c r="D12" s="30"/>
      <c r="E12" s="115"/>
      <c r="F12" s="30"/>
      <c r="G12" s="30"/>
      <c r="H12" s="81"/>
      <c r="I12" s="30"/>
      <c r="J12" s="30"/>
      <c r="L12" s="112"/>
      <c r="M12" s="177"/>
      <c r="N12" s="112"/>
      <c r="O12" s="112"/>
    </row>
    <row r="13" spans="1:15" s="28" customFormat="1" x14ac:dyDescent="0.2">
      <c r="A13" s="98">
        <f t="shared" si="0"/>
        <v>9</v>
      </c>
      <c r="B13" s="109" t="s">
        <v>116</v>
      </c>
      <c r="C13" s="99"/>
      <c r="D13" s="99"/>
      <c r="E13" s="116"/>
      <c r="F13" s="99"/>
      <c r="G13" s="99"/>
      <c r="H13" s="100"/>
      <c r="I13" s="99"/>
      <c r="J13" s="99"/>
      <c r="K13" s="208"/>
      <c r="L13" s="165"/>
      <c r="M13" s="175"/>
      <c r="N13" s="165"/>
      <c r="O13" s="165"/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/>
      <c r="D15" s="30"/>
      <c r="E15" s="115"/>
      <c r="F15" s="30"/>
      <c r="G15" s="30"/>
      <c r="H15" s="81"/>
      <c r="I15" s="30"/>
      <c r="J15" s="30"/>
      <c r="L15" s="112"/>
      <c r="M15" s="177"/>
      <c r="N15" s="112"/>
      <c r="O15" s="112"/>
    </row>
    <row r="16" spans="1:15" s="28" customFormat="1" x14ac:dyDescent="0.2">
      <c r="A16" s="22">
        <f t="shared" si="0"/>
        <v>12</v>
      </c>
      <c r="B16" s="95" t="s">
        <v>112</v>
      </c>
      <c r="C16" s="30"/>
      <c r="D16" s="30"/>
      <c r="E16" s="115"/>
      <c r="F16" s="30"/>
      <c r="G16" s="30"/>
      <c r="H16" s="81"/>
      <c r="I16" s="30"/>
      <c r="J16" s="30"/>
      <c r="L16" s="112"/>
      <c r="M16" s="177"/>
      <c r="N16" s="112"/>
      <c r="O16" s="112"/>
    </row>
    <row r="17" spans="1:15" s="28" customFormat="1" x14ac:dyDescent="0.2">
      <c r="A17" s="22">
        <f t="shared" si="0"/>
        <v>13</v>
      </c>
      <c r="B17" s="95" t="s">
        <v>113</v>
      </c>
      <c r="C17" s="30"/>
      <c r="D17" s="30"/>
      <c r="E17" s="115"/>
      <c r="F17" s="30"/>
      <c r="G17" s="30"/>
      <c r="H17" s="81"/>
      <c r="I17" s="30"/>
      <c r="J17" s="30"/>
      <c r="L17" s="112"/>
      <c r="M17" s="177"/>
      <c r="N17" s="112"/>
      <c r="O17" s="112"/>
    </row>
    <row r="18" spans="1:15" s="28" customFormat="1" x14ac:dyDescent="0.2">
      <c r="A18" s="22">
        <f t="shared" si="0"/>
        <v>14</v>
      </c>
      <c r="B18" s="95" t="s">
        <v>114</v>
      </c>
      <c r="C18" s="30"/>
      <c r="D18" s="30"/>
      <c r="E18" s="115"/>
      <c r="F18" s="30"/>
      <c r="G18" s="30"/>
      <c r="H18" s="81"/>
      <c r="I18" s="30"/>
      <c r="J18" s="30"/>
      <c r="L18" s="112"/>
      <c r="M18" s="177"/>
      <c r="N18" s="112"/>
      <c r="O18" s="112"/>
    </row>
    <row r="19" spans="1:15" s="28" customFormat="1" x14ac:dyDescent="0.2">
      <c r="A19" s="22">
        <f t="shared" si="0"/>
        <v>15</v>
      </c>
      <c r="B19" s="95" t="s">
        <v>115</v>
      </c>
      <c r="C19" s="30"/>
      <c r="D19" s="30"/>
      <c r="E19" s="115"/>
      <c r="F19" s="30"/>
      <c r="G19" s="30"/>
      <c r="H19" s="81"/>
      <c r="I19" s="30"/>
      <c r="J19" s="30"/>
      <c r="L19" s="112"/>
      <c r="M19" s="177"/>
      <c r="N19" s="112"/>
      <c r="O19" s="112"/>
    </row>
    <row r="20" spans="1:15" s="28" customFormat="1" x14ac:dyDescent="0.2">
      <c r="A20" s="98">
        <f t="shared" si="0"/>
        <v>16</v>
      </c>
      <c r="B20" s="109" t="s">
        <v>116</v>
      </c>
      <c r="C20" s="99"/>
      <c r="D20" s="99"/>
      <c r="E20" s="116"/>
      <c r="F20" s="99"/>
      <c r="G20" s="99"/>
      <c r="H20" s="100"/>
      <c r="I20" s="99"/>
      <c r="J20" s="99"/>
      <c r="K20" s="208"/>
      <c r="L20" s="165"/>
      <c r="M20" s="175"/>
      <c r="N20" s="165"/>
      <c r="O20" s="165"/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/>
      <c r="D22" s="30"/>
      <c r="E22" s="115"/>
      <c r="F22" s="30"/>
      <c r="G22" s="30"/>
      <c r="H22" s="81"/>
      <c r="I22" s="30"/>
      <c r="J22" s="30"/>
      <c r="L22" s="112"/>
      <c r="M22" s="177"/>
      <c r="N22" s="112"/>
      <c r="O22" s="112"/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/>
      <c r="D24" s="30"/>
      <c r="E24" s="115"/>
      <c r="F24" s="30"/>
      <c r="G24" s="30"/>
      <c r="H24" s="81"/>
      <c r="I24" s="30"/>
      <c r="J24" s="30"/>
      <c r="L24" s="112"/>
      <c r="M24" s="177"/>
      <c r="N24" s="112"/>
      <c r="O24" s="112"/>
    </row>
    <row r="25" spans="1:15" s="28" customFormat="1" x14ac:dyDescent="0.2">
      <c r="A25" s="22">
        <f t="shared" si="0"/>
        <v>21</v>
      </c>
      <c r="B25" s="95" t="s">
        <v>114</v>
      </c>
      <c r="C25" s="30"/>
      <c r="D25" s="30"/>
      <c r="E25" s="115"/>
      <c r="F25" s="30"/>
      <c r="G25" s="30"/>
      <c r="H25" s="81"/>
      <c r="I25" s="30"/>
      <c r="J25" s="30"/>
      <c r="L25" s="112"/>
      <c r="M25" s="177"/>
      <c r="N25" s="112"/>
      <c r="O25" s="112"/>
    </row>
    <row r="26" spans="1:15" s="28" customFormat="1" x14ac:dyDescent="0.2">
      <c r="A26" s="22">
        <f t="shared" si="0"/>
        <v>22</v>
      </c>
      <c r="B26" s="95" t="s">
        <v>115</v>
      </c>
      <c r="C26" s="30"/>
      <c r="D26" s="30"/>
      <c r="E26" s="115"/>
      <c r="F26" s="30"/>
      <c r="G26" s="30"/>
      <c r="H26" s="81"/>
      <c r="I26" s="30"/>
      <c r="J26" s="30"/>
      <c r="L26" s="112"/>
      <c r="M26" s="177"/>
      <c r="N26" s="112"/>
      <c r="O26" s="112"/>
    </row>
    <row r="27" spans="1:15" s="28" customFormat="1" x14ac:dyDescent="0.2">
      <c r="A27" s="98">
        <f t="shared" si="0"/>
        <v>23</v>
      </c>
      <c r="B27" s="109" t="s">
        <v>116</v>
      </c>
      <c r="C27" s="99"/>
      <c r="D27" s="99"/>
      <c r="E27" s="116"/>
      <c r="F27" s="99"/>
      <c r="G27" s="99"/>
      <c r="H27" s="100"/>
      <c r="I27" s="99"/>
      <c r="J27" s="99"/>
      <c r="K27" s="208"/>
      <c r="L27" s="165"/>
      <c r="M27" s="175"/>
      <c r="N27" s="165"/>
      <c r="O27" s="165"/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/>
      <c r="D29" s="30"/>
      <c r="E29" s="115"/>
      <c r="F29" s="30"/>
      <c r="G29" s="30"/>
      <c r="H29" s="81"/>
      <c r="I29" s="30"/>
      <c r="J29" s="30"/>
      <c r="L29" s="112"/>
      <c r="M29" s="177"/>
      <c r="N29" s="112"/>
      <c r="O29" s="112"/>
    </row>
    <row r="30" spans="1:15" s="28" customFormat="1" x14ac:dyDescent="0.2">
      <c r="A30" s="22">
        <f t="shared" si="0"/>
        <v>26</v>
      </c>
      <c r="B30" s="95" t="s">
        <v>112</v>
      </c>
      <c r="C30" s="30"/>
      <c r="D30" s="30"/>
      <c r="E30" s="115"/>
      <c r="F30" s="30"/>
      <c r="G30" s="30"/>
      <c r="H30" s="81"/>
      <c r="I30" s="30"/>
      <c r="J30" s="30"/>
      <c r="L30" s="112"/>
      <c r="M30" s="177"/>
      <c r="N30" s="112"/>
      <c r="O30" s="112"/>
    </row>
    <row r="31" spans="1:15" s="28" customFormat="1" x14ac:dyDescent="0.2">
      <c r="A31" s="22">
        <f t="shared" si="0"/>
        <v>27</v>
      </c>
      <c r="B31" s="95" t="s">
        <v>113</v>
      </c>
      <c r="C31" s="30"/>
      <c r="D31" s="30"/>
      <c r="E31" s="115"/>
      <c r="F31" s="30"/>
      <c r="G31" s="30"/>
      <c r="H31" s="81"/>
      <c r="I31" s="30"/>
      <c r="J31" s="30"/>
      <c r="L31" s="112"/>
      <c r="M31" s="177"/>
      <c r="N31" s="112"/>
      <c r="O31" s="112"/>
    </row>
    <row r="32" spans="1:15" s="28" customFormat="1" x14ac:dyDescent="0.2">
      <c r="A32" s="22">
        <f t="shared" si="0"/>
        <v>28</v>
      </c>
      <c r="B32" s="95" t="s">
        <v>114</v>
      </c>
      <c r="C32" s="30"/>
      <c r="D32" s="30"/>
      <c r="E32" s="115"/>
      <c r="F32" s="30"/>
      <c r="G32" s="30"/>
      <c r="H32" s="81"/>
      <c r="I32" s="30"/>
      <c r="J32" s="30"/>
      <c r="L32" s="112"/>
      <c r="M32" s="177"/>
      <c r="N32" s="112"/>
      <c r="O32" s="112"/>
    </row>
    <row r="33" spans="1:15" s="28" customFormat="1" x14ac:dyDescent="0.2">
      <c r="A33" s="22">
        <f t="shared" si="0"/>
        <v>29</v>
      </c>
      <c r="B33" s="95" t="s">
        <v>115</v>
      </c>
      <c r="C33" s="30"/>
      <c r="D33" s="30"/>
      <c r="E33" s="115"/>
      <c r="F33" s="30"/>
      <c r="G33" s="30"/>
      <c r="H33" s="81"/>
      <c r="I33" s="30"/>
      <c r="J33" s="30"/>
      <c r="L33" s="112"/>
      <c r="M33" s="177"/>
      <c r="N33" s="112"/>
      <c r="O33" s="112"/>
    </row>
    <row r="34" spans="1:15" s="28" customFormat="1" x14ac:dyDescent="0.2">
      <c r="A34" s="98">
        <f t="shared" si="0"/>
        <v>30</v>
      </c>
      <c r="B34" s="109" t="s">
        <v>116</v>
      </c>
      <c r="C34" s="99"/>
      <c r="D34" s="99"/>
      <c r="E34" s="116"/>
      <c r="F34" s="99"/>
      <c r="G34" s="99"/>
      <c r="H34" s="100"/>
      <c r="I34" s="99"/>
      <c r="J34" s="99"/>
      <c r="K34" s="208"/>
      <c r="L34" s="165"/>
      <c r="M34" s="175"/>
      <c r="N34" s="165"/>
      <c r="O34" s="165"/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0</v>
      </c>
      <c r="E36" s="117">
        <f t="shared" si="1"/>
        <v>0</v>
      </c>
      <c r="F36" s="6">
        <f t="shared" si="1"/>
        <v>0</v>
      </c>
      <c r="G36" s="6">
        <f t="shared" si="1"/>
        <v>0</v>
      </c>
      <c r="H36" s="82">
        <f t="shared" si="1"/>
        <v>0</v>
      </c>
      <c r="I36" s="6">
        <f t="shared" si="1"/>
        <v>0</v>
      </c>
      <c r="J36" s="6">
        <f>SUM(J5:J35)</f>
        <v>0</v>
      </c>
      <c r="K36" s="168"/>
      <c r="L36" s="6">
        <f>SUM(L5:L35)</f>
        <v>0</v>
      </c>
      <c r="M36" s="6">
        <f t="shared" ref="M36:N36" si="2">SUM(M5:M35)</f>
        <v>0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 t="str">
        <f>IF($G$36=0,"",H36/$G$36)</f>
        <v/>
      </c>
      <c r="I37" s="232" t="str">
        <f t="shared" ref="I37:J37" si="3">IF($G$36=0,"",I36/$G$36)</f>
        <v/>
      </c>
      <c r="J37" s="232" t="str">
        <f t="shared" si="3"/>
        <v/>
      </c>
      <c r="K37" s="233"/>
      <c r="L37" s="232"/>
      <c r="M37" s="232" t="str">
        <f>IF($L$36=0,"",M36/$L$36)</f>
        <v/>
      </c>
      <c r="N37" s="232" t="str">
        <f t="shared" ref="N37:O37" si="4">IF($L$36=0,"",N36/$L$36)</f>
        <v/>
      </c>
      <c r="O37" s="232" t="str">
        <f t="shared" si="4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B13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Sheet'!E88</f>
        <v>King Kaew</v>
      </c>
      <c r="F2" s="14" t="str">
        <f>'Control Sheet'!B88</f>
        <v>KKW</v>
      </c>
      <c r="H2" s="234" t="s">
        <v>213</v>
      </c>
      <c r="I2" s="235">
        <v>42467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0</v>
      </c>
      <c r="E5" s="113">
        <v>0</v>
      </c>
      <c r="F5" s="29">
        <v>0</v>
      </c>
      <c r="G5" s="29">
        <v>0</v>
      </c>
      <c r="H5" s="243">
        <v>1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0</v>
      </c>
      <c r="E6" s="247">
        <v>0</v>
      </c>
      <c r="F6" s="97">
        <v>0</v>
      </c>
      <c r="G6" s="97">
        <v>0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0</v>
      </c>
      <c r="E8" s="113">
        <v>0</v>
      </c>
      <c r="F8" s="29">
        <v>0</v>
      </c>
      <c r="G8" s="29">
        <v>0</v>
      </c>
      <c r="H8" s="81">
        <v>0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0</v>
      </c>
      <c r="E9" s="115">
        <v>0</v>
      </c>
      <c r="F9" s="30">
        <v>0</v>
      </c>
      <c r="G9" s="30">
        <v>0</v>
      </c>
      <c r="H9" s="81">
        <v>0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0</v>
      </c>
      <c r="E10" s="115">
        <v>0</v>
      </c>
      <c r="F10" s="30">
        <v>0</v>
      </c>
      <c r="G10" s="30">
        <v>0</v>
      </c>
      <c r="H10" s="81">
        <v>0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1</v>
      </c>
      <c r="E11" s="115">
        <v>0</v>
      </c>
      <c r="F11" s="30">
        <v>0</v>
      </c>
      <c r="G11" s="30">
        <v>1</v>
      </c>
      <c r="H11" s="81">
        <v>0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0</v>
      </c>
      <c r="E12" s="115">
        <v>0</v>
      </c>
      <c r="F12" s="30">
        <v>0</v>
      </c>
      <c r="G12" s="30">
        <v>0</v>
      </c>
      <c r="H12" s="81">
        <v>1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0</v>
      </c>
      <c r="E13" s="116">
        <v>0</v>
      </c>
      <c r="F13" s="99">
        <v>0</v>
      </c>
      <c r="G13" s="99">
        <v>0</v>
      </c>
      <c r="H13" s="100">
        <v>0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0</v>
      </c>
      <c r="E15" s="115">
        <v>0</v>
      </c>
      <c r="F15" s="30">
        <v>0</v>
      </c>
      <c r="G15" s="30">
        <v>0</v>
      </c>
      <c r="H15" s="81">
        <v>0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0</v>
      </c>
      <c r="E16" s="115">
        <v>0</v>
      </c>
      <c r="F16" s="30">
        <v>0</v>
      </c>
      <c r="G16" s="30">
        <v>0</v>
      </c>
      <c r="H16" s="81">
        <v>0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0</v>
      </c>
      <c r="E17" s="115">
        <v>0</v>
      </c>
      <c r="F17" s="30">
        <v>0</v>
      </c>
      <c r="G17" s="30">
        <v>0</v>
      </c>
      <c r="H17" s="81">
        <v>0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1</v>
      </c>
      <c r="E18" s="115">
        <v>0</v>
      </c>
      <c r="F18" s="30">
        <v>0</v>
      </c>
      <c r="G18" s="30">
        <v>1</v>
      </c>
      <c r="H18" s="81">
        <v>0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0</v>
      </c>
      <c r="E19" s="115">
        <v>0</v>
      </c>
      <c r="F19" s="30">
        <v>0</v>
      </c>
      <c r="G19" s="30">
        <v>0</v>
      </c>
      <c r="H19" s="81">
        <v>1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0</v>
      </c>
      <c r="E20" s="116">
        <v>0</v>
      </c>
      <c r="F20" s="99">
        <v>0</v>
      </c>
      <c r="G20" s="99">
        <v>0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0</v>
      </c>
      <c r="E22" s="115">
        <v>0</v>
      </c>
      <c r="F22" s="30">
        <v>0</v>
      </c>
      <c r="G22" s="30">
        <v>0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0</v>
      </c>
      <c r="E24" s="115">
        <v>0</v>
      </c>
      <c r="F24" s="30">
        <v>0</v>
      </c>
      <c r="G24" s="30">
        <v>0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0</v>
      </c>
      <c r="E25" s="115">
        <v>0</v>
      </c>
      <c r="F25" s="30">
        <v>0</v>
      </c>
      <c r="G25" s="30">
        <v>0</v>
      </c>
      <c r="H25" s="81">
        <v>0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2</v>
      </c>
      <c r="E26" s="115">
        <v>0</v>
      </c>
      <c r="F26" s="30">
        <v>0</v>
      </c>
      <c r="G26" s="30">
        <v>0</v>
      </c>
      <c r="H26" s="81">
        <v>0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1</v>
      </c>
      <c r="E27" s="116">
        <v>1</v>
      </c>
      <c r="F27" s="99">
        <v>0</v>
      </c>
      <c r="G27" s="99">
        <v>0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1</v>
      </c>
      <c r="E29" s="115">
        <v>0</v>
      </c>
      <c r="F29" s="30">
        <v>0</v>
      </c>
      <c r="G29" s="30">
        <v>1</v>
      </c>
      <c r="H29" s="81">
        <v>0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2</v>
      </c>
      <c r="E30" s="115">
        <v>0</v>
      </c>
      <c r="F30" s="30">
        <v>0</v>
      </c>
      <c r="G30" s="30">
        <v>1</v>
      </c>
      <c r="H30" s="81">
        <v>1</v>
      </c>
      <c r="I30" s="30">
        <v>0</v>
      </c>
      <c r="J30" s="30">
        <v>1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4</v>
      </c>
      <c r="E31" s="115">
        <v>0</v>
      </c>
      <c r="F31" s="30">
        <v>0</v>
      </c>
      <c r="G31" s="30">
        <v>3</v>
      </c>
      <c r="H31" s="81">
        <v>3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0</v>
      </c>
      <c r="E32" s="115">
        <v>0</v>
      </c>
      <c r="F32" s="30"/>
      <c r="G32" s="30">
        <v>0</v>
      </c>
      <c r="H32" s="81">
        <v>0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1</v>
      </c>
      <c r="E33" s="115">
        <v>0</v>
      </c>
      <c r="F33" s="30">
        <v>0</v>
      </c>
      <c r="G33" s="30">
        <v>0</v>
      </c>
      <c r="H33" s="81">
        <v>0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0</v>
      </c>
      <c r="E34" s="116">
        <v>0</v>
      </c>
      <c r="F34" s="99">
        <v>0</v>
      </c>
      <c r="G34" s="99">
        <v>0</v>
      </c>
      <c r="H34" s="100">
        <v>0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13</v>
      </c>
      <c r="E36" s="117">
        <f t="shared" si="1"/>
        <v>1</v>
      </c>
      <c r="F36" s="6">
        <f t="shared" si="1"/>
        <v>0</v>
      </c>
      <c r="G36" s="6">
        <f t="shared" si="1"/>
        <v>7</v>
      </c>
      <c r="H36" s="82">
        <f t="shared" si="1"/>
        <v>7</v>
      </c>
      <c r="I36" s="6">
        <f t="shared" si="1"/>
        <v>0</v>
      </c>
      <c r="J36" s="6">
        <f>SUM(J5:J35)</f>
        <v>1</v>
      </c>
      <c r="K36" s="168"/>
      <c r="L36" s="6">
        <f>SUM(L5:L35)</f>
        <v>0</v>
      </c>
      <c r="M36" s="6">
        <f t="shared" ref="M36:N36" si="2">SUM(M5:M35)</f>
        <v>0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1</v>
      </c>
      <c r="I37" s="232">
        <f t="shared" ref="I37:J37" si="3">IF($G$36=0,"",I36/$G$36)</f>
        <v>0</v>
      </c>
      <c r="J37" s="232">
        <f t="shared" si="3"/>
        <v>0.14285714285714285</v>
      </c>
      <c r="K37" s="233"/>
      <c r="L37" s="232"/>
      <c r="M37" s="232" t="str">
        <f>IF($L$36=0,"",M36/$L$36)</f>
        <v/>
      </c>
      <c r="N37" s="232" t="str">
        <f t="shared" ref="N37:O37" si="4">IF($L$36=0,"",N36/$L$36)</f>
        <v/>
      </c>
      <c r="O37" s="232" t="str">
        <f t="shared" si="4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B16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Sheet'!E89</f>
        <v>Sapanmai</v>
      </c>
      <c r="F2" s="14" t="str">
        <f>'Control Sheet'!B89</f>
        <v>SPM</v>
      </c>
      <c r="H2" s="234" t="s">
        <v>213</v>
      </c>
      <c r="I2" s="235">
        <v>41852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21</v>
      </c>
      <c r="E5" s="113">
        <v>5</v>
      </c>
      <c r="F5" s="29">
        <v>5</v>
      </c>
      <c r="G5" s="29">
        <v>4</v>
      </c>
      <c r="H5" s="243">
        <v>3</v>
      </c>
      <c r="I5" s="29">
        <v>0</v>
      </c>
      <c r="J5" s="29">
        <v>0</v>
      </c>
      <c r="L5" s="111">
        <v>1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15</v>
      </c>
      <c r="E6" s="247">
        <v>2</v>
      </c>
      <c r="F6" s="97">
        <v>0</v>
      </c>
      <c r="G6" s="97">
        <v>9</v>
      </c>
      <c r="H6" s="100">
        <v>4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19</v>
      </c>
      <c r="E8" s="113">
        <v>5</v>
      </c>
      <c r="F8" s="29">
        <v>5</v>
      </c>
      <c r="G8" s="29">
        <v>3</v>
      </c>
      <c r="H8" s="81">
        <v>9</v>
      </c>
      <c r="I8" s="29">
        <v>0</v>
      </c>
      <c r="J8" s="29">
        <v>0</v>
      </c>
      <c r="L8" s="111">
        <v>0</v>
      </c>
      <c r="M8" s="177">
        <v>1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15</v>
      </c>
      <c r="E9" s="115">
        <v>9</v>
      </c>
      <c r="F9" s="30">
        <v>9</v>
      </c>
      <c r="G9" s="30">
        <v>2</v>
      </c>
      <c r="H9" s="81">
        <v>2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9</v>
      </c>
      <c r="E10" s="115">
        <v>4</v>
      </c>
      <c r="F10" s="30">
        <v>4</v>
      </c>
      <c r="G10" s="30">
        <v>1</v>
      </c>
      <c r="H10" s="81">
        <v>2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8</v>
      </c>
      <c r="E11" s="115">
        <v>1</v>
      </c>
      <c r="F11" s="30">
        <v>1</v>
      </c>
      <c r="G11" s="30">
        <v>2</v>
      </c>
      <c r="H11" s="81">
        <v>1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14</v>
      </c>
      <c r="E12" s="115">
        <v>4</v>
      </c>
      <c r="F12" s="30">
        <v>4</v>
      </c>
      <c r="G12" s="30">
        <v>5</v>
      </c>
      <c r="H12" s="81">
        <v>5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8</v>
      </c>
      <c r="E13" s="116">
        <v>1</v>
      </c>
      <c r="F13" s="99">
        <v>1</v>
      </c>
      <c r="G13" s="99">
        <v>6</v>
      </c>
      <c r="H13" s="100">
        <v>4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10</v>
      </c>
      <c r="E15" s="115">
        <v>6</v>
      </c>
      <c r="F15" s="30">
        <v>2</v>
      </c>
      <c r="G15" s="30">
        <v>3</v>
      </c>
      <c r="H15" s="81">
        <v>5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15</v>
      </c>
      <c r="E16" s="115">
        <v>3</v>
      </c>
      <c r="F16" s="30">
        <v>3</v>
      </c>
      <c r="G16" s="30">
        <v>7</v>
      </c>
      <c r="H16" s="81">
        <v>5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9</v>
      </c>
      <c r="E17" s="115">
        <v>4</v>
      </c>
      <c r="F17" s="30">
        <v>4</v>
      </c>
      <c r="G17" s="30">
        <v>2</v>
      </c>
      <c r="H17" s="81">
        <v>5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6</v>
      </c>
      <c r="E18" s="115">
        <v>2</v>
      </c>
      <c r="F18" s="30">
        <v>2</v>
      </c>
      <c r="G18" s="30">
        <v>2</v>
      </c>
      <c r="H18" s="81">
        <v>2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13</v>
      </c>
      <c r="E19" s="115">
        <v>3</v>
      </c>
      <c r="F19" s="30">
        <v>3</v>
      </c>
      <c r="G19" s="30">
        <v>3</v>
      </c>
      <c r="H19" s="81">
        <v>2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6</v>
      </c>
      <c r="E20" s="116">
        <v>2</v>
      </c>
      <c r="F20" s="99">
        <v>2</v>
      </c>
      <c r="G20" s="99">
        <v>2</v>
      </c>
      <c r="H20" s="100">
        <v>1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10</v>
      </c>
      <c r="E22" s="115">
        <v>3</v>
      </c>
      <c r="F22" s="30">
        <v>3</v>
      </c>
      <c r="G22" s="30">
        <v>3</v>
      </c>
      <c r="H22" s="81">
        <v>3</v>
      </c>
      <c r="I22" s="30">
        <v>0</v>
      </c>
      <c r="J22" s="30">
        <v>2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150</v>
      </c>
      <c r="D24" s="30">
        <v>7</v>
      </c>
      <c r="E24" s="115">
        <v>3</v>
      </c>
      <c r="F24" s="30">
        <v>1</v>
      </c>
      <c r="G24" s="30">
        <v>2</v>
      </c>
      <c r="H24" s="81">
        <v>2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150</v>
      </c>
      <c r="D25" s="30">
        <v>14</v>
      </c>
      <c r="E25" s="115">
        <v>6</v>
      </c>
      <c r="F25" s="30">
        <v>6</v>
      </c>
      <c r="G25" s="30">
        <v>2</v>
      </c>
      <c r="H25" s="81">
        <v>2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150</v>
      </c>
      <c r="D26" s="30">
        <v>7</v>
      </c>
      <c r="E26" s="115">
        <v>2</v>
      </c>
      <c r="F26" s="30">
        <v>2</v>
      </c>
      <c r="G26" s="30">
        <v>3</v>
      </c>
      <c r="H26" s="81">
        <v>2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11</v>
      </c>
      <c r="E27" s="116">
        <v>4</v>
      </c>
      <c r="F27" s="99">
        <v>0</v>
      </c>
      <c r="G27" s="99">
        <v>6</v>
      </c>
      <c r="H27" s="100">
        <v>3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8</v>
      </c>
      <c r="E29" s="115">
        <v>5</v>
      </c>
      <c r="F29" s="30">
        <v>5</v>
      </c>
      <c r="G29" s="30">
        <v>0</v>
      </c>
      <c r="H29" s="81">
        <v>5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150</v>
      </c>
      <c r="D30" s="30">
        <v>7</v>
      </c>
      <c r="E30" s="115">
        <v>5</v>
      </c>
      <c r="F30" s="30">
        <v>5</v>
      </c>
      <c r="G30" s="30">
        <v>2</v>
      </c>
      <c r="H30" s="81">
        <v>1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150</v>
      </c>
      <c r="D31" s="30">
        <v>9</v>
      </c>
      <c r="E31" s="115">
        <v>4</v>
      </c>
      <c r="F31" s="30">
        <v>4</v>
      </c>
      <c r="G31" s="30">
        <v>5</v>
      </c>
      <c r="H31" s="81">
        <v>5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150</v>
      </c>
      <c r="D32" s="30">
        <v>8</v>
      </c>
      <c r="E32" s="115">
        <v>2</v>
      </c>
      <c r="F32" s="30">
        <v>2</v>
      </c>
      <c r="G32" s="30">
        <v>3</v>
      </c>
      <c r="H32" s="81">
        <v>5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150</v>
      </c>
      <c r="D33" s="30">
        <v>12</v>
      </c>
      <c r="E33" s="115">
        <v>2</v>
      </c>
      <c r="F33" s="30">
        <v>2</v>
      </c>
      <c r="G33" s="30">
        <v>4</v>
      </c>
      <c r="H33" s="81">
        <v>0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6</v>
      </c>
      <c r="E34" s="116">
        <v>3</v>
      </c>
      <c r="F34" s="99">
        <v>0</v>
      </c>
      <c r="G34" s="99">
        <v>2</v>
      </c>
      <c r="H34" s="100">
        <v>2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1050</v>
      </c>
      <c r="D36" s="6">
        <f t="shared" si="1"/>
        <v>267</v>
      </c>
      <c r="E36" s="117">
        <f t="shared" si="1"/>
        <v>90</v>
      </c>
      <c r="F36" s="6">
        <f t="shared" si="1"/>
        <v>75</v>
      </c>
      <c r="G36" s="6">
        <f t="shared" si="1"/>
        <v>83</v>
      </c>
      <c r="H36" s="82">
        <f t="shared" si="1"/>
        <v>80</v>
      </c>
      <c r="I36" s="6">
        <f t="shared" si="1"/>
        <v>0</v>
      </c>
      <c r="J36" s="6">
        <f>SUM(J5:J35)</f>
        <v>2</v>
      </c>
      <c r="K36" s="168"/>
      <c r="L36" s="6">
        <f>SUM(L5:L35)</f>
        <v>1</v>
      </c>
      <c r="M36" s="6">
        <f t="shared" ref="M36:N36" si="2">SUM(M5:M35)</f>
        <v>1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0.96385542168674698</v>
      </c>
      <c r="I37" s="232">
        <f t="shared" ref="I37:J37" si="3">IF($G$36=0,"",I36/$G$36)</f>
        <v>0</v>
      </c>
      <c r="J37" s="232">
        <f t="shared" si="3"/>
        <v>2.4096385542168676E-2</v>
      </c>
      <c r="K37" s="233"/>
      <c r="L37" s="232"/>
      <c r="M37" s="232">
        <f>IF($L$36=0,"",M36/$L$36)</f>
        <v>1</v>
      </c>
      <c r="N37" s="232">
        <f t="shared" ref="N37:O37" si="4">IF($L$36=0,"",N36/$L$36)</f>
        <v>0</v>
      </c>
      <c r="O37" s="232">
        <f t="shared" si="4"/>
        <v>0</v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A13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Sheet'!E90</f>
        <v>Laksi (MaxValu)</v>
      </c>
      <c r="F2" s="14" t="str">
        <f>'Control Sheet'!B90</f>
        <v>LAK</v>
      </c>
      <c r="H2" s="234" t="s">
        <v>213</v>
      </c>
      <c r="I2" s="235">
        <v>42401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0</v>
      </c>
      <c r="E5" s="113">
        <v>0</v>
      </c>
      <c r="F5" s="29">
        <v>0</v>
      </c>
      <c r="G5" s="29">
        <v>0</v>
      </c>
      <c r="H5" s="243">
        <v>0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1</v>
      </c>
      <c r="E6" s="247">
        <v>0</v>
      </c>
      <c r="F6" s="97">
        <v>0</v>
      </c>
      <c r="G6" s="97">
        <v>1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1</v>
      </c>
      <c r="E8" s="113">
        <v>0</v>
      </c>
      <c r="F8" s="29">
        <v>0</v>
      </c>
      <c r="G8" s="29">
        <v>0</v>
      </c>
      <c r="H8" s="81">
        <v>1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2</v>
      </c>
      <c r="E9" s="115">
        <v>0</v>
      </c>
      <c r="F9" s="30">
        <v>0</v>
      </c>
      <c r="G9" s="30">
        <v>0</v>
      </c>
      <c r="H9" s="81">
        <v>0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0</v>
      </c>
      <c r="E10" s="115">
        <v>0</v>
      </c>
      <c r="F10" s="30">
        <v>0</v>
      </c>
      <c r="G10" s="30">
        <v>0</v>
      </c>
      <c r="H10" s="81">
        <v>0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0</v>
      </c>
      <c r="E11" s="115">
        <v>0</v>
      </c>
      <c r="F11" s="30">
        <v>0</v>
      </c>
      <c r="G11" s="30">
        <v>0</v>
      </c>
      <c r="H11" s="81">
        <v>0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1</v>
      </c>
      <c r="E12" s="115">
        <v>0</v>
      </c>
      <c r="F12" s="30">
        <v>0</v>
      </c>
      <c r="G12" s="30">
        <v>1</v>
      </c>
      <c r="H12" s="81">
        <v>0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1</v>
      </c>
      <c r="E13" s="116">
        <v>0</v>
      </c>
      <c r="F13" s="99">
        <v>0</v>
      </c>
      <c r="G13" s="99">
        <v>1</v>
      </c>
      <c r="H13" s="100">
        <v>2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0</v>
      </c>
      <c r="E15" s="115">
        <v>0</v>
      </c>
      <c r="F15" s="30">
        <v>0</v>
      </c>
      <c r="G15" s="30">
        <v>0</v>
      </c>
      <c r="H15" s="81">
        <v>0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0</v>
      </c>
      <c r="E16" s="115">
        <v>0</v>
      </c>
      <c r="F16" s="30">
        <v>0</v>
      </c>
      <c r="G16" s="30">
        <v>0</v>
      </c>
      <c r="H16" s="81">
        <v>0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0</v>
      </c>
      <c r="E17" s="115">
        <v>0</v>
      </c>
      <c r="F17" s="30">
        <v>0</v>
      </c>
      <c r="G17" s="30">
        <v>0</v>
      </c>
      <c r="H17" s="81">
        <v>0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1</v>
      </c>
      <c r="E18" s="115">
        <v>0</v>
      </c>
      <c r="F18" s="30">
        <v>0</v>
      </c>
      <c r="G18" s="30">
        <v>1</v>
      </c>
      <c r="H18" s="81">
        <v>1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0</v>
      </c>
      <c r="E19" s="115">
        <v>0</v>
      </c>
      <c r="F19" s="30">
        <v>0</v>
      </c>
      <c r="G19" s="30">
        <v>0</v>
      </c>
      <c r="H19" s="81">
        <v>0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1</v>
      </c>
      <c r="E20" s="116">
        <v>0</v>
      </c>
      <c r="F20" s="99">
        <v>0</v>
      </c>
      <c r="G20" s="99">
        <v>1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2</v>
      </c>
      <c r="E22" s="115">
        <v>0</v>
      </c>
      <c r="F22" s="30">
        <v>0</v>
      </c>
      <c r="G22" s="30">
        <v>1</v>
      </c>
      <c r="H22" s="81">
        <v>2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2</v>
      </c>
      <c r="E24" s="115">
        <v>0</v>
      </c>
      <c r="F24" s="30">
        <v>0</v>
      </c>
      <c r="G24" s="30">
        <v>0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2</v>
      </c>
      <c r="E25" s="115">
        <v>0</v>
      </c>
      <c r="F25" s="30">
        <v>0</v>
      </c>
      <c r="G25" s="30">
        <v>1</v>
      </c>
      <c r="H25" s="81">
        <v>0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100</v>
      </c>
      <c r="D26" s="30">
        <v>0</v>
      </c>
      <c r="E26" s="115">
        <v>0</v>
      </c>
      <c r="F26" s="30">
        <v>0</v>
      </c>
      <c r="G26" s="30">
        <v>0</v>
      </c>
      <c r="H26" s="81">
        <v>1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1</v>
      </c>
      <c r="E27" s="116">
        <v>0</v>
      </c>
      <c r="F27" s="99">
        <v>0</v>
      </c>
      <c r="G27" s="99">
        <v>1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0</v>
      </c>
      <c r="E29" s="115">
        <v>0</v>
      </c>
      <c r="F29" s="30">
        <v>0</v>
      </c>
      <c r="G29" s="30">
        <v>0</v>
      </c>
      <c r="H29" s="81">
        <v>1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1</v>
      </c>
      <c r="E30" s="115">
        <v>0</v>
      </c>
      <c r="F30" s="30">
        <v>0</v>
      </c>
      <c r="G30" s="30">
        <v>1</v>
      </c>
      <c r="H30" s="81">
        <v>1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0</v>
      </c>
      <c r="E31" s="115">
        <v>0</v>
      </c>
      <c r="F31" s="30">
        <v>0</v>
      </c>
      <c r="G31" s="30">
        <v>0</v>
      </c>
      <c r="H31" s="81">
        <v>0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2</v>
      </c>
      <c r="E32" s="115">
        <v>0</v>
      </c>
      <c r="F32" s="30">
        <v>0</v>
      </c>
      <c r="G32" s="30">
        <v>1</v>
      </c>
      <c r="H32" s="81">
        <v>1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2</v>
      </c>
      <c r="E33" s="115">
        <v>0</v>
      </c>
      <c r="F33" s="30">
        <v>0</v>
      </c>
      <c r="G33" s="30">
        <v>1</v>
      </c>
      <c r="H33" s="81">
        <v>0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1</v>
      </c>
      <c r="E34" s="116">
        <v>0</v>
      </c>
      <c r="F34" s="99">
        <v>0</v>
      </c>
      <c r="G34" s="99">
        <v>1</v>
      </c>
      <c r="H34" s="100">
        <v>1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100</v>
      </c>
      <c r="D36" s="6">
        <f t="shared" si="1"/>
        <v>21</v>
      </c>
      <c r="E36" s="117">
        <f t="shared" si="1"/>
        <v>0</v>
      </c>
      <c r="F36" s="6">
        <f t="shared" si="1"/>
        <v>0</v>
      </c>
      <c r="G36" s="6">
        <f t="shared" si="1"/>
        <v>12</v>
      </c>
      <c r="H36" s="82">
        <f t="shared" si="1"/>
        <v>11</v>
      </c>
      <c r="I36" s="6">
        <f t="shared" si="1"/>
        <v>0</v>
      </c>
      <c r="J36" s="6">
        <f>SUM(J5:J35)</f>
        <v>0</v>
      </c>
      <c r="K36" s="168"/>
      <c r="L36" s="6">
        <f>SUM(L5:L35)</f>
        <v>0</v>
      </c>
      <c r="M36" s="6">
        <f t="shared" ref="M36:N36" si="2">SUM(M5:M35)</f>
        <v>0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0.91666666666666663</v>
      </c>
      <c r="I37" s="232">
        <f t="shared" ref="I37:J37" si="3">IF($G$36=0,"",I36/$G$36)</f>
        <v>0</v>
      </c>
      <c r="J37" s="232">
        <f t="shared" si="3"/>
        <v>0</v>
      </c>
      <c r="K37" s="233"/>
      <c r="L37" s="232"/>
      <c r="M37" s="232" t="str">
        <f>IF($L$36=0,"",M36/$L$36)</f>
        <v/>
      </c>
      <c r="N37" s="232" t="str">
        <f t="shared" ref="N37:O37" si="4">IF($L$36=0,"",N36/$L$36)</f>
        <v/>
      </c>
      <c r="O37" s="232" t="str">
        <f t="shared" si="4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A10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Sheet'!E91</f>
        <v>Saimai</v>
      </c>
      <c r="F2" s="14" t="str">
        <f>'Control Sheet'!B91</f>
        <v>SAI</v>
      </c>
      <c r="H2" s="234" t="s">
        <v>213</v>
      </c>
      <c r="I2" s="237">
        <v>42011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3</v>
      </c>
      <c r="E5" s="113">
        <v>0</v>
      </c>
      <c r="F5" s="29">
        <v>0</v>
      </c>
      <c r="G5" s="29">
        <v>1</v>
      </c>
      <c r="H5" s="243">
        <v>1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0</v>
      </c>
      <c r="E6" s="247">
        <v>0</v>
      </c>
      <c r="F6" s="97">
        <v>0</v>
      </c>
      <c r="G6" s="97">
        <v>0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2</v>
      </c>
      <c r="E8" s="113">
        <v>0</v>
      </c>
      <c r="F8" s="29">
        <v>0</v>
      </c>
      <c r="G8" s="29">
        <v>1</v>
      </c>
      <c r="H8" s="81">
        <v>0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3</v>
      </c>
      <c r="E9" s="115">
        <v>0</v>
      </c>
      <c r="F9" s="30">
        <v>0</v>
      </c>
      <c r="G9" s="30">
        <v>1</v>
      </c>
      <c r="H9" s="81">
        <v>1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4</v>
      </c>
      <c r="E10" s="115">
        <v>1</v>
      </c>
      <c r="F10" s="30">
        <v>1</v>
      </c>
      <c r="G10" s="30">
        <v>1</v>
      </c>
      <c r="H10" s="81">
        <v>2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3</v>
      </c>
      <c r="E11" s="115">
        <v>0</v>
      </c>
      <c r="F11" s="30">
        <v>0</v>
      </c>
      <c r="G11" s="30">
        <v>2</v>
      </c>
      <c r="H11" s="81">
        <v>1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128">
        <f t="shared" si="0"/>
        <v>8</v>
      </c>
      <c r="B12" s="95" t="s">
        <v>115</v>
      </c>
      <c r="C12" s="30">
        <v>0</v>
      </c>
      <c r="D12" s="30">
        <v>5</v>
      </c>
      <c r="E12" s="115">
        <v>0</v>
      </c>
      <c r="F12" s="30">
        <v>1</v>
      </c>
      <c r="G12" s="30">
        <v>2</v>
      </c>
      <c r="H12" s="81">
        <v>1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258">
        <f t="shared" si="0"/>
        <v>9</v>
      </c>
      <c r="B13" s="109" t="s">
        <v>116</v>
      </c>
      <c r="C13" s="99">
        <v>0</v>
      </c>
      <c r="D13" s="99">
        <v>4</v>
      </c>
      <c r="E13" s="116">
        <v>0</v>
      </c>
      <c r="F13" s="99">
        <v>0</v>
      </c>
      <c r="G13" s="99">
        <v>2</v>
      </c>
      <c r="H13" s="100">
        <v>3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5</v>
      </c>
      <c r="E15" s="115">
        <v>0</v>
      </c>
      <c r="F15" s="30">
        <v>0</v>
      </c>
      <c r="G15" s="30">
        <v>4</v>
      </c>
      <c r="H15" s="81">
        <v>3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2</v>
      </c>
      <c r="E16" s="115">
        <v>0</v>
      </c>
      <c r="F16" s="30">
        <v>0</v>
      </c>
      <c r="G16" s="30">
        <v>1</v>
      </c>
      <c r="H16" s="81">
        <v>2</v>
      </c>
      <c r="I16" s="30">
        <v>1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2</v>
      </c>
      <c r="E17" s="115">
        <v>0</v>
      </c>
      <c r="F17" s="30">
        <v>0</v>
      </c>
      <c r="G17" s="30">
        <v>0</v>
      </c>
      <c r="H17" s="81">
        <v>0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5</v>
      </c>
      <c r="E18" s="115">
        <v>3</v>
      </c>
      <c r="F18" s="30">
        <v>3</v>
      </c>
      <c r="G18" s="30">
        <v>1</v>
      </c>
      <c r="H18" s="81">
        <v>0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3</v>
      </c>
      <c r="E19" s="115">
        <v>0</v>
      </c>
      <c r="F19" s="30">
        <v>0</v>
      </c>
      <c r="G19" s="30">
        <v>1</v>
      </c>
      <c r="H19" s="81">
        <v>1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0</v>
      </c>
      <c r="E20" s="116">
        <v>0</v>
      </c>
      <c r="F20" s="99">
        <v>0</v>
      </c>
      <c r="G20" s="99">
        <v>0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1</v>
      </c>
      <c r="E22" s="115">
        <v>0</v>
      </c>
      <c r="F22" s="30">
        <v>0</v>
      </c>
      <c r="G22" s="30">
        <v>0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3</v>
      </c>
      <c r="E24" s="115">
        <v>0</v>
      </c>
      <c r="F24" s="30">
        <v>0</v>
      </c>
      <c r="G24" s="30">
        <v>1</v>
      </c>
      <c r="H24" s="81">
        <v>1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7</v>
      </c>
      <c r="E25" s="115">
        <v>1</v>
      </c>
      <c r="F25" s="30">
        <v>1</v>
      </c>
      <c r="G25" s="30">
        <v>3</v>
      </c>
      <c r="H25" s="81">
        <v>2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1</v>
      </c>
      <c r="E26" s="115">
        <v>1</v>
      </c>
      <c r="F26" s="30">
        <v>1</v>
      </c>
      <c r="G26" s="30">
        <v>0</v>
      </c>
      <c r="H26" s="81">
        <v>1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2</v>
      </c>
      <c r="E27" s="116">
        <v>1</v>
      </c>
      <c r="F27" s="99">
        <v>1</v>
      </c>
      <c r="G27" s="99">
        <v>0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8</v>
      </c>
      <c r="E29" s="115">
        <v>1</v>
      </c>
      <c r="F29" s="30">
        <v>1</v>
      </c>
      <c r="G29" s="30">
        <v>4</v>
      </c>
      <c r="H29" s="81">
        <v>1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1</v>
      </c>
      <c r="E30" s="115">
        <v>0</v>
      </c>
      <c r="F30" s="30">
        <v>0</v>
      </c>
      <c r="G30" s="30">
        <v>0</v>
      </c>
      <c r="H30" s="81">
        <v>3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2</v>
      </c>
      <c r="E31" s="115">
        <v>0</v>
      </c>
      <c r="F31" s="30">
        <v>0</v>
      </c>
      <c r="G31" s="30">
        <v>0</v>
      </c>
      <c r="H31" s="81">
        <v>0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200</v>
      </c>
      <c r="D32" s="30">
        <v>4</v>
      </c>
      <c r="E32" s="115">
        <v>1</v>
      </c>
      <c r="F32" s="30">
        <v>1</v>
      </c>
      <c r="G32" s="30">
        <v>2</v>
      </c>
      <c r="H32" s="81">
        <v>1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2</v>
      </c>
      <c r="E33" s="115">
        <v>1</v>
      </c>
      <c r="F33" s="30">
        <v>1</v>
      </c>
      <c r="G33" s="30">
        <v>1</v>
      </c>
      <c r="H33" s="81">
        <v>1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3</v>
      </c>
      <c r="E34" s="116">
        <v>0</v>
      </c>
      <c r="F34" s="99">
        <v>0</v>
      </c>
      <c r="G34" s="99">
        <v>1</v>
      </c>
      <c r="H34" s="100">
        <v>1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200</v>
      </c>
      <c r="D36" s="6">
        <f t="shared" si="1"/>
        <v>75</v>
      </c>
      <c r="E36" s="117">
        <f t="shared" si="1"/>
        <v>10</v>
      </c>
      <c r="F36" s="6">
        <f t="shared" si="1"/>
        <v>11</v>
      </c>
      <c r="G36" s="6">
        <f t="shared" si="1"/>
        <v>29</v>
      </c>
      <c r="H36" s="82">
        <f t="shared" si="1"/>
        <v>26</v>
      </c>
      <c r="I36" s="6">
        <f t="shared" si="1"/>
        <v>1</v>
      </c>
      <c r="J36" s="6">
        <f>SUM(J5:J35)</f>
        <v>0</v>
      </c>
      <c r="K36" s="168"/>
      <c r="L36" s="6">
        <f>SUM(L5:L35)</f>
        <v>0</v>
      </c>
      <c r="M36" s="6">
        <f t="shared" ref="M36:N36" si="2">SUM(M5:M35)</f>
        <v>0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0.89655172413793105</v>
      </c>
      <c r="I37" s="232">
        <f t="shared" ref="I37:J37" si="3">IF($G$36=0,"",I36/$G$36)</f>
        <v>3.4482758620689655E-2</v>
      </c>
      <c r="J37" s="232">
        <f t="shared" si="3"/>
        <v>0</v>
      </c>
      <c r="K37" s="233"/>
      <c r="L37" s="232"/>
      <c r="M37" s="232" t="str">
        <f>IF($L$36=0,"",M36/$L$36)</f>
        <v/>
      </c>
      <c r="N37" s="232" t="str">
        <f t="shared" ref="N37:O37" si="4">IF($L$36=0,"",N36/$L$36)</f>
        <v/>
      </c>
      <c r="O37" s="232" t="str">
        <f t="shared" si="4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A13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3.375" style="19" bestFit="1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Sheet'!E92</f>
        <v>Khubon</v>
      </c>
      <c r="F2" s="14" t="str">
        <f>'Control Sheet'!B92</f>
        <v>KBN</v>
      </c>
      <c r="H2" s="234" t="s">
        <v>213</v>
      </c>
      <c r="I2" s="235">
        <v>42298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0</v>
      </c>
      <c r="E5" s="113">
        <v>0</v>
      </c>
      <c r="F5" s="29">
        <v>0</v>
      </c>
      <c r="G5" s="29">
        <v>0</v>
      </c>
      <c r="H5" s="243">
        <v>1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2</v>
      </c>
      <c r="E6" s="247">
        <v>0</v>
      </c>
      <c r="F6" s="97">
        <v>0</v>
      </c>
      <c r="G6" s="97">
        <v>0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1</v>
      </c>
      <c r="E8" s="113">
        <v>0</v>
      </c>
      <c r="F8" s="29">
        <v>0</v>
      </c>
      <c r="G8" s="29">
        <v>0</v>
      </c>
      <c r="H8" s="81">
        <v>0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3</v>
      </c>
      <c r="E9" s="115">
        <v>0</v>
      </c>
      <c r="F9" s="30">
        <v>0</v>
      </c>
      <c r="G9" s="30">
        <v>2</v>
      </c>
      <c r="H9" s="81">
        <v>0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3</v>
      </c>
      <c r="E10" s="115">
        <v>0</v>
      </c>
      <c r="F10" s="30">
        <v>0</v>
      </c>
      <c r="G10" s="30">
        <v>2</v>
      </c>
      <c r="H10" s="81">
        <v>1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2</v>
      </c>
      <c r="E11" s="115">
        <v>0</v>
      </c>
      <c r="F11" s="30">
        <v>0</v>
      </c>
      <c r="G11" s="30">
        <v>1</v>
      </c>
      <c r="H11" s="81">
        <v>3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3</v>
      </c>
      <c r="E12" s="115">
        <v>0</v>
      </c>
      <c r="F12" s="30">
        <v>0</v>
      </c>
      <c r="G12" s="30">
        <v>2</v>
      </c>
      <c r="H12" s="81">
        <v>1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4</v>
      </c>
      <c r="E13" s="116">
        <v>0</v>
      </c>
      <c r="F13" s="99">
        <v>0</v>
      </c>
      <c r="G13" s="99">
        <v>2</v>
      </c>
      <c r="H13" s="100">
        <v>1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2</v>
      </c>
      <c r="E15" s="115">
        <v>1</v>
      </c>
      <c r="F15" s="30">
        <v>1</v>
      </c>
      <c r="G15" s="30">
        <v>0</v>
      </c>
      <c r="H15" s="81">
        <v>3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3</v>
      </c>
      <c r="E16" s="115">
        <v>1</v>
      </c>
      <c r="F16" s="30">
        <v>1</v>
      </c>
      <c r="G16" s="30">
        <v>1</v>
      </c>
      <c r="H16" s="81">
        <v>1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2</v>
      </c>
      <c r="E17" s="115">
        <v>1</v>
      </c>
      <c r="F17" s="30">
        <v>1</v>
      </c>
      <c r="G17" s="30">
        <v>0</v>
      </c>
      <c r="H17" s="81">
        <v>0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3</v>
      </c>
      <c r="E18" s="115">
        <v>2</v>
      </c>
      <c r="F18" s="30">
        <v>3</v>
      </c>
      <c r="G18" s="30">
        <v>0</v>
      </c>
      <c r="H18" s="81">
        <v>0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2</v>
      </c>
      <c r="E19" s="115">
        <v>0</v>
      </c>
      <c r="F19" s="30">
        <v>0</v>
      </c>
      <c r="G19" s="30">
        <v>0</v>
      </c>
      <c r="H19" s="81">
        <v>1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2</v>
      </c>
      <c r="E20" s="116">
        <v>0</v>
      </c>
      <c r="F20" s="99">
        <v>0</v>
      </c>
      <c r="G20" s="99">
        <v>1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3</v>
      </c>
      <c r="E22" s="115">
        <v>1</v>
      </c>
      <c r="F22" s="30">
        <v>1</v>
      </c>
      <c r="G22" s="30">
        <v>1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3</v>
      </c>
      <c r="E24" s="115">
        <v>1</v>
      </c>
      <c r="F24" s="30">
        <v>1</v>
      </c>
      <c r="G24" s="30">
        <v>1</v>
      </c>
      <c r="H24" s="81">
        <v>2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0</v>
      </c>
      <c r="E25" s="115">
        <v>0</v>
      </c>
      <c r="F25" s="30">
        <v>0</v>
      </c>
      <c r="G25" s="30">
        <v>0</v>
      </c>
      <c r="H25" s="81">
        <v>0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5</v>
      </c>
      <c r="E26" s="115">
        <v>3</v>
      </c>
      <c r="F26" s="30">
        <v>3</v>
      </c>
      <c r="G26" s="30">
        <v>1</v>
      </c>
      <c r="H26" s="81">
        <v>1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1</v>
      </c>
      <c r="E27" s="116">
        <v>1</v>
      </c>
      <c r="F27" s="99">
        <v>0</v>
      </c>
      <c r="G27" s="99">
        <v>0</v>
      </c>
      <c r="H27" s="100">
        <v>1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2</v>
      </c>
      <c r="E29" s="115">
        <v>1</v>
      </c>
      <c r="F29" s="30">
        <v>1</v>
      </c>
      <c r="G29" s="30">
        <v>0</v>
      </c>
      <c r="H29" s="81">
        <v>0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2</v>
      </c>
      <c r="E30" s="115">
        <v>1</v>
      </c>
      <c r="F30" s="30">
        <v>1</v>
      </c>
      <c r="G30" s="30">
        <v>0</v>
      </c>
      <c r="H30" s="81">
        <v>0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1</v>
      </c>
      <c r="E31" s="115">
        <v>0</v>
      </c>
      <c r="F31" s="30">
        <v>0</v>
      </c>
      <c r="G31" s="30">
        <v>0</v>
      </c>
      <c r="H31" s="81">
        <v>0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3</v>
      </c>
      <c r="E32" s="115">
        <v>0</v>
      </c>
      <c r="F32" s="30">
        <v>0</v>
      </c>
      <c r="G32" s="30">
        <v>2</v>
      </c>
      <c r="H32" s="81">
        <v>0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1</v>
      </c>
      <c r="E33" s="115">
        <v>0</v>
      </c>
      <c r="F33" s="30">
        <v>0</v>
      </c>
      <c r="G33" s="30">
        <v>0</v>
      </c>
      <c r="H33" s="81">
        <v>2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3</v>
      </c>
      <c r="E34" s="116">
        <v>1</v>
      </c>
      <c r="F34" s="99">
        <v>1</v>
      </c>
      <c r="G34" s="99">
        <v>1</v>
      </c>
      <c r="H34" s="100">
        <v>1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56</v>
      </c>
      <c r="E36" s="117">
        <f t="shared" si="1"/>
        <v>14</v>
      </c>
      <c r="F36" s="6">
        <f t="shared" si="1"/>
        <v>14</v>
      </c>
      <c r="G36" s="6">
        <f t="shared" si="1"/>
        <v>17</v>
      </c>
      <c r="H36" s="82">
        <f t="shared" si="1"/>
        <v>19</v>
      </c>
      <c r="I36" s="6">
        <f t="shared" si="1"/>
        <v>0</v>
      </c>
      <c r="J36" s="6">
        <f>SUM(J5:J35)</f>
        <v>0</v>
      </c>
      <c r="K36" s="168"/>
      <c r="L36" s="6">
        <f>SUM(L5:L35)</f>
        <v>0</v>
      </c>
      <c r="M36" s="6">
        <f t="shared" ref="M36:N36" si="2">SUM(M5:M35)</f>
        <v>0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1.1176470588235294</v>
      </c>
      <c r="I37" s="232">
        <f t="shared" ref="I37:J37" si="3">IF($G$36=0,"",I36/$G$36)</f>
        <v>0</v>
      </c>
      <c r="J37" s="232">
        <f t="shared" si="3"/>
        <v>0</v>
      </c>
      <c r="K37" s="233"/>
      <c r="L37" s="232"/>
      <c r="M37" s="232" t="str">
        <f>IF($L$36=0,"",M36/$L$36)</f>
        <v/>
      </c>
      <c r="N37" s="232" t="str">
        <f t="shared" ref="N37:O37" si="4">IF($L$36=0,"",N36/$L$36)</f>
        <v/>
      </c>
      <c r="O37" s="232" t="str">
        <f t="shared" si="4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B19" workbookViewId="0">
      <selection activeCell="O34" sqref="O34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Sheet'!E93</f>
        <v>Nongkhaem</v>
      </c>
      <c r="F2" s="14" t="str">
        <f>'Control Sheet'!B93</f>
        <v>NKM</v>
      </c>
      <c r="H2" s="234" t="s">
        <v>213</v>
      </c>
      <c r="I2" s="235">
        <v>42583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8</v>
      </c>
      <c r="E5" s="113">
        <v>2</v>
      </c>
      <c r="F5" s="29">
        <v>0</v>
      </c>
      <c r="G5" s="29">
        <v>2</v>
      </c>
      <c r="H5" s="243">
        <v>2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5</v>
      </c>
      <c r="E6" s="247">
        <v>0</v>
      </c>
      <c r="F6" s="97">
        <v>0</v>
      </c>
      <c r="G6" s="97">
        <v>2</v>
      </c>
      <c r="H6" s="100">
        <v>1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8</v>
      </c>
      <c r="E8" s="113">
        <v>2</v>
      </c>
      <c r="F8" s="29">
        <v>0</v>
      </c>
      <c r="G8" s="29">
        <v>3</v>
      </c>
      <c r="H8" s="81">
        <v>2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7</v>
      </c>
      <c r="E9" s="115">
        <v>1</v>
      </c>
      <c r="F9" s="30">
        <v>0</v>
      </c>
      <c r="G9" s="30">
        <v>3</v>
      </c>
      <c r="H9" s="81">
        <v>3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5</v>
      </c>
      <c r="E10" s="115">
        <v>0</v>
      </c>
      <c r="F10" s="30">
        <v>0</v>
      </c>
      <c r="G10" s="30">
        <v>3</v>
      </c>
      <c r="H10" s="81">
        <v>3</v>
      </c>
      <c r="I10" s="30">
        <v>1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0</v>
      </c>
      <c r="E11" s="115">
        <v>0</v>
      </c>
      <c r="F11" s="30">
        <v>0</v>
      </c>
      <c r="G11" s="30">
        <v>0</v>
      </c>
      <c r="H11" s="81">
        <v>1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5</v>
      </c>
      <c r="E12" s="115">
        <v>0</v>
      </c>
      <c r="F12" s="30">
        <v>0</v>
      </c>
      <c r="G12" s="207">
        <v>2</v>
      </c>
      <c r="H12" s="81">
        <v>0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7</v>
      </c>
      <c r="E13" s="116">
        <v>1</v>
      </c>
      <c r="F13" s="99">
        <v>0</v>
      </c>
      <c r="G13" s="99">
        <v>2</v>
      </c>
      <c r="H13" s="100">
        <v>1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9</v>
      </c>
      <c r="E15" s="115">
        <v>2</v>
      </c>
      <c r="F15" s="30">
        <v>0</v>
      </c>
      <c r="G15" s="30">
        <v>4</v>
      </c>
      <c r="H15" s="81">
        <v>2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10</v>
      </c>
      <c r="E16" s="115">
        <v>1</v>
      </c>
      <c r="F16" s="30">
        <v>0</v>
      </c>
      <c r="G16" s="30">
        <v>3</v>
      </c>
      <c r="H16" s="81">
        <v>2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5</v>
      </c>
      <c r="E17" s="115">
        <v>0</v>
      </c>
      <c r="F17" s="30">
        <v>0</v>
      </c>
      <c r="G17" s="30">
        <v>3</v>
      </c>
      <c r="H17" s="81">
        <v>7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12</v>
      </c>
      <c r="E18" s="115">
        <v>0</v>
      </c>
      <c r="F18" s="30">
        <v>0</v>
      </c>
      <c r="G18" s="30">
        <v>5</v>
      </c>
      <c r="H18" s="81">
        <v>1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13</v>
      </c>
      <c r="E19" s="115">
        <v>0</v>
      </c>
      <c r="F19" s="30">
        <v>0</v>
      </c>
      <c r="G19" s="30">
        <v>5</v>
      </c>
      <c r="H19" s="81">
        <v>7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6</v>
      </c>
      <c r="E20" s="116">
        <v>0</v>
      </c>
      <c r="F20" s="99">
        <v>1</v>
      </c>
      <c r="G20" s="99">
        <v>3</v>
      </c>
      <c r="H20" s="100">
        <v>2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/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5</v>
      </c>
      <c r="E22" s="115">
        <v>0</v>
      </c>
      <c r="F22" s="30">
        <v>0</v>
      </c>
      <c r="G22" s="30">
        <v>3</v>
      </c>
      <c r="H22" s="81">
        <v>2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5</v>
      </c>
      <c r="E24" s="115">
        <v>1</v>
      </c>
      <c r="F24" s="30">
        <v>0</v>
      </c>
      <c r="G24" s="30">
        <v>1</v>
      </c>
      <c r="H24" s="81">
        <v>2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10</v>
      </c>
      <c r="E25" s="115">
        <v>0</v>
      </c>
      <c r="F25" s="30">
        <v>0</v>
      </c>
      <c r="G25" s="30">
        <v>5</v>
      </c>
      <c r="H25" s="81">
        <v>2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100</v>
      </c>
      <c r="D26" s="30">
        <v>13</v>
      </c>
      <c r="E26" s="115">
        <v>0</v>
      </c>
      <c r="F26" s="30">
        <v>1</v>
      </c>
      <c r="G26" s="30">
        <v>5</v>
      </c>
      <c r="H26" s="81">
        <v>4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4</v>
      </c>
      <c r="E27" s="116">
        <v>1</v>
      </c>
      <c r="F27" s="99">
        <v>0</v>
      </c>
      <c r="G27" s="99">
        <v>0</v>
      </c>
      <c r="H27" s="100">
        <v>5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10</v>
      </c>
      <c r="E29" s="115">
        <v>2</v>
      </c>
      <c r="F29" s="30">
        <v>0</v>
      </c>
      <c r="G29" s="30">
        <v>5</v>
      </c>
      <c r="H29" s="81">
        <v>3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10</v>
      </c>
      <c r="E30" s="115">
        <v>1</v>
      </c>
      <c r="F30" s="30">
        <v>1</v>
      </c>
      <c r="G30" s="30">
        <v>4</v>
      </c>
      <c r="H30" s="81">
        <v>6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5</v>
      </c>
      <c r="E31" s="115">
        <v>0</v>
      </c>
      <c r="F31" s="30">
        <v>0</v>
      </c>
      <c r="G31" s="30">
        <v>3</v>
      </c>
      <c r="H31" s="81">
        <v>4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8</v>
      </c>
      <c r="E32" s="115">
        <v>1</v>
      </c>
      <c r="F32" s="30">
        <v>0</v>
      </c>
      <c r="G32" s="30">
        <v>5</v>
      </c>
      <c r="H32" s="81">
        <v>6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100</v>
      </c>
      <c r="D33" s="30">
        <v>12</v>
      </c>
      <c r="E33" s="115">
        <v>1</v>
      </c>
      <c r="F33" s="30">
        <v>1</v>
      </c>
      <c r="G33" s="30">
        <v>4</v>
      </c>
      <c r="H33" s="81">
        <v>1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6</v>
      </c>
      <c r="E34" s="116">
        <v>0</v>
      </c>
      <c r="F34" s="99">
        <v>1</v>
      </c>
      <c r="G34" s="99">
        <v>2</v>
      </c>
      <c r="H34" s="100">
        <v>4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200</v>
      </c>
      <c r="D36" s="6">
        <f t="shared" si="1"/>
        <v>188</v>
      </c>
      <c r="E36" s="117">
        <f t="shared" si="1"/>
        <v>16</v>
      </c>
      <c r="F36" s="6">
        <f t="shared" si="1"/>
        <v>5</v>
      </c>
      <c r="G36" s="6">
        <f t="shared" si="1"/>
        <v>77</v>
      </c>
      <c r="H36" s="82">
        <f t="shared" si="1"/>
        <v>73</v>
      </c>
      <c r="I36" s="6">
        <f t="shared" si="1"/>
        <v>1</v>
      </c>
      <c r="J36" s="6">
        <f>SUM(J5:J35)</f>
        <v>0</v>
      </c>
      <c r="K36" s="168"/>
      <c r="L36" s="6">
        <f>SUM(L5:L35)</f>
        <v>0</v>
      </c>
      <c r="M36" s="6">
        <f t="shared" ref="M36:N36" si="2">SUM(M5:M35)</f>
        <v>0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0.94805194805194803</v>
      </c>
      <c r="I37" s="232">
        <f t="shared" ref="I37:J37" si="3">IF($G$36=0,"",I36/$G$36)</f>
        <v>1.2987012987012988E-2</v>
      </c>
      <c r="J37" s="232">
        <f t="shared" si="3"/>
        <v>0</v>
      </c>
      <c r="K37" s="233"/>
      <c r="L37" s="232"/>
      <c r="M37" s="232" t="str">
        <f>IF($L$36=0,"",M36/$L$36)</f>
        <v/>
      </c>
      <c r="N37" s="232" t="str">
        <f t="shared" ref="N37:O37" si="4">IF($L$36=0,"",N36/$L$36)</f>
        <v/>
      </c>
      <c r="O37" s="232" t="str">
        <f t="shared" si="4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workbookViewId="0">
      <selection activeCell="F15" sqref="F1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Sheet'!E94</f>
        <v>Phutthamonthon Sai 6</v>
      </c>
      <c r="F2" s="14" t="str">
        <f>'Control Sheet'!B94</f>
        <v>PMT</v>
      </c>
      <c r="H2" s="234" t="s">
        <v>213</v>
      </c>
      <c r="I2" s="236"/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/>
      <c r="D5" s="29"/>
      <c r="E5" s="113"/>
      <c r="F5" s="29"/>
      <c r="G5" s="29"/>
      <c r="H5" s="243"/>
      <c r="I5" s="29"/>
      <c r="J5" s="29"/>
      <c r="L5" s="111"/>
      <c r="M5" s="177"/>
      <c r="N5" s="111"/>
      <c r="O5" s="111"/>
    </row>
    <row r="6" spans="1:15" s="96" customFormat="1" x14ac:dyDescent="0.2">
      <c r="A6" s="245">
        <f>A5+1</f>
        <v>2</v>
      </c>
      <c r="B6" s="109" t="s">
        <v>116</v>
      </c>
      <c r="C6" s="97"/>
      <c r="D6" s="97"/>
      <c r="E6" s="247"/>
      <c r="F6" s="97"/>
      <c r="G6" s="97"/>
      <c r="H6" s="100"/>
      <c r="I6" s="97"/>
      <c r="J6" s="97"/>
      <c r="K6" s="24"/>
      <c r="L6" s="246"/>
      <c r="M6" s="175"/>
      <c r="N6" s="246"/>
      <c r="O6" s="246"/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/>
      <c r="D8" s="29"/>
      <c r="E8" s="113"/>
      <c r="F8" s="29"/>
      <c r="G8" s="29"/>
      <c r="H8" s="81"/>
      <c r="I8" s="29"/>
      <c r="J8" s="29"/>
      <c r="L8" s="111"/>
      <c r="M8" s="177"/>
      <c r="N8" s="111"/>
      <c r="O8" s="111"/>
    </row>
    <row r="9" spans="1:15" s="28" customFormat="1" x14ac:dyDescent="0.2">
      <c r="A9" s="22">
        <f t="shared" si="0"/>
        <v>5</v>
      </c>
      <c r="B9" s="95" t="s">
        <v>112</v>
      </c>
      <c r="C9" s="30"/>
      <c r="D9" s="30"/>
      <c r="E9" s="115"/>
      <c r="F9" s="30"/>
      <c r="G9" s="30"/>
      <c r="H9" s="81"/>
      <c r="I9" s="30"/>
      <c r="J9" s="30"/>
      <c r="L9" s="112"/>
      <c r="M9" s="177"/>
      <c r="N9" s="112"/>
      <c r="O9" s="112"/>
    </row>
    <row r="10" spans="1:15" s="28" customFormat="1" x14ac:dyDescent="0.2">
      <c r="A10" s="22">
        <f t="shared" si="0"/>
        <v>6</v>
      </c>
      <c r="B10" s="95" t="s">
        <v>113</v>
      </c>
      <c r="C10" s="30"/>
      <c r="D10" s="30"/>
      <c r="E10" s="115"/>
      <c r="F10" s="30"/>
      <c r="G10" s="30"/>
      <c r="H10" s="81"/>
      <c r="I10" s="30"/>
      <c r="J10" s="30"/>
      <c r="L10" s="112"/>
      <c r="M10" s="177"/>
      <c r="N10" s="112"/>
      <c r="O10" s="112"/>
    </row>
    <row r="11" spans="1:15" s="28" customFormat="1" x14ac:dyDescent="0.2">
      <c r="A11" s="22">
        <f t="shared" si="0"/>
        <v>7</v>
      </c>
      <c r="B11" s="95" t="s">
        <v>114</v>
      </c>
      <c r="C11" s="30"/>
      <c r="D11" s="30"/>
      <c r="E11" s="115"/>
      <c r="F11" s="30"/>
      <c r="G11" s="30"/>
      <c r="H11" s="81"/>
      <c r="I11" s="30"/>
      <c r="J11" s="30"/>
      <c r="L11" s="112"/>
      <c r="M11" s="177"/>
      <c r="N11" s="112"/>
      <c r="O11" s="112"/>
    </row>
    <row r="12" spans="1:15" s="28" customFormat="1" x14ac:dyDescent="0.2">
      <c r="A12" s="22">
        <f t="shared" si="0"/>
        <v>8</v>
      </c>
      <c r="B12" s="95" t="s">
        <v>115</v>
      </c>
      <c r="C12" s="30"/>
      <c r="D12" s="30"/>
      <c r="E12" s="115"/>
      <c r="F12" s="30"/>
      <c r="G12" s="30"/>
      <c r="H12" s="81"/>
      <c r="I12" s="30"/>
      <c r="J12" s="30"/>
      <c r="L12" s="112"/>
      <c r="M12" s="177"/>
      <c r="N12" s="112"/>
      <c r="O12" s="112"/>
    </row>
    <row r="13" spans="1:15" s="28" customFormat="1" x14ac:dyDescent="0.2">
      <c r="A13" s="98">
        <f t="shared" si="0"/>
        <v>9</v>
      </c>
      <c r="B13" s="109" t="s">
        <v>116</v>
      </c>
      <c r="C13" s="99"/>
      <c r="D13" s="99"/>
      <c r="E13" s="116"/>
      <c r="F13" s="99"/>
      <c r="G13" s="99"/>
      <c r="H13" s="100"/>
      <c r="I13" s="99"/>
      <c r="J13" s="99"/>
      <c r="K13" s="208"/>
      <c r="L13" s="165"/>
      <c r="M13" s="175"/>
      <c r="N13" s="165"/>
      <c r="O13" s="165"/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/>
      <c r="D15" s="30"/>
      <c r="E15" s="115"/>
      <c r="F15" s="30"/>
      <c r="G15" s="30"/>
      <c r="H15" s="81"/>
      <c r="I15" s="30"/>
      <c r="J15" s="30"/>
      <c r="L15" s="112"/>
      <c r="M15" s="177"/>
      <c r="N15" s="112"/>
      <c r="O15" s="112"/>
    </row>
    <row r="16" spans="1:15" s="28" customFormat="1" x14ac:dyDescent="0.2">
      <c r="A16" s="22">
        <f t="shared" si="0"/>
        <v>12</v>
      </c>
      <c r="B16" s="95" t="s">
        <v>112</v>
      </c>
      <c r="C16" s="30"/>
      <c r="D16" s="30"/>
      <c r="E16" s="115"/>
      <c r="F16" s="30"/>
      <c r="G16" s="30"/>
      <c r="H16" s="81"/>
      <c r="I16" s="30"/>
      <c r="J16" s="30"/>
      <c r="L16" s="112"/>
      <c r="M16" s="177"/>
      <c r="N16" s="112"/>
      <c r="O16" s="112"/>
    </row>
    <row r="17" spans="1:15" s="28" customFormat="1" x14ac:dyDescent="0.2">
      <c r="A17" s="22">
        <f t="shared" si="0"/>
        <v>13</v>
      </c>
      <c r="B17" s="95" t="s">
        <v>113</v>
      </c>
      <c r="C17" s="30"/>
      <c r="D17" s="30"/>
      <c r="E17" s="115"/>
      <c r="F17" s="30"/>
      <c r="G17" s="30"/>
      <c r="H17" s="81"/>
      <c r="I17" s="30"/>
      <c r="J17" s="30"/>
      <c r="L17" s="112"/>
      <c r="M17" s="177"/>
      <c r="N17" s="112"/>
      <c r="O17" s="112"/>
    </row>
    <row r="18" spans="1:15" s="28" customFormat="1" x14ac:dyDescent="0.2">
      <c r="A18" s="22">
        <f t="shared" si="0"/>
        <v>14</v>
      </c>
      <c r="B18" s="95" t="s">
        <v>114</v>
      </c>
      <c r="C18" s="30"/>
      <c r="D18" s="30"/>
      <c r="E18" s="115"/>
      <c r="F18" s="30"/>
      <c r="G18" s="30"/>
      <c r="H18" s="81"/>
      <c r="I18" s="30"/>
      <c r="J18" s="30"/>
      <c r="L18" s="112"/>
      <c r="M18" s="177"/>
      <c r="N18" s="112"/>
      <c r="O18" s="112"/>
    </row>
    <row r="19" spans="1:15" s="28" customFormat="1" x14ac:dyDescent="0.2">
      <c r="A19" s="22">
        <f t="shared" si="0"/>
        <v>15</v>
      </c>
      <c r="B19" s="95" t="s">
        <v>115</v>
      </c>
      <c r="C19" s="30"/>
      <c r="D19" s="30"/>
      <c r="E19" s="115"/>
      <c r="F19" s="30"/>
      <c r="G19" s="30"/>
      <c r="H19" s="81"/>
      <c r="I19" s="30"/>
      <c r="J19" s="30"/>
      <c r="L19" s="112"/>
      <c r="M19" s="177"/>
      <c r="N19" s="112"/>
      <c r="O19" s="112"/>
    </row>
    <row r="20" spans="1:15" s="28" customFormat="1" x14ac:dyDescent="0.2">
      <c r="A20" s="98">
        <f t="shared" si="0"/>
        <v>16</v>
      </c>
      <c r="B20" s="109" t="s">
        <v>116</v>
      </c>
      <c r="C20" s="99"/>
      <c r="D20" s="99"/>
      <c r="E20" s="116"/>
      <c r="F20" s="99"/>
      <c r="G20" s="99"/>
      <c r="H20" s="100"/>
      <c r="I20" s="99"/>
      <c r="J20" s="99"/>
      <c r="K20" s="208"/>
      <c r="L20" s="165"/>
      <c r="M20" s="175"/>
      <c r="N20" s="165"/>
      <c r="O20" s="165"/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/>
      <c r="D22" s="30"/>
      <c r="E22" s="115"/>
      <c r="F22" s="30"/>
      <c r="G22" s="30"/>
      <c r="H22" s="81"/>
      <c r="I22" s="30"/>
      <c r="J22" s="30"/>
      <c r="L22" s="112"/>
      <c r="M22" s="177"/>
      <c r="N22" s="112"/>
      <c r="O22" s="112"/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/>
      <c r="D24" s="30"/>
      <c r="E24" s="115"/>
      <c r="F24" s="30"/>
      <c r="G24" s="30"/>
      <c r="H24" s="81"/>
      <c r="I24" s="30"/>
      <c r="J24" s="30"/>
      <c r="L24" s="112"/>
      <c r="M24" s="177"/>
      <c r="N24" s="112"/>
      <c r="O24" s="112"/>
    </row>
    <row r="25" spans="1:15" s="28" customFormat="1" x14ac:dyDescent="0.2">
      <c r="A25" s="22">
        <f t="shared" si="0"/>
        <v>21</v>
      </c>
      <c r="B25" s="95" t="s">
        <v>114</v>
      </c>
      <c r="C25" s="30"/>
      <c r="D25" s="30"/>
      <c r="E25" s="115"/>
      <c r="F25" s="30"/>
      <c r="G25" s="30"/>
      <c r="H25" s="81"/>
      <c r="I25" s="30"/>
      <c r="J25" s="30"/>
      <c r="L25" s="112"/>
      <c r="M25" s="177"/>
      <c r="N25" s="112"/>
      <c r="O25" s="112"/>
    </row>
    <row r="26" spans="1:15" s="28" customFormat="1" x14ac:dyDescent="0.2">
      <c r="A26" s="22">
        <f t="shared" si="0"/>
        <v>22</v>
      </c>
      <c r="B26" s="95" t="s">
        <v>115</v>
      </c>
      <c r="C26" s="30"/>
      <c r="D26" s="30"/>
      <c r="E26" s="115"/>
      <c r="F26" s="30"/>
      <c r="G26" s="30"/>
      <c r="H26" s="81"/>
      <c r="I26" s="30"/>
      <c r="J26" s="30"/>
      <c r="L26" s="112"/>
      <c r="M26" s="177"/>
      <c r="N26" s="112"/>
      <c r="O26" s="112"/>
    </row>
    <row r="27" spans="1:15" s="28" customFormat="1" x14ac:dyDescent="0.2">
      <c r="A27" s="98">
        <f t="shared" si="0"/>
        <v>23</v>
      </c>
      <c r="B27" s="109" t="s">
        <v>116</v>
      </c>
      <c r="C27" s="99"/>
      <c r="D27" s="99"/>
      <c r="E27" s="116"/>
      <c r="F27" s="99"/>
      <c r="G27" s="99"/>
      <c r="H27" s="100"/>
      <c r="I27" s="99"/>
      <c r="J27" s="99"/>
      <c r="K27" s="208"/>
      <c r="L27" s="165"/>
      <c r="M27" s="175"/>
      <c r="N27" s="165"/>
      <c r="O27" s="165"/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/>
      <c r="D29" s="30"/>
      <c r="E29" s="115"/>
      <c r="F29" s="30"/>
      <c r="G29" s="30"/>
      <c r="H29" s="81"/>
      <c r="I29" s="30"/>
      <c r="J29" s="30"/>
      <c r="L29" s="112"/>
      <c r="M29" s="177"/>
      <c r="N29" s="112"/>
      <c r="O29" s="112"/>
    </row>
    <row r="30" spans="1:15" s="28" customFormat="1" x14ac:dyDescent="0.2">
      <c r="A30" s="22">
        <f t="shared" si="0"/>
        <v>26</v>
      </c>
      <c r="B30" s="95" t="s">
        <v>112</v>
      </c>
      <c r="C30" s="30"/>
      <c r="D30" s="30"/>
      <c r="E30" s="115"/>
      <c r="F30" s="30"/>
      <c r="G30" s="30"/>
      <c r="H30" s="81"/>
      <c r="I30" s="30"/>
      <c r="J30" s="30"/>
      <c r="L30" s="112"/>
      <c r="M30" s="177"/>
      <c r="N30" s="112"/>
      <c r="O30" s="112"/>
    </row>
    <row r="31" spans="1:15" s="28" customFormat="1" x14ac:dyDescent="0.2">
      <c r="A31" s="22">
        <f t="shared" si="0"/>
        <v>27</v>
      </c>
      <c r="B31" s="95" t="s">
        <v>113</v>
      </c>
      <c r="C31" s="30"/>
      <c r="D31" s="30"/>
      <c r="E31" s="115"/>
      <c r="F31" s="30"/>
      <c r="G31" s="30"/>
      <c r="H31" s="81"/>
      <c r="I31" s="30"/>
      <c r="J31" s="30"/>
      <c r="L31" s="112"/>
      <c r="M31" s="177"/>
      <c r="N31" s="112"/>
      <c r="O31" s="112"/>
    </row>
    <row r="32" spans="1:15" s="28" customFormat="1" x14ac:dyDescent="0.2">
      <c r="A32" s="22">
        <f t="shared" si="0"/>
        <v>28</v>
      </c>
      <c r="B32" s="95" t="s">
        <v>114</v>
      </c>
      <c r="C32" s="30"/>
      <c r="D32" s="30"/>
      <c r="E32" s="115"/>
      <c r="F32" s="30"/>
      <c r="G32" s="30"/>
      <c r="H32" s="81"/>
      <c r="I32" s="30"/>
      <c r="J32" s="30"/>
      <c r="L32" s="112"/>
      <c r="M32" s="177"/>
      <c r="N32" s="112"/>
      <c r="O32" s="112"/>
    </row>
    <row r="33" spans="1:15" s="28" customFormat="1" x14ac:dyDescent="0.2">
      <c r="A33" s="22">
        <f t="shared" si="0"/>
        <v>29</v>
      </c>
      <c r="B33" s="95" t="s">
        <v>115</v>
      </c>
      <c r="C33" s="30"/>
      <c r="D33" s="30"/>
      <c r="E33" s="115"/>
      <c r="F33" s="30"/>
      <c r="G33" s="30"/>
      <c r="H33" s="81"/>
      <c r="I33" s="30"/>
      <c r="J33" s="30"/>
      <c r="L33" s="112"/>
      <c r="M33" s="177"/>
      <c r="N33" s="112"/>
      <c r="O33" s="112"/>
    </row>
    <row r="34" spans="1:15" s="28" customFormat="1" x14ac:dyDescent="0.2">
      <c r="A34" s="98">
        <f t="shared" si="0"/>
        <v>30</v>
      </c>
      <c r="B34" s="109" t="s">
        <v>116</v>
      </c>
      <c r="C34" s="99"/>
      <c r="D34" s="99"/>
      <c r="E34" s="116"/>
      <c r="F34" s="99"/>
      <c r="G34" s="99"/>
      <c r="H34" s="100"/>
      <c r="I34" s="99"/>
      <c r="J34" s="99"/>
      <c r="K34" s="208"/>
      <c r="L34" s="165"/>
      <c r="M34" s="175"/>
      <c r="N34" s="165"/>
      <c r="O34" s="165"/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0</v>
      </c>
      <c r="E36" s="117">
        <f t="shared" si="1"/>
        <v>0</v>
      </c>
      <c r="F36" s="6">
        <f t="shared" si="1"/>
        <v>0</v>
      </c>
      <c r="G36" s="6">
        <f t="shared" si="1"/>
        <v>0</v>
      </c>
      <c r="H36" s="82">
        <f t="shared" si="1"/>
        <v>0</v>
      </c>
      <c r="I36" s="6">
        <f t="shared" si="1"/>
        <v>0</v>
      </c>
      <c r="J36" s="6">
        <f>SUM(J5:J35)</f>
        <v>0</v>
      </c>
      <c r="K36" s="168"/>
      <c r="L36" s="6">
        <f>SUM(L5:L35)</f>
        <v>0</v>
      </c>
      <c r="M36" s="6">
        <f t="shared" ref="M36:N36" si="2">SUM(M5:M35)</f>
        <v>0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 t="str">
        <f>IF($G$36=0,"",H36/$G$36)</f>
        <v/>
      </c>
      <c r="I37" s="232" t="str">
        <f t="shared" ref="I37:J37" si="3">IF($G$36=0,"",I36/$G$36)</f>
        <v/>
      </c>
      <c r="J37" s="232" t="str">
        <f t="shared" si="3"/>
        <v/>
      </c>
      <c r="K37" s="233"/>
      <c r="L37" s="232"/>
      <c r="M37" s="232" t="str">
        <f>IF($L$36=0,"",M36/$L$36)</f>
        <v/>
      </c>
      <c r="N37" s="232" t="str">
        <f t="shared" ref="N37:O37" si="4">IF($L$36=0,"",N36/$L$36)</f>
        <v/>
      </c>
      <c r="O37" s="232" t="str">
        <f t="shared" si="4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A16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3.375" style="19" bestFit="1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Sheet'!E95</f>
        <v>Bangbon (MaxValu)</v>
      </c>
      <c r="F2" s="14" t="str">
        <f>'Control Sheet'!B95</f>
        <v>BBN</v>
      </c>
      <c r="H2" s="234" t="s">
        <v>213</v>
      </c>
      <c r="I2" s="237">
        <v>42478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1</v>
      </c>
      <c r="E5" s="113">
        <v>0</v>
      </c>
      <c r="F5" s="29">
        <v>0</v>
      </c>
      <c r="G5" s="29">
        <v>1</v>
      </c>
      <c r="H5" s="243">
        <v>0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2</v>
      </c>
      <c r="E6" s="247">
        <v>0</v>
      </c>
      <c r="F6" s="97">
        <v>0</v>
      </c>
      <c r="G6" s="97">
        <v>0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4</v>
      </c>
      <c r="E8" s="113">
        <v>0</v>
      </c>
      <c r="F8" s="29">
        <v>0</v>
      </c>
      <c r="G8" s="273">
        <v>1</v>
      </c>
      <c r="H8" s="81">
        <v>1</v>
      </c>
      <c r="I8" s="29">
        <v>0</v>
      </c>
      <c r="J8" s="29">
        <v>0</v>
      </c>
      <c r="L8" s="111">
        <v>1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0</v>
      </c>
      <c r="E9" s="115">
        <v>0</v>
      </c>
      <c r="F9" s="30">
        <v>0</v>
      </c>
      <c r="G9" s="30">
        <v>0</v>
      </c>
      <c r="H9" s="81">
        <v>0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0</v>
      </c>
      <c r="E10" s="115">
        <v>0</v>
      </c>
      <c r="F10" s="30">
        <v>0</v>
      </c>
      <c r="G10" s="30">
        <v>0</v>
      </c>
      <c r="H10" s="81">
        <v>1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1</v>
      </c>
      <c r="E11" s="115">
        <v>0</v>
      </c>
      <c r="F11" s="30">
        <v>0</v>
      </c>
      <c r="G11" s="30">
        <v>1</v>
      </c>
      <c r="H11" s="81">
        <v>0</v>
      </c>
      <c r="I11" s="30">
        <v>0</v>
      </c>
      <c r="J11" s="30">
        <v>0</v>
      </c>
      <c r="L11" s="112">
        <v>0</v>
      </c>
      <c r="M11" s="177">
        <v>1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2</v>
      </c>
      <c r="E12" s="115">
        <v>0</v>
      </c>
      <c r="F12" s="30">
        <v>0</v>
      </c>
      <c r="G12" s="30">
        <v>1</v>
      </c>
      <c r="H12" s="81">
        <v>1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2</v>
      </c>
      <c r="E13" s="116">
        <v>0</v>
      </c>
      <c r="F13" s="99">
        <v>0</v>
      </c>
      <c r="G13" s="99">
        <v>2</v>
      </c>
      <c r="H13" s="100">
        <v>1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0</v>
      </c>
      <c r="E15" s="115">
        <v>0</v>
      </c>
      <c r="F15" s="30">
        <v>0</v>
      </c>
      <c r="G15" s="30">
        <v>0</v>
      </c>
      <c r="H15" s="81">
        <v>1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2</v>
      </c>
      <c r="E16" s="115">
        <v>0</v>
      </c>
      <c r="F16" s="30">
        <v>0</v>
      </c>
      <c r="G16" s="30">
        <v>1</v>
      </c>
      <c r="H16" s="81">
        <v>0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0</v>
      </c>
      <c r="E17" s="115">
        <v>0</v>
      </c>
      <c r="F17" s="30">
        <v>0</v>
      </c>
      <c r="G17" s="30">
        <v>0</v>
      </c>
      <c r="H17" s="81">
        <v>2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1</v>
      </c>
      <c r="E18" s="115">
        <v>0</v>
      </c>
      <c r="F18" s="30">
        <v>0</v>
      </c>
      <c r="G18" s="30">
        <v>1</v>
      </c>
      <c r="H18" s="81">
        <v>0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1</v>
      </c>
      <c r="E19" s="115">
        <v>0</v>
      </c>
      <c r="F19" s="30">
        <v>0</v>
      </c>
      <c r="G19" s="207">
        <v>2</v>
      </c>
      <c r="H19" s="81">
        <v>1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0</v>
      </c>
      <c r="E20" s="116">
        <v>0</v>
      </c>
      <c r="F20" s="99">
        <v>0</v>
      </c>
      <c r="G20" s="99">
        <v>0</v>
      </c>
      <c r="H20" s="100">
        <v>1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1</v>
      </c>
      <c r="E22" s="115">
        <v>0</v>
      </c>
      <c r="F22" s="30">
        <v>0</v>
      </c>
      <c r="G22" s="30">
        <v>1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1</v>
      </c>
      <c r="E24" s="115">
        <v>0</v>
      </c>
      <c r="F24" s="30">
        <v>0</v>
      </c>
      <c r="G24" s="30">
        <v>1</v>
      </c>
      <c r="H24" s="81">
        <v>1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4</v>
      </c>
      <c r="E25" s="115">
        <v>0</v>
      </c>
      <c r="F25" s="30">
        <v>0</v>
      </c>
      <c r="G25" s="30">
        <v>4</v>
      </c>
      <c r="H25" s="81">
        <v>3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0</v>
      </c>
      <c r="E26" s="115">
        <v>0</v>
      </c>
      <c r="F26" s="30">
        <v>0</v>
      </c>
      <c r="G26" s="30">
        <v>0</v>
      </c>
      <c r="H26" s="81">
        <v>4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0</v>
      </c>
      <c r="E27" s="116">
        <v>0</v>
      </c>
      <c r="F27" s="99">
        <v>0</v>
      </c>
      <c r="G27" s="99">
        <v>0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1</v>
      </c>
      <c r="E29" s="115">
        <v>0</v>
      </c>
      <c r="F29" s="30">
        <v>0</v>
      </c>
      <c r="G29" s="30">
        <v>0</v>
      </c>
      <c r="H29" s="81">
        <v>0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1</v>
      </c>
      <c r="E30" s="115">
        <v>0</v>
      </c>
      <c r="F30" s="30">
        <v>0</v>
      </c>
      <c r="G30" s="30">
        <v>0</v>
      </c>
      <c r="H30" s="81">
        <v>0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0</v>
      </c>
      <c r="E31" s="115">
        <v>0</v>
      </c>
      <c r="F31" s="30">
        <v>0</v>
      </c>
      <c r="G31" s="30">
        <v>0</v>
      </c>
      <c r="H31" s="81">
        <v>0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0</v>
      </c>
      <c r="E32" s="115">
        <v>0</v>
      </c>
      <c r="F32" s="30">
        <v>0</v>
      </c>
      <c r="G32" s="30">
        <v>0</v>
      </c>
      <c r="H32" s="81">
        <v>0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0</v>
      </c>
      <c r="E33" s="115">
        <v>0</v>
      </c>
      <c r="F33" s="30">
        <v>0</v>
      </c>
      <c r="G33" s="30">
        <v>0</v>
      </c>
      <c r="H33" s="81">
        <v>0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0</v>
      </c>
      <c r="E34" s="116">
        <v>0</v>
      </c>
      <c r="F34" s="99">
        <v>0</v>
      </c>
      <c r="G34" s="99">
        <v>0</v>
      </c>
      <c r="H34" s="100">
        <v>0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24</v>
      </c>
      <c r="E36" s="117">
        <f t="shared" si="1"/>
        <v>0</v>
      </c>
      <c r="F36" s="6">
        <f t="shared" si="1"/>
        <v>0</v>
      </c>
      <c r="G36" s="6">
        <f t="shared" si="1"/>
        <v>16</v>
      </c>
      <c r="H36" s="82">
        <f t="shared" si="1"/>
        <v>17</v>
      </c>
      <c r="I36" s="6">
        <f t="shared" si="1"/>
        <v>0</v>
      </c>
      <c r="J36" s="6">
        <f>SUM(J5:J35)</f>
        <v>0</v>
      </c>
      <c r="K36" s="168"/>
      <c r="L36" s="6">
        <f>SUM(L5:L35)</f>
        <v>1</v>
      </c>
      <c r="M36" s="6">
        <f t="shared" ref="M36:N36" si="2">SUM(M5:M35)</f>
        <v>1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1.0625</v>
      </c>
      <c r="I37" s="232">
        <f t="shared" ref="I37:J37" si="3">IF($G$36=0,"",I36/$G$36)</f>
        <v>0</v>
      </c>
      <c r="J37" s="232">
        <f t="shared" si="3"/>
        <v>0</v>
      </c>
      <c r="K37" s="233"/>
      <c r="L37" s="232"/>
      <c r="M37" s="232">
        <f>IF($L$36=0,"",M36/$L$36)</f>
        <v>1</v>
      </c>
      <c r="N37" s="232">
        <f t="shared" ref="N37:O37" si="4">IF($L$36=0,"",N36/$L$36)</f>
        <v>0</v>
      </c>
      <c r="O37" s="232">
        <f t="shared" si="4"/>
        <v>0</v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B19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4" style="19" bestFit="1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Sheet'!E96</f>
        <v>Bangbuathong</v>
      </c>
      <c r="F2" s="14" t="str">
        <f>'Control Sheet'!B96</f>
        <v>BUA</v>
      </c>
      <c r="H2" s="234" t="s">
        <v>213</v>
      </c>
      <c r="I2" s="235">
        <v>42226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3</v>
      </c>
      <c r="E5" s="113">
        <v>0</v>
      </c>
      <c r="F5" s="29">
        <v>0</v>
      </c>
      <c r="G5" s="29">
        <v>1</v>
      </c>
      <c r="H5" s="243">
        <v>5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3</v>
      </c>
      <c r="E6" s="247">
        <v>0</v>
      </c>
      <c r="F6" s="97">
        <v>0</v>
      </c>
      <c r="G6" s="97">
        <v>2</v>
      </c>
      <c r="H6" s="100">
        <v>2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4</v>
      </c>
      <c r="E8" s="113">
        <v>0</v>
      </c>
      <c r="F8" s="29">
        <v>0</v>
      </c>
      <c r="G8" s="273">
        <v>4</v>
      </c>
      <c r="H8" s="81">
        <v>2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2</v>
      </c>
      <c r="E9" s="115">
        <v>0</v>
      </c>
      <c r="F9" s="30">
        <v>0</v>
      </c>
      <c r="G9" s="30">
        <v>2</v>
      </c>
      <c r="H9" s="81">
        <v>1</v>
      </c>
      <c r="I9" s="30">
        <v>1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1</v>
      </c>
      <c r="E10" s="115">
        <v>0</v>
      </c>
      <c r="F10" s="30">
        <v>0</v>
      </c>
      <c r="G10" s="30">
        <v>1</v>
      </c>
      <c r="H10" s="81">
        <v>2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0</v>
      </c>
      <c r="E11" s="115">
        <v>0</v>
      </c>
      <c r="F11" s="30">
        <v>0</v>
      </c>
      <c r="G11" s="30">
        <v>0</v>
      </c>
      <c r="H11" s="81">
        <v>1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1</v>
      </c>
      <c r="E12" s="115">
        <v>0</v>
      </c>
      <c r="F12" s="30">
        <v>0</v>
      </c>
      <c r="G12" s="30">
        <v>1</v>
      </c>
      <c r="H12" s="81">
        <v>0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1</v>
      </c>
      <c r="E13" s="116">
        <v>0</v>
      </c>
      <c r="F13" s="99">
        <v>0</v>
      </c>
      <c r="G13" s="99">
        <v>1</v>
      </c>
      <c r="H13" s="100">
        <v>1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3</v>
      </c>
      <c r="E15" s="115">
        <v>0</v>
      </c>
      <c r="F15" s="30">
        <v>0</v>
      </c>
      <c r="G15" s="30">
        <v>2</v>
      </c>
      <c r="H15" s="81">
        <v>1</v>
      </c>
      <c r="I15" s="30">
        <v>1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2</v>
      </c>
      <c r="E16" s="115">
        <v>0</v>
      </c>
      <c r="F16" s="30">
        <v>0</v>
      </c>
      <c r="G16" s="30">
        <v>2</v>
      </c>
      <c r="H16" s="81">
        <v>2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0</v>
      </c>
      <c r="E17" s="115">
        <v>0</v>
      </c>
      <c r="F17" s="30">
        <v>0</v>
      </c>
      <c r="G17" s="30">
        <v>0</v>
      </c>
      <c r="H17" s="81">
        <v>0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0</v>
      </c>
      <c r="E18" s="115">
        <v>0</v>
      </c>
      <c r="F18" s="30">
        <v>0</v>
      </c>
      <c r="G18" s="30">
        <v>0</v>
      </c>
      <c r="H18" s="81">
        <v>0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3</v>
      </c>
      <c r="E19" s="115">
        <v>0</v>
      </c>
      <c r="F19" s="30">
        <v>0</v>
      </c>
      <c r="G19" s="30">
        <v>2</v>
      </c>
      <c r="H19" s="81">
        <v>3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4</v>
      </c>
      <c r="E20" s="116">
        <v>0</v>
      </c>
      <c r="F20" s="99">
        <v>0</v>
      </c>
      <c r="G20" s="99">
        <v>3</v>
      </c>
      <c r="H20" s="100">
        <v>0</v>
      </c>
      <c r="I20" s="99">
        <v>0</v>
      </c>
      <c r="J20" s="99">
        <v>0</v>
      </c>
      <c r="K20" s="208"/>
      <c r="L20" s="165">
        <v>1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3</v>
      </c>
      <c r="E22" s="115">
        <v>0</v>
      </c>
      <c r="F22" s="30">
        <v>0</v>
      </c>
      <c r="G22" s="30">
        <v>3</v>
      </c>
      <c r="H22" s="81">
        <v>1</v>
      </c>
      <c r="I22" s="30">
        <v>1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0</v>
      </c>
      <c r="E24" s="115">
        <v>0</v>
      </c>
      <c r="F24" s="30">
        <v>0</v>
      </c>
      <c r="G24" s="30">
        <v>0</v>
      </c>
      <c r="H24" s="81">
        <v>1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3</v>
      </c>
      <c r="E25" s="115">
        <v>0</v>
      </c>
      <c r="F25" s="30">
        <v>0</v>
      </c>
      <c r="G25" s="30">
        <v>2</v>
      </c>
      <c r="H25" s="81">
        <v>2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0</v>
      </c>
      <c r="E26" s="115">
        <v>0</v>
      </c>
      <c r="F26" s="30">
        <v>0</v>
      </c>
      <c r="G26" s="30">
        <v>0</v>
      </c>
      <c r="H26" s="81">
        <v>0</v>
      </c>
      <c r="I26" s="30">
        <v>0</v>
      </c>
      <c r="J26" s="30">
        <v>0</v>
      </c>
      <c r="L26" s="112">
        <v>0</v>
      </c>
      <c r="M26" s="177">
        <v>1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4</v>
      </c>
      <c r="E27" s="116">
        <v>0</v>
      </c>
      <c r="F27" s="99">
        <v>0</v>
      </c>
      <c r="G27" s="99">
        <v>4</v>
      </c>
      <c r="H27" s="100">
        <v>3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2</v>
      </c>
      <c r="E29" s="115">
        <v>0</v>
      </c>
      <c r="F29" s="30">
        <v>0</v>
      </c>
      <c r="G29" s="30">
        <v>2</v>
      </c>
      <c r="H29" s="81">
        <v>1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1</v>
      </c>
      <c r="E30" s="115">
        <v>1</v>
      </c>
      <c r="F30" s="30">
        <v>0</v>
      </c>
      <c r="G30" s="30">
        <v>0</v>
      </c>
      <c r="H30" s="81">
        <v>3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1</v>
      </c>
      <c r="E31" s="115">
        <v>0</v>
      </c>
      <c r="F31" s="30">
        <v>0</v>
      </c>
      <c r="G31" s="30">
        <v>0</v>
      </c>
      <c r="H31" s="81">
        <v>0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2</v>
      </c>
      <c r="E32" s="115">
        <v>0</v>
      </c>
      <c r="F32" s="30">
        <v>0</v>
      </c>
      <c r="G32" s="30">
        <v>1</v>
      </c>
      <c r="H32" s="81">
        <v>0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2</v>
      </c>
      <c r="E33" s="115">
        <v>0</v>
      </c>
      <c r="F33" s="30">
        <v>0</v>
      </c>
      <c r="G33" s="30">
        <v>1</v>
      </c>
      <c r="H33" s="81">
        <v>1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3</v>
      </c>
      <c r="E34" s="116">
        <v>0</v>
      </c>
      <c r="F34" s="99">
        <v>0</v>
      </c>
      <c r="G34" s="99">
        <v>1</v>
      </c>
      <c r="H34" s="100">
        <v>0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48</v>
      </c>
      <c r="E36" s="117">
        <f t="shared" si="1"/>
        <v>1</v>
      </c>
      <c r="F36" s="6">
        <f t="shared" si="1"/>
        <v>0</v>
      </c>
      <c r="G36" s="6">
        <f t="shared" si="1"/>
        <v>35</v>
      </c>
      <c r="H36" s="82">
        <f t="shared" si="1"/>
        <v>32</v>
      </c>
      <c r="I36" s="6">
        <f t="shared" si="1"/>
        <v>3</v>
      </c>
      <c r="J36" s="6">
        <f>SUM(J5:J35)</f>
        <v>0</v>
      </c>
      <c r="K36" s="168"/>
      <c r="L36" s="6">
        <f>SUM(L5:L35)</f>
        <v>1</v>
      </c>
      <c r="M36" s="6">
        <f t="shared" ref="M36:N36" si="2">SUM(M5:M35)</f>
        <v>1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0.91428571428571426</v>
      </c>
      <c r="I37" s="232">
        <f t="shared" ref="I37:J37" si="3">IF($G$36=0,"",I36/$G$36)</f>
        <v>8.5714285714285715E-2</v>
      </c>
      <c r="J37" s="232">
        <f t="shared" si="3"/>
        <v>0</v>
      </c>
      <c r="K37" s="233"/>
      <c r="L37" s="232"/>
      <c r="M37" s="232">
        <f>IF($L$36=0,"",M36/$L$36)</f>
        <v>1</v>
      </c>
      <c r="N37" s="232">
        <f t="shared" ref="N37:O37" si="4">IF($L$36=0,"",N36/$L$36)</f>
        <v>0</v>
      </c>
      <c r="O37" s="232">
        <f t="shared" si="4"/>
        <v>0</v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O44"/>
  <sheetViews>
    <sheetView workbookViewId="0">
      <selection activeCell="F42" sqref="F42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 bestFit="1" customWidth="1"/>
    <col min="12" max="12" width="15.125" style="19" customWidth="1"/>
    <col min="13" max="13" width="12.875" style="19" customWidth="1"/>
    <col min="14" max="15" width="11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">
        <v>157</v>
      </c>
      <c r="F2" s="14" t="s">
        <v>104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customHeight="1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f>BKK!C5+Province!C5</f>
        <v>0</v>
      </c>
      <c r="D5" s="29">
        <f>BKK!D5+Province!D5</f>
        <v>126</v>
      </c>
      <c r="E5" s="29">
        <f>BKK!E5+Province!E5</f>
        <v>23</v>
      </c>
      <c r="F5" s="29">
        <f>BKK!F5+Province!F5</f>
        <v>21</v>
      </c>
      <c r="G5" s="29">
        <f>BKK!G5+Province!G5</f>
        <v>40</v>
      </c>
      <c r="H5" s="81">
        <f>BKK!H5+Province!H5</f>
        <v>46</v>
      </c>
      <c r="I5" s="29">
        <f>BKK!I5+Province!I5</f>
        <v>1</v>
      </c>
      <c r="J5" s="29">
        <f>BKK!J5+Province!J5</f>
        <v>0</v>
      </c>
      <c r="K5" s="111"/>
      <c r="L5" s="111">
        <f>BKK!L5+Province!L5</f>
        <v>2</v>
      </c>
      <c r="M5" s="177">
        <f>BKK!M5+Province!M5</f>
        <v>0</v>
      </c>
      <c r="N5" s="111">
        <f>BKK!N5+Province!N5</f>
        <v>0</v>
      </c>
      <c r="O5" s="111">
        <f>BKK!O5+Province!O5</f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f>BKK!C6+Province!C6</f>
        <v>0</v>
      </c>
      <c r="D6" s="97">
        <f>BKK!D6+Province!D6</f>
        <v>148</v>
      </c>
      <c r="E6" s="247">
        <f>BKK!E6+Province!E6</f>
        <v>24</v>
      </c>
      <c r="F6" s="97">
        <f>BKK!F6+Province!F6</f>
        <v>9</v>
      </c>
      <c r="G6" s="256">
        <f>BKK!G6+Province!G6</f>
        <v>47</v>
      </c>
      <c r="H6" s="100">
        <f>BKK!H6+Province!H6</f>
        <v>24</v>
      </c>
      <c r="I6" s="97">
        <f>BKK!I6+Province!I6</f>
        <v>1</v>
      </c>
      <c r="J6" s="97">
        <f>BKK!J6+Province!J6</f>
        <v>0</v>
      </c>
      <c r="K6" s="246"/>
      <c r="L6" s="246">
        <f>BKK!L6+Province!L6</f>
        <v>1</v>
      </c>
      <c r="M6" s="175">
        <f>BKK!M6+Province!M6</f>
        <v>0</v>
      </c>
      <c r="N6" s="246">
        <f>BKK!N6+Province!N6</f>
        <v>0</v>
      </c>
      <c r="O6" s="246">
        <f>BKK!O6+Province!O6</f>
        <v>1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>
        <f>BKK!C7+Province!C7</f>
        <v>0</v>
      </c>
      <c r="D7" s="101">
        <f>BKK!D7+Province!D7</f>
        <v>25</v>
      </c>
      <c r="E7" s="264">
        <f>BKK!E7+Province!E7</f>
        <v>11</v>
      </c>
      <c r="F7" s="101">
        <f>BKK!F7+Province!F7</f>
        <v>11</v>
      </c>
      <c r="G7" s="248">
        <f>BKK!G7+Province!G7</f>
        <v>4</v>
      </c>
      <c r="H7" s="102">
        <f>BKK!H7+Province!H7</f>
        <v>4</v>
      </c>
      <c r="I7" s="101">
        <f>BKK!I7+Province!I7</f>
        <v>0</v>
      </c>
      <c r="J7" s="101">
        <f>BKK!J7+Province!J7</f>
        <v>0</v>
      </c>
      <c r="K7" s="265"/>
      <c r="L7" s="265">
        <f>BKK!L7+Province!L7</f>
        <v>0</v>
      </c>
      <c r="M7" s="176">
        <f>BKK!M7+Province!M7</f>
        <v>0</v>
      </c>
      <c r="N7" s="265">
        <f>BKK!N7+Province!N7</f>
        <v>0</v>
      </c>
      <c r="O7" s="265">
        <f>BKK!O7+Province!O7</f>
        <v>0</v>
      </c>
    </row>
    <row r="8" spans="1:15" s="96" customFormat="1" x14ac:dyDescent="0.2">
      <c r="A8" s="8">
        <f t="shared" si="0"/>
        <v>4</v>
      </c>
      <c r="B8" s="95" t="s">
        <v>97</v>
      </c>
      <c r="C8" s="29">
        <f>BKK!C8+Province!C8</f>
        <v>0</v>
      </c>
      <c r="D8" s="29">
        <f>BKK!D8+Province!D8</f>
        <v>223</v>
      </c>
      <c r="E8" s="115">
        <f>BKK!E8+Province!E8</f>
        <v>38</v>
      </c>
      <c r="F8" s="29">
        <f>BKK!F8+Province!F8</f>
        <v>28</v>
      </c>
      <c r="G8" s="29">
        <f>BKK!G8+Province!G8</f>
        <v>97</v>
      </c>
      <c r="H8" s="81">
        <f>BKK!H8+Province!H8</f>
        <v>59</v>
      </c>
      <c r="I8" s="29">
        <f>BKK!I8+Province!I8</f>
        <v>0</v>
      </c>
      <c r="J8" s="29">
        <f>BKK!J8+Province!J9</f>
        <v>1</v>
      </c>
      <c r="K8" s="111"/>
      <c r="L8" s="111">
        <f>BKK!L8+Province!L8</f>
        <v>1</v>
      </c>
      <c r="M8" s="177">
        <f>BKK!M8+Province!M8</f>
        <v>2</v>
      </c>
      <c r="N8" s="111">
        <f>BKK!N8+Province!N9</f>
        <v>0</v>
      </c>
      <c r="O8" s="111">
        <f>BKK!O8+Province!O9</f>
        <v>0</v>
      </c>
    </row>
    <row r="9" spans="1:15" s="28" customFormat="1" x14ac:dyDescent="0.2">
      <c r="A9" s="22">
        <f t="shared" si="0"/>
        <v>5</v>
      </c>
      <c r="B9" s="95" t="s">
        <v>112</v>
      </c>
      <c r="C9" s="29">
        <f>BKK!C9+Province!C9</f>
        <v>0</v>
      </c>
      <c r="D9" s="29">
        <f>BKK!D9+Province!D9</f>
        <v>191</v>
      </c>
      <c r="E9" s="115">
        <f>BKK!E9+Province!E9</f>
        <v>24</v>
      </c>
      <c r="F9" s="29">
        <f>BKK!F9+Province!F9</f>
        <v>19</v>
      </c>
      <c r="G9" s="161">
        <f>BKK!G9+Province!G9</f>
        <v>66</v>
      </c>
      <c r="H9" s="81">
        <f>BKK!H9+Province!H9</f>
        <v>93</v>
      </c>
      <c r="I9" s="29">
        <f>BKK!I9+Province!I10</f>
        <v>1</v>
      </c>
      <c r="J9" s="29">
        <f>BKK!J9+Province!J10</f>
        <v>0</v>
      </c>
      <c r="K9" s="112"/>
      <c r="L9" s="112">
        <f>BKK!L9+Province!L10</f>
        <v>0</v>
      </c>
      <c r="M9" s="177">
        <f>BKK!M9+Province!M10</f>
        <v>0</v>
      </c>
      <c r="N9" s="112">
        <f>BKK!N9+Province!N10</f>
        <v>0</v>
      </c>
      <c r="O9" s="112">
        <f>BKK!O9+Province!O10</f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29">
        <f>BKK!C10+Province!C10</f>
        <v>0</v>
      </c>
      <c r="D10" s="29">
        <f>BKK!D10+Province!D10</f>
        <v>174</v>
      </c>
      <c r="E10" s="115">
        <f>BKK!E10+Province!E10</f>
        <v>39</v>
      </c>
      <c r="F10" s="29">
        <f>BKK!F10+Province!F10</f>
        <v>26</v>
      </c>
      <c r="G10" s="29">
        <f>BKK!G10+Province!G10</f>
        <v>57</v>
      </c>
      <c r="H10" s="81">
        <f>BKK!H10+Province!H10</f>
        <v>77</v>
      </c>
      <c r="I10" s="29">
        <f>BKK!I10+Province!I10</f>
        <v>4</v>
      </c>
      <c r="J10" s="29">
        <f>BKK!J10+Province!J10</f>
        <v>0</v>
      </c>
      <c r="K10" s="112"/>
      <c r="L10" s="112">
        <f>BKK!L10+Province!L10</f>
        <v>1</v>
      </c>
      <c r="M10" s="177">
        <f>BKK!M10+Province!M10</f>
        <v>0</v>
      </c>
      <c r="N10" s="112">
        <f>BKK!N10+Province!N10</f>
        <v>0</v>
      </c>
      <c r="O10" s="112">
        <f>BKK!O10+Province!O10</f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29">
        <f>BKK!C11+Province!C11</f>
        <v>0</v>
      </c>
      <c r="D11" s="29">
        <f>BKK!D11+Province!D11</f>
        <v>149</v>
      </c>
      <c r="E11" s="115">
        <f>BKK!E11+Province!E11</f>
        <v>21</v>
      </c>
      <c r="F11" s="29">
        <f>BKK!F11+Province!F11</f>
        <v>18</v>
      </c>
      <c r="G11" s="161">
        <f>BKK!G11+Province!G11</f>
        <v>54</v>
      </c>
      <c r="H11" s="81">
        <f>BKK!H11+Province!H11</f>
        <v>52</v>
      </c>
      <c r="I11" s="29">
        <f>BKK!I11+Province!I11</f>
        <v>0</v>
      </c>
      <c r="J11" s="29">
        <f>BKK!J11+Province!J11</f>
        <v>0</v>
      </c>
      <c r="K11" s="112"/>
      <c r="L11" s="112">
        <f>BKK!L11+Province!L11</f>
        <v>2</v>
      </c>
      <c r="M11" s="177">
        <f>BKK!M11+Province!M11</f>
        <v>2</v>
      </c>
      <c r="N11" s="112">
        <f>BKK!N11+Province!N11</f>
        <v>0</v>
      </c>
      <c r="O11" s="112">
        <f>BKK!O11+Province!O11</f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29">
        <f>BKK!C12+Province!C12</f>
        <v>0</v>
      </c>
      <c r="D12" s="29">
        <f>BKK!D12+Province!D12</f>
        <v>128</v>
      </c>
      <c r="E12" s="115">
        <f>BKK!E12+Province!E12</f>
        <v>21</v>
      </c>
      <c r="F12" s="29">
        <f>BKK!F12+Province!F12</f>
        <v>16</v>
      </c>
      <c r="G12" s="29">
        <f>BKK!G12+Province!G12</f>
        <v>49</v>
      </c>
      <c r="H12" s="81">
        <f>BKK!H12+Province!H12</f>
        <v>46</v>
      </c>
      <c r="I12" s="29">
        <f>BKK!I12+Province!I12</f>
        <v>0</v>
      </c>
      <c r="J12" s="29">
        <f>BKK!J12+Province!J12</f>
        <v>3</v>
      </c>
      <c r="K12" s="112"/>
      <c r="L12" s="112">
        <f>BKK!L12+Province!L12</f>
        <v>0</v>
      </c>
      <c r="M12" s="177">
        <f>BKK!M12+Province!M12</f>
        <v>2</v>
      </c>
      <c r="N12" s="112">
        <f>BKK!N12+Province!N12</f>
        <v>0</v>
      </c>
      <c r="O12" s="112">
        <f>BKK!O12+Province!O12</f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7">
        <f>BKK!C13+Province!C13</f>
        <v>0</v>
      </c>
      <c r="D13" s="97">
        <f>BKK!D13+Province!D13</f>
        <v>148</v>
      </c>
      <c r="E13" s="116">
        <f>BKK!E13+Province!E13</f>
        <v>32</v>
      </c>
      <c r="F13" s="97">
        <f>BKK!F13+Province!F13</f>
        <v>10</v>
      </c>
      <c r="G13" s="97">
        <f>BKK!G13+Province!G13</f>
        <v>52</v>
      </c>
      <c r="H13" s="100">
        <f>BKK!H13+Province!H13</f>
        <v>36</v>
      </c>
      <c r="I13" s="97">
        <f>BKK!I13+Province!I13</f>
        <v>0</v>
      </c>
      <c r="J13" s="97">
        <f>BKK!J13+Province!J13</f>
        <v>0</v>
      </c>
      <c r="K13" s="165"/>
      <c r="L13" s="165">
        <f>BKK!L13+Province!L13</f>
        <v>0</v>
      </c>
      <c r="M13" s="175">
        <f>BKK!M13+Province!M13</f>
        <v>0</v>
      </c>
      <c r="N13" s="165">
        <f>BKK!N13+Province!N13</f>
        <v>0</v>
      </c>
      <c r="O13" s="165">
        <f>BKK!O13+Province!O13</f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1">
        <f>BKK!C14+Province!C14</f>
        <v>0</v>
      </c>
      <c r="D14" s="101">
        <f>BKK!D14+Province!D14</f>
        <v>30</v>
      </c>
      <c r="E14" s="114">
        <f>BKK!E14+Province!E14</f>
        <v>10</v>
      </c>
      <c r="F14" s="101">
        <f>BKK!F14+Province!F14</f>
        <v>1</v>
      </c>
      <c r="G14" s="101">
        <f>BKK!G14+Province!G14</f>
        <v>4</v>
      </c>
      <c r="H14" s="102">
        <f>BKK!H14+Province!H14</f>
        <v>4</v>
      </c>
      <c r="I14" s="101">
        <f>BKK!I14+Province!I14</f>
        <v>0</v>
      </c>
      <c r="J14" s="101">
        <f>BKK!J14+Province!J14</f>
        <v>0</v>
      </c>
      <c r="K14" s="166"/>
      <c r="L14" s="166">
        <f>BKK!L14+Province!L14</f>
        <v>0</v>
      </c>
      <c r="M14" s="176">
        <f>BKK!M14+Province!M14</f>
        <v>0</v>
      </c>
      <c r="N14" s="166">
        <f>BKK!N14+Province!N14</f>
        <v>0</v>
      </c>
      <c r="O14" s="166">
        <f>BKK!O14+Province!O14</f>
        <v>0</v>
      </c>
    </row>
    <row r="15" spans="1:15" s="28" customFormat="1" x14ac:dyDescent="0.2">
      <c r="A15" s="22">
        <f t="shared" si="0"/>
        <v>11</v>
      </c>
      <c r="B15" s="95" t="s">
        <v>97</v>
      </c>
      <c r="C15" s="29">
        <f>BKK!C15+Province!C15</f>
        <v>0</v>
      </c>
      <c r="D15" s="29">
        <f>BKK!D15+Province!D15</f>
        <v>165</v>
      </c>
      <c r="E15" s="115">
        <f>BKK!E15+Province!E15</f>
        <v>26</v>
      </c>
      <c r="F15" s="29">
        <f>BKK!F15+Province!F15</f>
        <v>17</v>
      </c>
      <c r="G15" s="29">
        <f>BKK!G15+Province!G15</f>
        <v>69</v>
      </c>
      <c r="H15" s="81">
        <f>BKK!H15+Province!H15</f>
        <v>51</v>
      </c>
      <c r="I15" s="29">
        <f>BKK!I15+Province!I15</f>
        <v>2</v>
      </c>
      <c r="J15" s="29">
        <f>BKK!J15+Province!J15</f>
        <v>1</v>
      </c>
      <c r="K15" s="112"/>
      <c r="L15" s="112">
        <f>BKK!L15+Province!L15</f>
        <v>1</v>
      </c>
      <c r="M15" s="177">
        <f>BKK!M15+Province!M15</f>
        <v>0</v>
      </c>
      <c r="N15" s="112">
        <f>BKK!N15+Province!N15</f>
        <v>0</v>
      </c>
      <c r="O15" s="112">
        <f>BKK!O15+Province!O15</f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29">
        <f>BKK!C16+Province!C16</f>
        <v>0</v>
      </c>
      <c r="D16" s="29">
        <f>BKK!D16+Province!D16</f>
        <v>171</v>
      </c>
      <c r="E16" s="115">
        <f>BKK!E16+Province!E16</f>
        <v>27</v>
      </c>
      <c r="F16" s="29">
        <f>BKK!F16+Province!F16</f>
        <v>18</v>
      </c>
      <c r="G16" s="29">
        <f>BKK!G16+Province!G16</f>
        <v>69</v>
      </c>
      <c r="H16" s="81">
        <f>BKK!H16+Province!H16</f>
        <v>75</v>
      </c>
      <c r="I16" s="29">
        <f>BKK!I16+Province!I16</f>
        <v>2</v>
      </c>
      <c r="J16" s="29">
        <f>BKK!J16+Province!J16</f>
        <v>3</v>
      </c>
      <c r="K16" s="112"/>
      <c r="L16" s="112">
        <f>BKK!L16+Province!L16</f>
        <v>2</v>
      </c>
      <c r="M16" s="177">
        <f>BKK!M16+Province!M16</f>
        <v>0</v>
      </c>
      <c r="N16" s="112">
        <f>BKK!N16+Province!N16</f>
        <v>0</v>
      </c>
      <c r="O16" s="112">
        <f>BKK!O16+Province!O16</f>
        <v>1</v>
      </c>
    </row>
    <row r="17" spans="1:15" s="28" customFormat="1" x14ac:dyDescent="0.2">
      <c r="A17" s="22">
        <f t="shared" si="0"/>
        <v>13</v>
      </c>
      <c r="B17" s="95" t="s">
        <v>113</v>
      </c>
      <c r="C17" s="29">
        <f>BKK!C17+Province!C17</f>
        <v>0</v>
      </c>
      <c r="D17" s="29">
        <f>BKK!D17+Province!D17</f>
        <v>126</v>
      </c>
      <c r="E17" s="115">
        <f>BKK!E17+Province!E17</f>
        <v>23</v>
      </c>
      <c r="F17" s="29">
        <f>BKK!F17+Province!F17</f>
        <v>11</v>
      </c>
      <c r="G17" s="29">
        <f>BKK!G17+Province!G17</f>
        <v>36</v>
      </c>
      <c r="H17" s="81">
        <f>BKK!H17+Province!H17</f>
        <v>65</v>
      </c>
      <c r="I17" s="29">
        <f>BKK!I17+Province!I17</f>
        <v>0</v>
      </c>
      <c r="J17" s="29">
        <f>BKK!J17+Province!J17</f>
        <v>0</v>
      </c>
      <c r="K17" s="112"/>
      <c r="L17" s="112">
        <f>BKK!L17+Province!L17</f>
        <v>1</v>
      </c>
      <c r="M17" s="177">
        <f>BKK!M17+Province!M17</f>
        <v>1</v>
      </c>
      <c r="N17" s="112">
        <f>BKK!N17+Province!N17</f>
        <v>1</v>
      </c>
      <c r="O17" s="112">
        <f>BKK!O17+Province!O17</f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29">
        <f>BKK!C18+Province!C18</f>
        <v>0</v>
      </c>
      <c r="D18" s="29">
        <f>BKK!D18+Province!D18</f>
        <v>148</v>
      </c>
      <c r="E18" s="115">
        <f>BKK!E18+Province!E18</f>
        <v>23</v>
      </c>
      <c r="F18" s="29">
        <f>BKK!F18+Province!F18</f>
        <v>13</v>
      </c>
      <c r="G18" s="242">
        <f>BKK!G18+Province!G18</f>
        <v>53</v>
      </c>
      <c r="H18" s="81">
        <f>BKK!H18+Province!H18</f>
        <v>41</v>
      </c>
      <c r="I18" s="29">
        <f>BKK!I18+Province!I18</f>
        <v>1</v>
      </c>
      <c r="J18" s="29">
        <f>BKK!J18+Province!J18</f>
        <v>2</v>
      </c>
      <c r="K18" s="112"/>
      <c r="L18" s="112">
        <f>BKK!L18+Province!L18</f>
        <v>0</v>
      </c>
      <c r="M18" s="177">
        <f>BKK!M18+Province!M18</f>
        <v>0</v>
      </c>
      <c r="N18" s="112">
        <f>BKK!N18+Province!N18</f>
        <v>0</v>
      </c>
      <c r="O18" s="112">
        <f>BKK!O18+Province!O18</f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29">
        <f>BKK!C19+Province!C19</f>
        <v>0</v>
      </c>
      <c r="D19" s="29">
        <f>BKK!D19+Province!D19</f>
        <v>170</v>
      </c>
      <c r="E19" s="115">
        <f>BKK!E19+Province!E19</f>
        <v>14</v>
      </c>
      <c r="F19" s="29">
        <f>BKK!F19+Province!F19</f>
        <v>12</v>
      </c>
      <c r="G19" s="273">
        <f>BKK!G19+Province!G19</f>
        <v>59</v>
      </c>
      <c r="H19" s="81">
        <f>BKK!H19+Province!H19</f>
        <v>57</v>
      </c>
      <c r="I19" s="29">
        <f>BKK!I19+Province!I19</f>
        <v>0</v>
      </c>
      <c r="J19" s="29">
        <f>BKK!J19+Province!J19</f>
        <v>0</v>
      </c>
      <c r="K19" s="112"/>
      <c r="L19" s="112">
        <f>BKK!L19+Province!L19</f>
        <v>0</v>
      </c>
      <c r="M19" s="177">
        <f>BKK!M19+Province!M19</f>
        <v>1</v>
      </c>
      <c r="N19" s="112">
        <f>BKK!N19+Province!N19</f>
        <v>0</v>
      </c>
      <c r="O19" s="112">
        <f>BKK!O19+Province!O19</f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7">
        <f>BKK!C20+Province!C20</f>
        <v>0</v>
      </c>
      <c r="D20" s="97">
        <f>BKK!D20+Province!D20</f>
        <v>109</v>
      </c>
      <c r="E20" s="116">
        <f>BKK!E20+Province!E20</f>
        <v>12</v>
      </c>
      <c r="F20" s="97">
        <f>BKK!F20+Province!F20</f>
        <v>12</v>
      </c>
      <c r="G20" s="97">
        <f>BKK!G20+Province!G20</f>
        <v>33</v>
      </c>
      <c r="H20" s="100">
        <f>BKK!H20+Province!H20</f>
        <v>27</v>
      </c>
      <c r="I20" s="97">
        <f>BKK!I20+Province!I20</f>
        <v>0</v>
      </c>
      <c r="J20" s="97">
        <f>BKK!J20+Province!J20</f>
        <v>0</v>
      </c>
      <c r="K20" s="165"/>
      <c r="L20" s="165">
        <f>BKK!L20+Province!L20</f>
        <v>1</v>
      </c>
      <c r="M20" s="175">
        <f>BKK!M20+Province!M20</f>
        <v>0</v>
      </c>
      <c r="N20" s="165">
        <f>BKK!N20+Province!N20</f>
        <v>0</v>
      </c>
      <c r="O20" s="165">
        <f>BKK!O20+Province!O20</f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1">
        <f>BKK!C21+Province!C21</f>
        <v>0</v>
      </c>
      <c r="D21" s="101">
        <f>BKK!D21+Province!D21</f>
        <v>20</v>
      </c>
      <c r="E21" s="114">
        <f>BKK!E21+Province!E21</f>
        <v>6</v>
      </c>
      <c r="F21" s="101">
        <f>BKK!F21+Province!F21</f>
        <v>1</v>
      </c>
      <c r="G21" s="101">
        <f>BKK!G21+Province!G21</f>
        <v>3</v>
      </c>
      <c r="H21" s="102">
        <f>BKK!H21+Province!H21</f>
        <v>1</v>
      </c>
      <c r="I21" s="101">
        <f>BKK!I21+Province!I21</f>
        <v>0</v>
      </c>
      <c r="J21" s="101">
        <f>BKK!J21+Province!J21</f>
        <v>0</v>
      </c>
      <c r="K21" s="166"/>
      <c r="L21" s="166">
        <f>BKK!L21+Province!L21</f>
        <v>0</v>
      </c>
      <c r="M21" s="176">
        <f>BKK!M21+Province!M21</f>
        <v>0</v>
      </c>
      <c r="N21" s="166">
        <f>BKK!N21+Province!N21</f>
        <v>0</v>
      </c>
      <c r="O21" s="166">
        <f>BKK!O21+Province!O21</f>
        <v>0</v>
      </c>
    </row>
    <row r="22" spans="1:15" s="28" customFormat="1" x14ac:dyDescent="0.2">
      <c r="A22" s="22">
        <f t="shared" si="0"/>
        <v>18</v>
      </c>
      <c r="B22" s="95" t="s">
        <v>97</v>
      </c>
      <c r="C22" s="29">
        <f>BKK!C22+Province!C22</f>
        <v>0</v>
      </c>
      <c r="D22" s="29">
        <f>BKK!D22+Province!D22</f>
        <v>113</v>
      </c>
      <c r="E22" s="115">
        <f>BKK!E22+Province!E22</f>
        <v>14</v>
      </c>
      <c r="F22" s="29">
        <f>BKK!F22+Province!F22</f>
        <v>10</v>
      </c>
      <c r="G22" s="29">
        <f>BKK!G22+Province!G22</f>
        <v>53</v>
      </c>
      <c r="H22" s="81">
        <f>BKK!H22+Province!H22</f>
        <v>23</v>
      </c>
      <c r="I22" s="29">
        <f>BKK!I22+Province!I22</f>
        <v>1</v>
      </c>
      <c r="J22" s="29">
        <f>BKK!J22+Province!J22</f>
        <v>2</v>
      </c>
      <c r="K22" s="112"/>
      <c r="L22" s="112">
        <f>BKK!L22+Province!L22</f>
        <v>0</v>
      </c>
      <c r="M22" s="177">
        <f>BKK!M22+Province!M22</f>
        <v>0</v>
      </c>
      <c r="N22" s="112">
        <f>BKK!N22+Province!N22</f>
        <v>0</v>
      </c>
      <c r="O22" s="112">
        <f>BKK!O22+Province!O22</f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0">
        <f>BKK!C23+Province!C23</f>
        <v>0</v>
      </c>
      <c r="D23" s="260">
        <f>BKK!D23+Province!D23</f>
        <v>36</v>
      </c>
      <c r="E23" s="267">
        <f>BKK!E23+Province!E23</f>
        <v>7</v>
      </c>
      <c r="F23" s="260">
        <f>BKK!F23+Province!F23</f>
        <v>2</v>
      </c>
      <c r="G23" s="271">
        <f>BKK!G23+Province!G23</f>
        <v>5</v>
      </c>
      <c r="H23" s="261">
        <f>BKK!H23+Province!H23</f>
        <v>4</v>
      </c>
      <c r="I23" s="260">
        <f>BKK!I23+Province!I23</f>
        <v>0</v>
      </c>
      <c r="J23" s="260">
        <f>BKK!J23+Province!J23</f>
        <v>0</v>
      </c>
      <c r="K23" s="270"/>
      <c r="L23" s="270">
        <f>BKK!L23+Province!L23</f>
        <v>0</v>
      </c>
      <c r="M23" s="262">
        <f>BKK!M23+Province!M23</f>
        <v>0</v>
      </c>
      <c r="N23" s="270">
        <f>BKK!N23+Province!N23</f>
        <v>0</v>
      </c>
      <c r="O23" s="270">
        <f>BKK!O23+Province!O23</f>
        <v>0</v>
      </c>
    </row>
    <row r="24" spans="1:15" s="28" customFormat="1" x14ac:dyDescent="0.2">
      <c r="A24" s="22">
        <f t="shared" si="0"/>
        <v>20</v>
      </c>
      <c r="B24" s="95" t="s">
        <v>113</v>
      </c>
      <c r="C24" s="29">
        <f>BKK!C24+Province!C24</f>
        <v>150</v>
      </c>
      <c r="D24" s="29">
        <f>BKK!D24+Province!D24</f>
        <v>103</v>
      </c>
      <c r="E24" s="115">
        <f>BKK!E24+Province!E24</f>
        <v>16</v>
      </c>
      <c r="F24" s="29">
        <f>BKK!F24+Province!F24</f>
        <v>13</v>
      </c>
      <c r="G24" s="29">
        <f>BKK!G24+Province!G24</f>
        <v>37</v>
      </c>
      <c r="H24" s="81">
        <f>BKK!H24+Province!H24</f>
        <v>20</v>
      </c>
      <c r="I24" s="29">
        <f>BKK!I24+Province!I24</f>
        <v>0</v>
      </c>
      <c r="J24" s="29">
        <f>BKK!J24+Province!J24</f>
        <v>0</v>
      </c>
      <c r="K24" s="112"/>
      <c r="L24" s="112">
        <f>BKK!L24+Province!L24</f>
        <v>1</v>
      </c>
      <c r="M24" s="177">
        <f>BKK!M24+Province!M24</f>
        <v>0</v>
      </c>
      <c r="N24" s="112">
        <f>BKK!N24+Province!N24</f>
        <v>0</v>
      </c>
      <c r="O24" s="112">
        <f>BKK!O24+Province!O24</f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29">
        <f>BKK!C25+Province!C25</f>
        <v>150</v>
      </c>
      <c r="D25" s="29">
        <f>BKK!D25+Province!D25</f>
        <v>164</v>
      </c>
      <c r="E25" s="115">
        <f>BKK!E25+Province!E25</f>
        <v>23</v>
      </c>
      <c r="F25" s="29">
        <f>BKK!F25+Province!F25</f>
        <v>20</v>
      </c>
      <c r="G25" s="29">
        <f>BKK!G25+Province!G25</f>
        <v>69</v>
      </c>
      <c r="H25" s="81">
        <f>BKK!H25+Province!H25</f>
        <v>97</v>
      </c>
      <c r="I25" s="29">
        <f>BKK!I25+Province!I25</f>
        <v>0</v>
      </c>
      <c r="J25" s="29">
        <f>BKK!J25+Province!J25</f>
        <v>0</v>
      </c>
      <c r="K25" s="112"/>
      <c r="L25" s="112">
        <f>BKK!L25+Province!L25</f>
        <v>1</v>
      </c>
      <c r="M25" s="177">
        <f>BKK!M25+Province!M25</f>
        <v>0</v>
      </c>
      <c r="N25" s="112">
        <f>BKK!N25+Province!N25</f>
        <v>0</v>
      </c>
      <c r="O25" s="112">
        <f>BKK!O25+Province!O25</f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29">
        <f>BKK!C26+Province!C26</f>
        <v>850</v>
      </c>
      <c r="D26" s="29">
        <f>BKK!D26+Province!D26</f>
        <v>148</v>
      </c>
      <c r="E26" s="115">
        <f>BKK!E26+Province!E26</f>
        <v>18</v>
      </c>
      <c r="F26" s="29">
        <f>BKK!F26+Province!F26</f>
        <v>14</v>
      </c>
      <c r="G26" s="29">
        <f>BKK!G26+Province!G26</f>
        <v>59</v>
      </c>
      <c r="H26" s="81">
        <f>BKK!H26+Province!H26</f>
        <v>63</v>
      </c>
      <c r="I26" s="29">
        <f>BKK!I26+Province!I26</f>
        <v>1</v>
      </c>
      <c r="J26" s="29">
        <f>BKK!J26+Province!J26</f>
        <v>0</v>
      </c>
      <c r="K26" s="112"/>
      <c r="L26" s="112">
        <f>BKK!L26+Province!L26</f>
        <v>1</v>
      </c>
      <c r="M26" s="177">
        <f>BKK!M26+Province!M26</f>
        <v>1</v>
      </c>
      <c r="N26" s="112">
        <f>BKK!N26+Province!N26</f>
        <v>0</v>
      </c>
      <c r="O26" s="112">
        <f>BKK!O26+Province!O26</f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7">
        <f>BKK!C27+Province!C27</f>
        <v>0</v>
      </c>
      <c r="D27" s="97">
        <f>BKK!D27+Province!D27</f>
        <v>111</v>
      </c>
      <c r="E27" s="116">
        <f>BKK!E27+Province!E27</f>
        <v>15</v>
      </c>
      <c r="F27" s="97">
        <f>BKK!F27+Province!F27</f>
        <v>3</v>
      </c>
      <c r="G27" s="97">
        <f>BKK!G27+Province!G27</f>
        <v>40</v>
      </c>
      <c r="H27" s="100">
        <f>BKK!H27+Province!H27</f>
        <v>39</v>
      </c>
      <c r="I27" s="97">
        <f>BKK!I27+Province!I27</f>
        <v>0</v>
      </c>
      <c r="J27" s="97">
        <f>BKK!J27+Province!J27</f>
        <v>1</v>
      </c>
      <c r="K27" s="165"/>
      <c r="L27" s="165">
        <f>BKK!L27+Province!L27</f>
        <v>0</v>
      </c>
      <c r="M27" s="175">
        <f>BKK!M27+Province!M27</f>
        <v>0</v>
      </c>
      <c r="N27" s="165">
        <f>BKK!N27+Province!N27</f>
        <v>0</v>
      </c>
      <c r="O27" s="165">
        <f>BKK!O27+Province!O27</f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1">
        <f>BKK!C28+Province!C28</f>
        <v>0</v>
      </c>
      <c r="D28" s="101">
        <f>BKK!D28+Province!D28</f>
        <v>10</v>
      </c>
      <c r="E28" s="114">
        <f>BKK!E28+Province!E28</f>
        <v>3</v>
      </c>
      <c r="F28" s="101">
        <f>BKK!F28+Province!F28</f>
        <v>2</v>
      </c>
      <c r="G28" s="101">
        <f>BKK!G28+Province!G28</f>
        <v>1</v>
      </c>
      <c r="H28" s="102">
        <f>BKK!H28+Province!H28</f>
        <v>2</v>
      </c>
      <c r="I28" s="101">
        <f>BKK!I28+Province!I28</f>
        <v>0</v>
      </c>
      <c r="J28" s="101">
        <f>BKK!J28+Province!J28</f>
        <v>0</v>
      </c>
      <c r="K28" s="166"/>
      <c r="L28" s="166">
        <f>BKK!L28+Province!L28</f>
        <v>0</v>
      </c>
      <c r="M28" s="176">
        <f>BKK!M28+Province!M28</f>
        <v>0</v>
      </c>
      <c r="N28" s="166">
        <f>BKK!N28+Province!N28</f>
        <v>0</v>
      </c>
      <c r="O28" s="166">
        <f>BKK!O28+Province!O28</f>
        <v>0</v>
      </c>
    </row>
    <row r="29" spans="1:15" s="28" customFormat="1" x14ac:dyDescent="0.2">
      <c r="A29" s="22">
        <f t="shared" si="0"/>
        <v>25</v>
      </c>
      <c r="B29" s="95" t="s">
        <v>97</v>
      </c>
      <c r="C29" s="29">
        <f>BKK!C29+Province!C29</f>
        <v>100</v>
      </c>
      <c r="D29" s="29">
        <f>BKK!D29+Province!D29</f>
        <v>138</v>
      </c>
      <c r="E29" s="115">
        <f>BKK!E29+Province!E29</f>
        <v>25</v>
      </c>
      <c r="F29" s="29">
        <f>BKK!F29+Province!F29</f>
        <v>22</v>
      </c>
      <c r="G29" s="29">
        <f>BKK!G29+Province!G29</f>
        <v>55</v>
      </c>
      <c r="H29" s="81">
        <f>BKK!H29+Province!H29</f>
        <v>68</v>
      </c>
      <c r="I29" s="29">
        <f>BKK!I29+Province!I29</f>
        <v>1</v>
      </c>
      <c r="J29" s="29">
        <f>BKK!J29+Province!J29</f>
        <v>0</v>
      </c>
      <c r="K29" s="112"/>
      <c r="L29" s="112">
        <f>BKK!L29+Province!L29</f>
        <v>0</v>
      </c>
      <c r="M29" s="177">
        <f>BKK!M29+Province!M29</f>
        <v>3</v>
      </c>
      <c r="N29" s="112">
        <f>BKK!N29+Province!N29</f>
        <v>0</v>
      </c>
      <c r="O29" s="112">
        <f>BKK!O29+Province!O29</f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29">
        <f>BKK!C30+Province!C30</f>
        <v>450</v>
      </c>
      <c r="D30" s="29">
        <f>BKK!D30+Province!D30</f>
        <v>131</v>
      </c>
      <c r="E30" s="115">
        <f>BKK!E30+Province!E30</f>
        <v>22</v>
      </c>
      <c r="F30" s="29">
        <f>BKK!F30+Province!F30</f>
        <v>15</v>
      </c>
      <c r="G30" s="29">
        <f>BKK!G30+Province!G30</f>
        <v>49</v>
      </c>
      <c r="H30" s="81">
        <f>BKK!H30+Province!H30</f>
        <v>60</v>
      </c>
      <c r="I30" s="29">
        <f>BKK!I30+Province!I30</f>
        <v>1</v>
      </c>
      <c r="J30" s="29">
        <f>BKK!J30+Province!J30</f>
        <v>1</v>
      </c>
      <c r="K30" s="112"/>
      <c r="L30" s="112">
        <f>BKK!L30+Province!L30</f>
        <v>0</v>
      </c>
      <c r="M30" s="177">
        <f>BKK!M30+Province!M30</f>
        <v>0</v>
      </c>
      <c r="N30" s="112">
        <f>BKK!N30+Province!N30</f>
        <v>0</v>
      </c>
      <c r="O30" s="112">
        <f>BKK!O30+Province!O30</f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29">
        <f>BKK!C31+Province!C31</f>
        <v>250</v>
      </c>
      <c r="D31" s="29">
        <f>BKK!D31+Province!D31</f>
        <v>125</v>
      </c>
      <c r="E31" s="115">
        <f>BKK!E31+Province!E31</f>
        <v>742</v>
      </c>
      <c r="F31" s="29">
        <f>BKK!F31+Province!F31</f>
        <v>18</v>
      </c>
      <c r="G31" s="29">
        <f>BKK!G31+Province!G31</f>
        <v>39</v>
      </c>
      <c r="H31" s="81">
        <f>BKK!H31+Province!H31</f>
        <v>46</v>
      </c>
      <c r="I31" s="29">
        <f>BKK!I31+Province!I31</f>
        <v>0</v>
      </c>
      <c r="J31" s="29">
        <f>BKK!J31+Province!J31</f>
        <v>1</v>
      </c>
      <c r="K31" s="112"/>
      <c r="L31" s="112">
        <f>BKK!L31+Province!L31</f>
        <v>1</v>
      </c>
      <c r="M31" s="177">
        <f>BKK!M31+Province!M31</f>
        <v>1</v>
      </c>
      <c r="N31" s="112">
        <f>BKK!N31+Province!N31</f>
        <v>0</v>
      </c>
      <c r="O31" s="112">
        <f>BKK!O31+Province!O31</f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29">
        <f>BKK!C32+Province!C32</f>
        <v>750</v>
      </c>
      <c r="D32" s="29">
        <f>BKK!D32+Province!D32</f>
        <v>142</v>
      </c>
      <c r="E32" s="115">
        <f>BKK!E32+Province!E32</f>
        <v>20</v>
      </c>
      <c r="F32" s="29">
        <f>BKK!F32+Province!F32</f>
        <v>13</v>
      </c>
      <c r="G32" s="29">
        <f>BKK!G32+Province!G32</f>
        <v>56</v>
      </c>
      <c r="H32" s="81">
        <f>BKK!H32+Province!H32</f>
        <v>52</v>
      </c>
      <c r="I32" s="29">
        <f>BKK!I32+Province!I32</f>
        <v>1</v>
      </c>
      <c r="J32" s="29">
        <f>BKK!J32+Province!J32</f>
        <v>0</v>
      </c>
      <c r="K32" s="112"/>
      <c r="L32" s="112">
        <f>BKK!L32+Province!L32</f>
        <v>0</v>
      </c>
      <c r="M32" s="177">
        <f>BKK!M32+Province!M32</f>
        <v>0</v>
      </c>
      <c r="N32" s="112">
        <f>BKK!N32+Province!N32</f>
        <v>0</v>
      </c>
      <c r="O32" s="112">
        <f>BKK!O32+Province!O32</f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29">
        <f>BKK!C33+Province!C33</f>
        <v>650</v>
      </c>
      <c r="D33" s="29">
        <f>BKK!D33+Province!D33</f>
        <v>172</v>
      </c>
      <c r="E33" s="115">
        <f>BKK!E33+Province!E33</f>
        <v>21</v>
      </c>
      <c r="F33" s="29">
        <f>BKK!F33+Province!F33</f>
        <v>17</v>
      </c>
      <c r="G33" s="29">
        <f>BKK!G33+Province!G33</f>
        <v>59</v>
      </c>
      <c r="H33" s="81">
        <f>BKK!H33+Province!H33</f>
        <v>37</v>
      </c>
      <c r="I33" s="29">
        <f>BKK!I33+Province!I33</f>
        <v>0</v>
      </c>
      <c r="J33" s="29">
        <f>BKK!J33+Province!J33</f>
        <v>0</v>
      </c>
      <c r="K33" s="112"/>
      <c r="L33" s="112">
        <f>BKK!L33+Province!L33</f>
        <v>2</v>
      </c>
      <c r="M33" s="177">
        <f>BKK!M33+Province!M33</f>
        <v>2</v>
      </c>
      <c r="N33" s="112">
        <f>BKK!N33+Province!N33</f>
        <v>0</v>
      </c>
      <c r="O33" s="112">
        <f>BKK!O33+Province!O33</f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7">
        <f>BKK!C34+Province!C34</f>
        <v>0</v>
      </c>
      <c r="D34" s="97">
        <f>BKK!D34+Province!D34</f>
        <v>143</v>
      </c>
      <c r="E34" s="116">
        <f>BKK!E34+Province!E34</f>
        <v>25</v>
      </c>
      <c r="F34" s="97">
        <f>BKK!F34+Province!F34</f>
        <v>13</v>
      </c>
      <c r="G34" s="97">
        <f>BKK!G34+Province!G34</f>
        <v>55</v>
      </c>
      <c r="H34" s="100">
        <f>BKK!H34+Province!H34</f>
        <v>38</v>
      </c>
      <c r="I34" s="97">
        <f>BKK!I34+Province!I34</f>
        <v>0</v>
      </c>
      <c r="J34" s="97">
        <f>BKK!J34+Province!J34</f>
        <v>1</v>
      </c>
      <c r="K34" s="165"/>
      <c r="L34" s="165">
        <f>BKK!L34+Province!L34</f>
        <v>0</v>
      </c>
      <c r="M34" s="175">
        <f>BKK!M34+Province!M34</f>
        <v>0</v>
      </c>
      <c r="N34" s="165">
        <f>BKK!N34+Province!N34</f>
        <v>0</v>
      </c>
      <c r="O34" s="165">
        <f>BKK!O34+Province!O34</f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>
        <f>BKK!C35+Province!C35</f>
        <v>0</v>
      </c>
      <c r="D35" s="101">
        <f>BKK!D35+Province!D35</f>
        <v>35</v>
      </c>
      <c r="E35" s="264">
        <f>BKK!E35+Province!E35</f>
        <v>10</v>
      </c>
      <c r="F35" s="101">
        <f>BKK!F35+Province!F35</f>
        <v>2</v>
      </c>
      <c r="G35" s="101">
        <f>BKK!G35+Province!G35</f>
        <v>5</v>
      </c>
      <c r="H35" s="102">
        <f>BKK!H35+Province!H35</f>
        <v>6</v>
      </c>
      <c r="I35" s="101">
        <f>BKK!I35+Province!I35</f>
        <v>0</v>
      </c>
      <c r="J35" s="101">
        <f>BKK!J35+Province!J35</f>
        <v>0</v>
      </c>
      <c r="K35" s="265"/>
      <c r="L35" s="265">
        <f>BKK!L35+Province!L35</f>
        <v>0</v>
      </c>
      <c r="M35" s="176">
        <f>BKK!M35+Province!M35</f>
        <v>0</v>
      </c>
      <c r="N35" s="265">
        <f>BKK!N35+Province!N35</f>
        <v>0</v>
      </c>
      <c r="O35" s="265">
        <f>BKK!O35+Province!O35</f>
        <v>0</v>
      </c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3350</v>
      </c>
      <c r="D36" s="6">
        <f t="shared" si="1"/>
        <v>3822</v>
      </c>
      <c r="E36" s="117">
        <f t="shared" si="1"/>
        <v>1335</v>
      </c>
      <c r="F36" s="6">
        <f t="shared" si="1"/>
        <v>407</v>
      </c>
      <c r="G36" s="6">
        <f t="shared" si="1"/>
        <v>1374</v>
      </c>
      <c r="H36" s="82">
        <f t="shared" si="1"/>
        <v>1313</v>
      </c>
      <c r="I36" s="6">
        <f t="shared" si="1"/>
        <v>17</v>
      </c>
      <c r="J36" s="6">
        <f t="shared" ref="J36" si="2">SUM(J5:J35)</f>
        <v>16</v>
      </c>
      <c r="K36" s="168"/>
      <c r="L36" s="6">
        <f>SUM(L5:L35)</f>
        <v>18</v>
      </c>
      <c r="M36" s="6">
        <f t="shared" ref="M36:N36" si="3">SUM(M5:M35)</f>
        <v>15</v>
      </c>
      <c r="N36" s="6">
        <f t="shared" si="3"/>
        <v>1</v>
      </c>
      <c r="O36" s="6">
        <f t="shared" ref="O36" si="4">SUM(O5:O35)</f>
        <v>2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0.95560407569141192</v>
      </c>
      <c r="I37" s="232">
        <f t="shared" ref="I37:J37" si="5">IF($G$36=0,"",I36/$G$36)</f>
        <v>1.2372634643377001E-2</v>
      </c>
      <c r="J37" s="232">
        <f t="shared" si="5"/>
        <v>1.1644832605531296E-2</v>
      </c>
      <c r="K37" s="233"/>
      <c r="L37" s="232"/>
      <c r="M37" s="232">
        <f>IF($L$36=0,"",M36/$L$36)</f>
        <v>0.83333333333333337</v>
      </c>
      <c r="N37" s="232">
        <f t="shared" ref="N37:O37" si="6">IF($L$36=0,"",N36/$L$36)</f>
        <v>5.5555555555555552E-2</v>
      </c>
      <c r="O37" s="232">
        <f t="shared" si="6"/>
        <v>0.1111111111111111</v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B10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4" style="19" bestFit="1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Sheet'!E97</f>
        <v>Navanakorn</v>
      </c>
      <c r="F2" s="14" t="str">
        <f>'Control Sheet'!B97</f>
        <v>NVA</v>
      </c>
      <c r="H2" s="234" t="s">
        <v>213</v>
      </c>
      <c r="I2" s="235">
        <v>42235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1</v>
      </c>
      <c r="E5" s="113">
        <v>1</v>
      </c>
      <c r="F5" s="29">
        <v>1</v>
      </c>
      <c r="G5" s="29">
        <v>0</v>
      </c>
      <c r="H5" s="243">
        <v>0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0</v>
      </c>
      <c r="E6" s="247">
        <v>0</v>
      </c>
      <c r="F6" s="97">
        <v>0</v>
      </c>
      <c r="G6" s="97">
        <v>0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2</v>
      </c>
      <c r="E8" s="113">
        <v>1</v>
      </c>
      <c r="F8" s="29">
        <v>0</v>
      </c>
      <c r="G8" s="29">
        <v>0</v>
      </c>
      <c r="H8" s="81">
        <v>0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2</v>
      </c>
      <c r="E9" s="115">
        <v>1</v>
      </c>
      <c r="F9" s="30">
        <v>1</v>
      </c>
      <c r="G9" s="30">
        <v>1</v>
      </c>
      <c r="H9" s="81">
        <v>0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1</v>
      </c>
      <c r="E10" s="115">
        <v>0</v>
      </c>
      <c r="F10" s="30">
        <v>0</v>
      </c>
      <c r="G10" s="30">
        <v>1</v>
      </c>
      <c r="H10" s="81">
        <v>1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1</v>
      </c>
      <c r="E11" s="115">
        <v>0</v>
      </c>
      <c r="F11" s="30">
        <v>0</v>
      </c>
      <c r="G11" s="30">
        <v>0</v>
      </c>
      <c r="H11" s="81">
        <v>1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1</v>
      </c>
      <c r="E12" s="115">
        <v>0</v>
      </c>
      <c r="F12" s="30">
        <v>0</v>
      </c>
      <c r="G12" s="30">
        <v>1</v>
      </c>
      <c r="H12" s="81">
        <v>0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0</v>
      </c>
      <c r="E13" s="116">
        <v>0</v>
      </c>
      <c r="F13" s="99">
        <v>0</v>
      </c>
      <c r="G13" s="99">
        <v>1</v>
      </c>
      <c r="H13" s="100">
        <v>2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231"/>
      <c r="J14" s="231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3</v>
      </c>
      <c r="E15" s="115">
        <v>2</v>
      </c>
      <c r="F15" s="30">
        <v>0</v>
      </c>
      <c r="G15" s="30">
        <v>1</v>
      </c>
      <c r="H15" s="81">
        <v>1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4</v>
      </c>
      <c r="E16" s="115">
        <v>1</v>
      </c>
      <c r="F16" s="30">
        <v>1</v>
      </c>
      <c r="G16" s="30">
        <v>2</v>
      </c>
      <c r="H16" s="81">
        <v>2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0</v>
      </c>
      <c r="E17" s="115">
        <v>0</v>
      </c>
      <c r="F17" s="30">
        <v>0</v>
      </c>
      <c r="G17" s="30">
        <v>0</v>
      </c>
      <c r="H17" s="81">
        <v>0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1</v>
      </c>
      <c r="E18" s="115">
        <v>0</v>
      </c>
      <c r="F18" s="30">
        <v>0</v>
      </c>
      <c r="G18" s="30">
        <v>1</v>
      </c>
      <c r="H18" s="81">
        <v>1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0</v>
      </c>
      <c r="E19" s="115">
        <v>0</v>
      </c>
      <c r="F19" s="30">
        <v>0</v>
      </c>
      <c r="G19" s="30">
        <v>0</v>
      </c>
      <c r="H19" s="81">
        <v>0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0</v>
      </c>
      <c r="E20" s="116">
        <v>0</v>
      </c>
      <c r="F20" s="99">
        <v>0</v>
      </c>
      <c r="G20" s="99">
        <v>0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1</v>
      </c>
      <c r="E22" s="115">
        <v>0</v>
      </c>
      <c r="F22" s="30">
        <v>0</v>
      </c>
      <c r="G22" s="30">
        <v>1</v>
      </c>
      <c r="H22" s="81">
        <v>1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2</v>
      </c>
      <c r="E24" s="115">
        <v>0</v>
      </c>
      <c r="F24" s="30">
        <v>0</v>
      </c>
      <c r="G24" s="30">
        <v>2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0</v>
      </c>
      <c r="E25" s="115">
        <v>0</v>
      </c>
      <c r="F25" s="30">
        <v>0</v>
      </c>
      <c r="G25" s="30">
        <v>0</v>
      </c>
      <c r="H25" s="81">
        <v>2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0</v>
      </c>
      <c r="E26" s="115">
        <v>0</v>
      </c>
      <c r="F26" s="30">
        <v>0</v>
      </c>
      <c r="G26" s="30">
        <v>0</v>
      </c>
      <c r="H26" s="81">
        <v>0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0</v>
      </c>
      <c r="E27" s="116">
        <v>0</v>
      </c>
      <c r="F27" s="99">
        <v>0</v>
      </c>
      <c r="G27" s="99">
        <v>0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3</v>
      </c>
      <c r="E29" s="115">
        <v>0</v>
      </c>
      <c r="F29" s="30">
        <v>0</v>
      </c>
      <c r="G29" s="30">
        <v>1</v>
      </c>
      <c r="H29" s="81">
        <v>0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2</v>
      </c>
      <c r="E30" s="115">
        <v>0</v>
      </c>
      <c r="F30" s="30">
        <v>0</v>
      </c>
      <c r="G30" s="30">
        <v>2</v>
      </c>
      <c r="H30" s="81">
        <v>2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0</v>
      </c>
      <c r="E31" s="115">
        <v>0</v>
      </c>
      <c r="F31" s="30">
        <v>0</v>
      </c>
      <c r="G31" s="30">
        <v>0</v>
      </c>
      <c r="H31" s="81">
        <v>1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0</v>
      </c>
      <c r="E32" s="115">
        <v>0</v>
      </c>
      <c r="F32" s="30">
        <v>0</v>
      </c>
      <c r="G32" s="30">
        <v>0</v>
      </c>
      <c r="H32" s="81">
        <v>0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3</v>
      </c>
      <c r="E33" s="115">
        <v>0</v>
      </c>
      <c r="F33" s="30">
        <v>0</v>
      </c>
      <c r="G33" s="30">
        <v>3</v>
      </c>
      <c r="H33" s="81">
        <v>1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1</v>
      </c>
      <c r="E34" s="116">
        <v>0</v>
      </c>
      <c r="F34" s="99">
        <v>0</v>
      </c>
      <c r="G34" s="99">
        <v>0</v>
      </c>
      <c r="H34" s="100">
        <v>0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28</v>
      </c>
      <c r="E36" s="117">
        <f t="shared" si="1"/>
        <v>6</v>
      </c>
      <c r="F36" s="6">
        <f t="shared" si="1"/>
        <v>3</v>
      </c>
      <c r="G36" s="6">
        <f t="shared" si="1"/>
        <v>17</v>
      </c>
      <c r="H36" s="82">
        <f t="shared" si="1"/>
        <v>15</v>
      </c>
      <c r="I36" s="6">
        <f t="shared" si="1"/>
        <v>0</v>
      </c>
      <c r="J36" s="6">
        <f>SUM(J5:J35)</f>
        <v>0</v>
      </c>
      <c r="K36" s="168"/>
      <c r="L36" s="6">
        <f>SUM(L5:L35)</f>
        <v>0</v>
      </c>
      <c r="M36" s="6">
        <f t="shared" ref="M36:N36" si="2">SUM(M5:M35)</f>
        <v>0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0.88235294117647056</v>
      </c>
      <c r="I37" s="232">
        <f t="shared" ref="I37:J37" si="3">IF($G$36=0,"",I36/$G$36)</f>
        <v>0</v>
      </c>
      <c r="J37" s="232">
        <f t="shared" si="3"/>
        <v>0</v>
      </c>
      <c r="K37" s="233"/>
      <c r="L37" s="232"/>
      <c r="M37" s="232" t="str">
        <f>IF($L$36=0,"",M36/$L$36)</f>
        <v/>
      </c>
      <c r="N37" s="232" t="str">
        <f t="shared" ref="N37:O37" si="4">IF($L$36=0,"",N36/$L$36)</f>
        <v/>
      </c>
      <c r="O37" s="232" t="str">
        <f t="shared" si="4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A16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3.375" style="19" bestFit="1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Sheet'!E98</f>
        <v>Klong 4</v>
      </c>
      <c r="F2" s="14" t="str">
        <f>'Control Sheet'!B98</f>
        <v>KL4</v>
      </c>
      <c r="H2" s="234" t="s">
        <v>213</v>
      </c>
      <c r="I2" s="235">
        <v>42289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1</v>
      </c>
      <c r="E5" s="113">
        <v>1</v>
      </c>
      <c r="F5" s="29">
        <v>1</v>
      </c>
      <c r="G5" s="29">
        <v>0</v>
      </c>
      <c r="H5" s="243">
        <v>0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3</v>
      </c>
      <c r="E6" s="247">
        <v>1</v>
      </c>
      <c r="F6" s="97">
        <v>0</v>
      </c>
      <c r="G6" s="97">
        <v>0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10</v>
      </c>
      <c r="E8" s="113">
        <v>1</v>
      </c>
      <c r="F8" s="29">
        <v>1</v>
      </c>
      <c r="G8" s="273">
        <v>4</v>
      </c>
      <c r="H8" s="81">
        <v>0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9</v>
      </c>
      <c r="E9" s="115">
        <v>1</v>
      </c>
      <c r="F9" s="30">
        <v>0</v>
      </c>
      <c r="G9" s="30">
        <v>4</v>
      </c>
      <c r="H9" s="81">
        <v>5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4</v>
      </c>
      <c r="E10" s="115">
        <v>0</v>
      </c>
      <c r="F10" s="30">
        <v>0</v>
      </c>
      <c r="G10" s="30">
        <v>1</v>
      </c>
      <c r="H10" s="81">
        <v>3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2</v>
      </c>
      <c r="E11" s="115">
        <v>0</v>
      </c>
      <c r="F11" s="30">
        <v>0</v>
      </c>
      <c r="G11" s="30">
        <v>0</v>
      </c>
      <c r="H11" s="81">
        <v>1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1</v>
      </c>
      <c r="E12" s="115">
        <v>0</v>
      </c>
      <c r="F12" s="30">
        <v>0</v>
      </c>
      <c r="G12" s="30">
        <v>1</v>
      </c>
      <c r="H12" s="81">
        <v>0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4</v>
      </c>
      <c r="E13" s="116">
        <v>0</v>
      </c>
      <c r="F13" s="99">
        <v>0</v>
      </c>
      <c r="G13" s="99">
        <v>2</v>
      </c>
      <c r="H13" s="100">
        <v>1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3</v>
      </c>
      <c r="E15" s="115">
        <v>1</v>
      </c>
      <c r="F15" s="30">
        <v>1</v>
      </c>
      <c r="G15" s="30">
        <v>1</v>
      </c>
      <c r="H15" s="81">
        <v>3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2</v>
      </c>
      <c r="E16" s="115">
        <v>1</v>
      </c>
      <c r="F16" s="30">
        <v>1</v>
      </c>
      <c r="G16" s="30">
        <v>0</v>
      </c>
      <c r="H16" s="81">
        <v>0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3</v>
      </c>
      <c r="E17" s="115">
        <v>0</v>
      </c>
      <c r="F17" s="30">
        <v>0</v>
      </c>
      <c r="G17" s="30">
        <v>1</v>
      </c>
      <c r="H17" s="81">
        <v>1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5</v>
      </c>
      <c r="E18" s="115">
        <v>1</v>
      </c>
      <c r="F18" s="30">
        <v>0</v>
      </c>
      <c r="G18" s="30">
        <v>1</v>
      </c>
      <c r="H18" s="81">
        <v>0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7</v>
      </c>
      <c r="E19" s="115">
        <v>0</v>
      </c>
      <c r="F19" s="30">
        <v>0</v>
      </c>
      <c r="G19" s="30">
        <v>3</v>
      </c>
      <c r="H19" s="81">
        <v>4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0</v>
      </c>
      <c r="E20" s="116">
        <v>0</v>
      </c>
      <c r="F20" s="99">
        <v>0</v>
      </c>
      <c r="G20" s="99">
        <v>0</v>
      </c>
      <c r="H20" s="100">
        <v>0</v>
      </c>
      <c r="I20" s="99"/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3</v>
      </c>
      <c r="E22" s="115">
        <v>0</v>
      </c>
      <c r="F22" s="30">
        <v>0</v>
      </c>
      <c r="G22" s="30">
        <v>2</v>
      </c>
      <c r="H22" s="81">
        <v>1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3</v>
      </c>
      <c r="E24" s="115">
        <v>1</v>
      </c>
      <c r="F24" s="30">
        <v>1</v>
      </c>
      <c r="G24" s="30">
        <v>0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5</v>
      </c>
      <c r="E25" s="115">
        <v>0</v>
      </c>
      <c r="F25" s="30">
        <v>0</v>
      </c>
      <c r="G25" s="30">
        <v>3</v>
      </c>
      <c r="H25" s="81">
        <v>3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3</v>
      </c>
      <c r="E26" s="115">
        <v>0</v>
      </c>
      <c r="F26" s="30">
        <v>1</v>
      </c>
      <c r="G26" s="30">
        <v>0</v>
      </c>
      <c r="H26" s="81">
        <v>1</v>
      </c>
      <c r="I26" s="30">
        <v>0</v>
      </c>
      <c r="J26" s="30">
        <v>0</v>
      </c>
      <c r="L26" s="112">
        <v>1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0</v>
      </c>
      <c r="E27" s="116">
        <v>0</v>
      </c>
      <c r="F27" s="99">
        <v>0</v>
      </c>
      <c r="G27" s="99">
        <v>0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3</v>
      </c>
      <c r="E29" s="115">
        <v>0</v>
      </c>
      <c r="F29" s="30">
        <v>0</v>
      </c>
      <c r="G29" s="30">
        <v>0</v>
      </c>
      <c r="H29" s="81">
        <v>0</v>
      </c>
      <c r="I29" s="30">
        <v>0</v>
      </c>
      <c r="J29" s="30">
        <v>0</v>
      </c>
      <c r="L29" s="112">
        <v>0</v>
      </c>
      <c r="M29" s="177">
        <v>1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3</v>
      </c>
      <c r="E30" s="115">
        <v>1</v>
      </c>
      <c r="F30" s="30">
        <v>1</v>
      </c>
      <c r="G30" s="30">
        <v>0</v>
      </c>
      <c r="H30" s="81">
        <v>0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2</v>
      </c>
      <c r="E31" s="115">
        <v>0</v>
      </c>
      <c r="F31" s="30">
        <v>0</v>
      </c>
      <c r="G31" s="30">
        <v>0</v>
      </c>
      <c r="H31" s="81">
        <v>0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100</v>
      </c>
      <c r="D32" s="30">
        <v>0</v>
      </c>
      <c r="E32" s="115">
        <v>0</v>
      </c>
      <c r="F32" s="30">
        <v>0</v>
      </c>
      <c r="G32" s="30">
        <v>0</v>
      </c>
      <c r="H32" s="81">
        <v>0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100</v>
      </c>
      <c r="D33" s="30">
        <v>3</v>
      </c>
      <c r="E33" s="115">
        <v>1</v>
      </c>
      <c r="F33" s="30">
        <v>1</v>
      </c>
      <c r="G33" s="30">
        <v>1</v>
      </c>
      <c r="H33" s="81">
        <v>1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0</v>
      </c>
      <c r="E34" s="116">
        <v>0</v>
      </c>
      <c r="F34" s="99">
        <v>0</v>
      </c>
      <c r="G34" s="99">
        <v>0</v>
      </c>
      <c r="H34" s="100">
        <v>0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200</v>
      </c>
      <c r="D36" s="6">
        <f t="shared" si="1"/>
        <v>79</v>
      </c>
      <c r="E36" s="117">
        <f t="shared" si="1"/>
        <v>10</v>
      </c>
      <c r="F36" s="6">
        <f t="shared" si="1"/>
        <v>8</v>
      </c>
      <c r="G36" s="6">
        <f t="shared" si="1"/>
        <v>24</v>
      </c>
      <c r="H36" s="82">
        <f t="shared" si="1"/>
        <v>24</v>
      </c>
      <c r="I36" s="6">
        <f t="shared" si="1"/>
        <v>0</v>
      </c>
      <c r="J36" s="6">
        <f>SUM(J5:J35)</f>
        <v>0</v>
      </c>
      <c r="K36" s="168"/>
      <c r="L36" s="6">
        <f>SUM(L5:L35)</f>
        <v>1</v>
      </c>
      <c r="M36" s="6">
        <f t="shared" ref="M36:N36" si="2">SUM(M5:M35)</f>
        <v>1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1</v>
      </c>
      <c r="I37" s="232">
        <f t="shared" ref="I37:J37" si="3">IF($G$36=0,"",I36/$G$36)</f>
        <v>0</v>
      </c>
      <c r="J37" s="232">
        <f t="shared" si="3"/>
        <v>0</v>
      </c>
      <c r="K37" s="233"/>
      <c r="L37" s="232"/>
      <c r="M37" s="232">
        <f>IF($L$36=0,"",M36/$L$36)</f>
        <v>1</v>
      </c>
      <c r="N37" s="232">
        <f t="shared" ref="N37:O37" si="4">IF($L$36=0,"",N36/$L$36)</f>
        <v>0</v>
      </c>
      <c r="O37" s="232">
        <f t="shared" si="4"/>
        <v>0</v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B7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3.375" style="19" bestFit="1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Sheet'!E99</f>
        <v>Mahachai</v>
      </c>
      <c r="F2" s="14" t="str">
        <f>'Control Sheet'!B99</f>
        <v>MHC</v>
      </c>
      <c r="H2" s="234" t="s">
        <v>213</v>
      </c>
      <c r="I2" s="235">
        <v>42390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2</v>
      </c>
      <c r="E5" s="113">
        <v>0</v>
      </c>
      <c r="F5" s="29">
        <v>1</v>
      </c>
      <c r="G5" s="29">
        <v>1</v>
      </c>
      <c r="H5" s="243">
        <v>1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1</v>
      </c>
      <c r="E6" s="247">
        <v>0</v>
      </c>
      <c r="F6" s="97">
        <v>0</v>
      </c>
      <c r="G6" s="97">
        <v>0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4</v>
      </c>
      <c r="E8" s="113">
        <v>0</v>
      </c>
      <c r="F8" s="29">
        <v>1</v>
      </c>
      <c r="G8" s="273">
        <v>2</v>
      </c>
      <c r="H8" s="81">
        <v>0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2</v>
      </c>
      <c r="E9" s="115">
        <v>0</v>
      </c>
      <c r="F9" s="30">
        <v>0</v>
      </c>
      <c r="G9" s="30">
        <v>1</v>
      </c>
      <c r="H9" s="81">
        <v>3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1</v>
      </c>
      <c r="E10" s="115">
        <v>0</v>
      </c>
      <c r="F10" s="30">
        <v>0</v>
      </c>
      <c r="G10" s="30">
        <v>1</v>
      </c>
      <c r="H10" s="81">
        <v>0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0</v>
      </c>
      <c r="E11" s="115">
        <v>0</v>
      </c>
      <c r="F11" s="30">
        <v>0</v>
      </c>
      <c r="G11" s="30">
        <v>0</v>
      </c>
      <c r="H11" s="81">
        <v>1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1</v>
      </c>
      <c r="E12" s="115">
        <v>0</v>
      </c>
      <c r="F12" s="30">
        <v>0</v>
      </c>
      <c r="G12" s="30">
        <v>1</v>
      </c>
      <c r="H12" s="81">
        <v>1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1</v>
      </c>
      <c r="E13" s="116">
        <v>0</v>
      </c>
      <c r="F13" s="99">
        <v>0</v>
      </c>
      <c r="G13" s="99">
        <v>1</v>
      </c>
      <c r="H13" s="100">
        <v>0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3</v>
      </c>
      <c r="E15" s="115">
        <v>0</v>
      </c>
      <c r="F15" s="30">
        <v>0</v>
      </c>
      <c r="G15" s="30">
        <v>2</v>
      </c>
      <c r="H15" s="81">
        <v>2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0</v>
      </c>
      <c r="E16" s="115">
        <v>0</v>
      </c>
      <c r="F16" s="30">
        <v>0</v>
      </c>
      <c r="G16" s="30">
        <v>0</v>
      </c>
      <c r="H16" s="81">
        <v>1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0</v>
      </c>
      <c r="E17" s="115">
        <v>0</v>
      </c>
      <c r="F17" s="30">
        <v>0</v>
      </c>
      <c r="G17" s="30">
        <v>0</v>
      </c>
      <c r="H17" s="81">
        <v>0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3</v>
      </c>
      <c r="E18" s="115">
        <v>0</v>
      </c>
      <c r="F18" s="30">
        <v>0</v>
      </c>
      <c r="G18" s="30">
        <v>0</v>
      </c>
      <c r="H18" s="81">
        <v>0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1</v>
      </c>
      <c r="E19" s="115">
        <v>0</v>
      </c>
      <c r="F19" s="30">
        <v>0</v>
      </c>
      <c r="G19" s="30">
        <v>0</v>
      </c>
      <c r="H19" s="81">
        <v>0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0</v>
      </c>
      <c r="E20" s="116">
        <v>0</v>
      </c>
      <c r="F20" s="99">
        <v>0</v>
      </c>
      <c r="G20" s="99">
        <v>0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2</v>
      </c>
      <c r="E22" s="115">
        <v>0</v>
      </c>
      <c r="F22" s="30">
        <v>0</v>
      </c>
      <c r="G22" s="30">
        <v>1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3</v>
      </c>
      <c r="E24" s="115">
        <v>0</v>
      </c>
      <c r="F24" s="30">
        <v>0</v>
      </c>
      <c r="G24" s="30">
        <v>2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1</v>
      </c>
      <c r="E25" s="115">
        <v>0</v>
      </c>
      <c r="F25" s="30">
        <v>0</v>
      </c>
      <c r="G25" s="30">
        <v>1</v>
      </c>
      <c r="H25" s="81">
        <v>4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1</v>
      </c>
      <c r="E26" s="115">
        <v>0</v>
      </c>
      <c r="F26" s="30">
        <v>0</v>
      </c>
      <c r="G26" s="30">
        <v>1</v>
      </c>
      <c r="H26" s="81">
        <v>0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0</v>
      </c>
      <c r="E27" s="116">
        <v>0</v>
      </c>
      <c r="F27" s="99">
        <v>0</v>
      </c>
      <c r="G27" s="99">
        <v>0</v>
      </c>
      <c r="H27" s="100">
        <v>1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1</v>
      </c>
      <c r="E29" s="115">
        <v>0</v>
      </c>
      <c r="F29" s="30">
        <v>0</v>
      </c>
      <c r="G29" s="30">
        <v>1</v>
      </c>
      <c r="H29" s="81">
        <v>1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1</v>
      </c>
      <c r="E30" s="115">
        <v>0</v>
      </c>
      <c r="F30" s="30">
        <v>0</v>
      </c>
      <c r="G30" s="30">
        <v>1</v>
      </c>
      <c r="H30" s="81">
        <v>1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0</v>
      </c>
      <c r="E31" s="115">
        <v>0</v>
      </c>
      <c r="F31" s="30">
        <v>0</v>
      </c>
      <c r="G31" s="30">
        <v>0</v>
      </c>
      <c r="H31" s="81">
        <v>0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0</v>
      </c>
      <c r="E32" s="115">
        <v>0</v>
      </c>
      <c r="F32" s="30">
        <v>0</v>
      </c>
      <c r="G32" s="30">
        <v>0</v>
      </c>
      <c r="H32" s="81">
        <v>0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2</v>
      </c>
      <c r="E33" s="115">
        <v>0</v>
      </c>
      <c r="F33" s="30">
        <v>0</v>
      </c>
      <c r="G33" s="30">
        <v>1</v>
      </c>
      <c r="H33" s="81">
        <v>0</v>
      </c>
      <c r="I33" s="30">
        <v>0</v>
      </c>
      <c r="J33" s="30">
        <v>0</v>
      </c>
      <c r="L33" s="112">
        <v>1</v>
      </c>
      <c r="M33" s="177">
        <v>1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2</v>
      </c>
      <c r="E34" s="116">
        <v>0</v>
      </c>
      <c r="F34" s="99">
        <v>0</v>
      </c>
      <c r="G34" s="99">
        <v>0</v>
      </c>
      <c r="H34" s="100">
        <v>0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32</v>
      </c>
      <c r="E36" s="117">
        <f t="shared" si="1"/>
        <v>0</v>
      </c>
      <c r="F36" s="6">
        <f t="shared" si="1"/>
        <v>2</v>
      </c>
      <c r="G36" s="6">
        <f t="shared" si="1"/>
        <v>17</v>
      </c>
      <c r="H36" s="82">
        <f t="shared" si="1"/>
        <v>16</v>
      </c>
      <c r="I36" s="6">
        <f t="shared" si="1"/>
        <v>0</v>
      </c>
      <c r="J36" s="6">
        <f>SUM(J5:J35)</f>
        <v>0</v>
      </c>
      <c r="K36" s="168"/>
      <c r="L36" s="6">
        <f>SUM(L5:L35)</f>
        <v>1</v>
      </c>
      <c r="M36" s="6">
        <f t="shared" ref="M36:N36" si="2">SUM(M5:M35)</f>
        <v>1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0.94117647058823528</v>
      </c>
      <c r="I37" s="232">
        <f t="shared" ref="I37:J37" si="3">IF($G$36=0,"",I36/$G$36)</f>
        <v>0</v>
      </c>
      <c r="J37" s="232">
        <f t="shared" si="3"/>
        <v>0</v>
      </c>
      <c r="K37" s="233"/>
      <c r="L37" s="232"/>
      <c r="M37" s="232">
        <f>IF($L$36=0,"",M36/$L$36)</f>
        <v>1</v>
      </c>
      <c r="N37" s="232">
        <f t="shared" ref="N37:O37" si="4">IF($L$36=0,"",N36/$L$36)</f>
        <v>0</v>
      </c>
      <c r="O37" s="232">
        <f t="shared" si="4"/>
        <v>0</v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O44"/>
  <sheetViews>
    <sheetView topLeftCell="A13" workbookViewId="0">
      <selection activeCell="M40" sqref="M40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">
        <v>101</v>
      </c>
      <c r="F2" s="129"/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f>SUM(CCS:SPB!C5)</f>
        <v>0</v>
      </c>
      <c r="D5" s="29">
        <f>SUM(CCS:SPB!D5)</f>
        <v>53</v>
      </c>
      <c r="E5" s="29">
        <f>SUM(CCS:SPB!E5)</f>
        <v>12</v>
      </c>
      <c r="F5" s="29">
        <f>SUM(CCS:SPB!F5)</f>
        <v>10</v>
      </c>
      <c r="G5" s="29">
        <f>SUM(CCS:SPB!G5)</f>
        <v>18</v>
      </c>
      <c r="H5" s="243">
        <f>SUM(CCS:SPB!H5)</f>
        <v>16</v>
      </c>
      <c r="I5" s="29">
        <f>SUM(CCS:SPB!I5)</f>
        <v>0</v>
      </c>
      <c r="J5" s="29">
        <f>SUM(CCS:SPB!J5)</f>
        <v>0</v>
      </c>
      <c r="K5" s="111"/>
      <c r="L5" s="111">
        <f>SUM(CCS:SPB!L5)</f>
        <v>0</v>
      </c>
      <c r="M5" s="177">
        <f>SUM(CCS:SPB!M5)</f>
        <v>0</v>
      </c>
      <c r="N5" s="111">
        <f>SUM(CCS:SPB!N5)</f>
        <v>0</v>
      </c>
      <c r="O5" s="111">
        <f>SUM(CCS:SPB!O5)</f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f>SUM(CCS:SPB!C6)</f>
        <v>0</v>
      </c>
      <c r="D6" s="97">
        <f>SUM(CCS:SPB!D6)</f>
        <v>45</v>
      </c>
      <c r="E6" s="247">
        <f>SUM(CCS:SPB!E6)</f>
        <v>3</v>
      </c>
      <c r="F6" s="97">
        <f>SUM(CCS:SPB!F6)</f>
        <v>3</v>
      </c>
      <c r="G6" s="97">
        <f>SUM(CCS:SPB!G6)</f>
        <v>17</v>
      </c>
      <c r="H6" s="100">
        <f>SUM(CCS:SPB!H6)</f>
        <v>4</v>
      </c>
      <c r="I6" s="97">
        <f>SUM(CCS:SPB!I6)</f>
        <v>0</v>
      </c>
      <c r="J6" s="97">
        <f>SUM(CCS:SPB!J6)</f>
        <v>0</v>
      </c>
      <c r="K6" s="246"/>
      <c r="L6" s="246">
        <f>SUM(CCS:SPB!L6)</f>
        <v>0</v>
      </c>
      <c r="M6" s="175">
        <f>SUM(CCS:SPB!M6)</f>
        <v>0</v>
      </c>
      <c r="N6" s="246">
        <f>SUM(CCS:SPB!N6)</f>
        <v>0</v>
      </c>
      <c r="O6" s="246">
        <f>SUM(CCS:SPB!O6)</f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>
        <f>SUM(CCS:SPB!C7)</f>
        <v>0</v>
      </c>
      <c r="D7" s="101">
        <f>SUM(CCS:SPB!D7)</f>
        <v>0</v>
      </c>
      <c r="E7" s="264">
        <f>SUM(CCS:SPB!E7)</f>
        <v>0</v>
      </c>
      <c r="F7" s="101">
        <f>SUM(CCS:SPB!F7)</f>
        <v>0</v>
      </c>
      <c r="G7" s="101">
        <f>SUM(CCS:SPB!G7)</f>
        <v>0</v>
      </c>
      <c r="H7" s="102">
        <f>SUM(CCS:SPB!H7)</f>
        <v>0</v>
      </c>
      <c r="I7" s="101">
        <f>SUM(CCS:SPB!I7)</f>
        <v>0</v>
      </c>
      <c r="J7" s="101">
        <f>SUM(CCS:SPB!J7)</f>
        <v>0</v>
      </c>
      <c r="K7" s="265"/>
      <c r="L7" s="265">
        <f>SUM(CCS:SPB!L7)</f>
        <v>0</v>
      </c>
      <c r="M7" s="176">
        <f>SUM(CCS:SPB!M7)</f>
        <v>0</v>
      </c>
      <c r="N7" s="265">
        <f>SUM(CCS:SPB!N7)</f>
        <v>0</v>
      </c>
      <c r="O7" s="265">
        <f>SUM(CCS:SPB!O7)</f>
        <v>0</v>
      </c>
    </row>
    <row r="8" spans="1:15" s="96" customFormat="1" x14ac:dyDescent="0.2">
      <c r="A8" s="8">
        <f t="shared" si="0"/>
        <v>4</v>
      </c>
      <c r="B8" s="95" t="s">
        <v>97</v>
      </c>
      <c r="C8" s="29">
        <f>SUM(CCS:SPB!C8)</f>
        <v>0</v>
      </c>
      <c r="D8" s="29">
        <f>SUM(CCS:SPB!D8)</f>
        <v>76</v>
      </c>
      <c r="E8" s="115">
        <f>SUM(CCS:SPB!E8)</f>
        <v>20</v>
      </c>
      <c r="F8" s="29">
        <f>SUM(CCS:SPB!F8)</f>
        <v>12</v>
      </c>
      <c r="G8" s="29">
        <f>SUM(CCS:SPB!G8)</f>
        <v>36</v>
      </c>
      <c r="H8" s="81">
        <f>SUM(CCS:SPB!H8)</f>
        <v>27</v>
      </c>
      <c r="I8" s="29">
        <f>SUM(CCS:SPB!I8)</f>
        <v>0</v>
      </c>
      <c r="J8" s="29">
        <f>SUM(CCS:SPB!J8)</f>
        <v>0</v>
      </c>
      <c r="K8" s="111"/>
      <c r="L8" s="111">
        <f>SUM(CCS:SPB!L8)</f>
        <v>0</v>
      </c>
      <c r="M8" s="177">
        <f>SUM(CCS:SPB!M8)</f>
        <v>0</v>
      </c>
      <c r="N8" s="111">
        <f>SUM(CCS:SPB!N8)</f>
        <v>0</v>
      </c>
      <c r="O8" s="111">
        <f>SUM(CCS:SPB!O8)</f>
        <v>0</v>
      </c>
    </row>
    <row r="9" spans="1:15" s="28" customFormat="1" x14ac:dyDescent="0.2">
      <c r="A9" s="22">
        <f t="shared" si="0"/>
        <v>5</v>
      </c>
      <c r="B9" s="95" t="s">
        <v>112</v>
      </c>
      <c r="C9" s="29">
        <f>SUM(CCS:SPB!C9)</f>
        <v>0</v>
      </c>
      <c r="D9" s="29">
        <f>SUM(CCS:SPB!D9)</f>
        <v>62</v>
      </c>
      <c r="E9" s="115">
        <f>SUM(CCS:SPB!E9)</f>
        <v>9</v>
      </c>
      <c r="F9" s="29">
        <f>SUM(CCS:SPB!F9)</f>
        <v>7</v>
      </c>
      <c r="G9" s="161">
        <f>SUM(CCS:SPB!G9)</f>
        <v>23</v>
      </c>
      <c r="H9" s="81">
        <f>SUM(CCS:SPB!H9)</f>
        <v>37</v>
      </c>
      <c r="I9" s="29">
        <f>SUM(CCS:SPB!I9)</f>
        <v>0</v>
      </c>
      <c r="J9" s="29">
        <f>SUM(CCS:SPB!J9)</f>
        <v>0</v>
      </c>
      <c r="K9" s="112"/>
      <c r="L9" s="112">
        <f>SUM(CCS:SPB!L9)</f>
        <v>0</v>
      </c>
      <c r="M9" s="177">
        <f>SUM(CCS:SPB!M9)</f>
        <v>0</v>
      </c>
      <c r="N9" s="112">
        <f>SUM(CCS:SPB!N9)</f>
        <v>0</v>
      </c>
      <c r="O9" s="112">
        <f>SUM(CCS:SPB!O9)</f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29">
        <f>SUM(CCS:SPB!C10)</f>
        <v>0</v>
      </c>
      <c r="D10" s="29">
        <f>SUM(CCS:SPB!D10)</f>
        <v>69</v>
      </c>
      <c r="E10" s="115">
        <f>SUM(CCS:SPB!E10)</f>
        <v>13</v>
      </c>
      <c r="F10" s="29">
        <f>SUM(CCS:SPB!F10)</f>
        <v>11</v>
      </c>
      <c r="G10" s="29">
        <f>SUM(CCS:SPB!G10)</f>
        <v>26</v>
      </c>
      <c r="H10" s="81">
        <f>SUM(CCS:SPB!H10)</f>
        <v>33</v>
      </c>
      <c r="I10" s="29">
        <f>SUM(CCS:SPB!I10)</f>
        <v>0</v>
      </c>
      <c r="J10" s="29">
        <f>SUM(CCS:SPB!J10)</f>
        <v>0</v>
      </c>
      <c r="K10" s="112"/>
      <c r="L10" s="112">
        <f>SUM(CCS:SPB!L10)</f>
        <v>0</v>
      </c>
      <c r="M10" s="177">
        <f>SUM(CCS:SPB!M10)</f>
        <v>0</v>
      </c>
      <c r="N10" s="112">
        <f>SUM(CCS:SPB!N10)</f>
        <v>0</v>
      </c>
      <c r="O10" s="112">
        <f>SUM(CCS:SPB!O10)</f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29">
        <f>SUM(CCS:SPB!C11)</f>
        <v>0</v>
      </c>
      <c r="D11" s="29">
        <f>SUM(CCS:SPB!D11)</f>
        <v>54</v>
      </c>
      <c r="E11" s="115">
        <f>SUM(CCS:SPB!E11)</f>
        <v>6</v>
      </c>
      <c r="F11" s="29">
        <f>SUM(CCS:SPB!F11)</f>
        <v>5</v>
      </c>
      <c r="G11" s="29">
        <f>SUM(CCS:SPB!G11)</f>
        <v>22</v>
      </c>
      <c r="H11" s="81">
        <f>SUM(CCS:SPB!H11)</f>
        <v>20</v>
      </c>
      <c r="I11" s="29">
        <f>SUM(CCS:SPB!I11)</f>
        <v>0</v>
      </c>
      <c r="J11" s="29">
        <f>SUM(CCS:SPB!J11)</f>
        <v>0</v>
      </c>
      <c r="K11" s="112"/>
      <c r="L11" s="112">
        <f>SUM(CCS:SPB!L11)</f>
        <v>1</v>
      </c>
      <c r="M11" s="177">
        <f>SUM(CCS:SPB!M11)</f>
        <v>0</v>
      </c>
      <c r="N11" s="112">
        <f>SUM(CCS:SPB!N11)</f>
        <v>0</v>
      </c>
      <c r="O11" s="112">
        <f>SUM(CCS:SPB!O11)</f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29">
        <f>SUM(CCS:SPB!C12)</f>
        <v>0</v>
      </c>
      <c r="D12" s="29">
        <f>SUM(CCS:SPB!D12)</f>
        <v>37</v>
      </c>
      <c r="E12" s="115">
        <f>SUM(CCS:SPB!E12)</f>
        <v>6</v>
      </c>
      <c r="F12" s="29">
        <f>SUM(CCS:SPB!F12)</f>
        <v>6</v>
      </c>
      <c r="G12" s="29">
        <f>SUM(CCS:SPB!G12)</f>
        <v>17</v>
      </c>
      <c r="H12" s="81">
        <f>SUM(CCS:SPB!H12)</f>
        <v>17</v>
      </c>
      <c r="I12" s="29">
        <f>SUM(CCS:SPB!I12)</f>
        <v>0</v>
      </c>
      <c r="J12" s="29">
        <f>SUM(CCS:SPB!J12)</f>
        <v>3</v>
      </c>
      <c r="K12" s="112"/>
      <c r="L12" s="112">
        <f>SUM(CCS:SPB!L12)</f>
        <v>0</v>
      </c>
      <c r="M12" s="177">
        <f>SUM(CCS:SPB!M12)</f>
        <v>1</v>
      </c>
      <c r="N12" s="112">
        <f>SUM(CCS:SPB!N12)</f>
        <v>0</v>
      </c>
      <c r="O12" s="112">
        <f>SUM(CCS:SPB!O12)</f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7">
        <f>SUM(CCS:SPB!C13)</f>
        <v>0</v>
      </c>
      <c r="D13" s="97">
        <f>SUM(CCS:SPB!D13)</f>
        <v>32</v>
      </c>
      <c r="E13" s="116">
        <f>SUM(CCS:SPB!E13)</f>
        <v>1</v>
      </c>
      <c r="F13" s="97">
        <f>SUM(CCS:SPB!F13)</f>
        <v>2</v>
      </c>
      <c r="G13" s="97">
        <f>SUM(CCS:SPB!G13)</f>
        <v>12</v>
      </c>
      <c r="H13" s="100">
        <f>SUM(CCS:SPB!H13)</f>
        <v>5</v>
      </c>
      <c r="I13" s="97">
        <f>SUM(CCS:SPB!I13)</f>
        <v>0</v>
      </c>
      <c r="J13" s="97">
        <f>SUM(CCS:SPB!J13)</f>
        <v>0</v>
      </c>
      <c r="K13" s="165"/>
      <c r="L13" s="165">
        <f>SUM(CCS:SPB!L13)</f>
        <v>0</v>
      </c>
      <c r="M13" s="175">
        <f>SUM(CCS:SPB!M13)</f>
        <v>0</v>
      </c>
      <c r="N13" s="165">
        <f>SUM(CCS:SPB!N13)</f>
        <v>0</v>
      </c>
      <c r="O13" s="165">
        <f>SUM(CCS:SPB!O13)</f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1">
        <f>SUM(CCS:SPB!C14)</f>
        <v>0</v>
      </c>
      <c r="D14" s="101">
        <f>SUM(CCS:SPB!D14)</f>
        <v>0</v>
      </c>
      <c r="E14" s="114">
        <f>SUM(CCS:SPB!E14)</f>
        <v>0</v>
      </c>
      <c r="F14" s="101">
        <f>SUM(CCS:SPB!F14)</f>
        <v>0</v>
      </c>
      <c r="G14" s="101">
        <f>SUM(CCS:SPB!G14)</f>
        <v>0</v>
      </c>
      <c r="H14" s="102">
        <f>SUM(CCS:SPB!H14)</f>
        <v>0</v>
      </c>
      <c r="I14" s="101">
        <f>SUM(CCS:SPB!I14)</f>
        <v>0</v>
      </c>
      <c r="J14" s="101">
        <f>SUM(CCS:SPB!J14)</f>
        <v>0</v>
      </c>
      <c r="K14" s="166"/>
      <c r="L14" s="166">
        <f>SUM(CCS:SPB!L14)</f>
        <v>0</v>
      </c>
      <c r="M14" s="176">
        <f>SUM(CCS:SPB!M14)</f>
        <v>0</v>
      </c>
      <c r="N14" s="166">
        <f>SUM(CCS:SPB!N14)</f>
        <v>0</v>
      </c>
      <c r="O14" s="166">
        <f>SUM(CCS:SPB!O14)</f>
        <v>0</v>
      </c>
    </row>
    <row r="15" spans="1:15" s="28" customFormat="1" x14ac:dyDescent="0.2">
      <c r="A15" s="22">
        <f t="shared" si="0"/>
        <v>11</v>
      </c>
      <c r="B15" s="95" t="s">
        <v>97</v>
      </c>
      <c r="C15" s="29">
        <f>SUM(CCS:SPB!C15)</f>
        <v>0</v>
      </c>
      <c r="D15" s="29">
        <f>SUM(CCS:SPB!D15)</f>
        <v>57</v>
      </c>
      <c r="E15" s="115">
        <f>SUM(CCS:SPB!E15)</f>
        <v>9</v>
      </c>
      <c r="F15" s="29">
        <f>SUM(CCS:SPB!F15)</f>
        <v>9</v>
      </c>
      <c r="G15" s="29">
        <f>SUM(CCS:SPB!G15)</f>
        <v>28</v>
      </c>
      <c r="H15" s="81">
        <f>SUM(CCS:SPB!H15)</f>
        <v>16</v>
      </c>
      <c r="I15" s="29">
        <f>SUM(CCS:SPB!I15)</f>
        <v>1</v>
      </c>
      <c r="J15" s="29">
        <f>SUM(CCS:SPB!J15)</f>
        <v>1</v>
      </c>
      <c r="K15" s="112"/>
      <c r="L15" s="112">
        <f>SUM(CCS:SPB!L15)</f>
        <v>0</v>
      </c>
      <c r="M15" s="177">
        <f>SUM(CCS:SPB!M15)</f>
        <v>0</v>
      </c>
      <c r="N15" s="112">
        <f>SUM(CCS:SPB!N15)</f>
        <v>0</v>
      </c>
      <c r="O15" s="112">
        <f>SUM(CCS:SPB!O15)</f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29">
        <f>SUM(CCS:SPB!C16)</f>
        <v>0</v>
      </c>
      <c r="D16" s="29">
        <f>SUM(CCS:SPB!D16)</f>
        <v>48</v>
      </c>
      <c r="E16" s="115">
        <f>SUM(CCS:SPB!E16)</f>
        <v>6</v>
      </c>
      <c r="F16" s="29">
        <f>SUM(CCS:SPB!F16)</f>
        <v>4</v>
      </c>
      <c r="G16" s="29">
        <f>SUM(CCS:SPB!G16)</f>
        <v>23</v>
      </c>
      <c r="H16" s="81">
        <f>SUM(CCS:SPB!H16)</f>
        <v>28</v>
      </c>
      <c r="I16" s="29">
        <f>SUM(CCS:SPB!I16)</f>
        <v>0</v>
      </c>
      <c r="J16" s="29">
        <f>SUM(CCS:SPB!J16)</f>
        <v>1</v>
      </c>
      <c r="K16" s="112"/>
      <c r="L16" s="112">
        <f>SUM(CCS:SPB!L16)</f>
        <v>0</v>
      </c>
      <c r="M16" s="177">
        <f>SUM(CCS:SPB!M16)</f>
        <v>0</v>
      </c>
      <c r="N16" s="112">
        <f>SUM(CCS:SPB!N16)</f>
        <v>0</v>
      </c>
      <c r="O16" s="112">
        <f>SUM(CCS:SPB!O16)</f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29">
        <f>SUM(CCS:SPB!C17)</f>
        <v>0</v>
      </c>
      <c r="D17" s="29">
        <f>SUM(CCS:SPB!D17)</f>
        <v>36</v>
      </c>
      <c r="E17" s="115">
        <f>SUM(CCS:SPB!E17)</f>
        <v>3</v>
      </c>
      <c r="F17" s="29">
        <f>SUM(CCS:SPB!F17)</f>
        <v>2</v>
      </c>
      <c r="G17" s="29">
        <f>SUM(CCS:SPB!G17)</f>
        <v>13</v>
      </c>
      <c r="H17" s="81">
        <f>SUM(CCS:SPB!H17)</f>
        <v>23</v>
      </c>
      <c r="I17" s="29">
        <f>SUM(CCS:SPB!I17)</f>
        <v>0</v>
      </c>
      <c r="J17" s="29">
        <f>SUM(CCS:SPB!J17)</f>
        <v>0</v>
      </c>
      <c r="K17" s="112"/>
      <c r="L17" s="112">
        <f>SUM(CCS:SPB!L17)</f>
        <v>1</v>
      </c>
      <c r="M17" s="177">
        <f>SUM(CCS:SPB!M17)</f>
        <v>0</v>
      </c>
      <c r="N17" s="112">
        <f>SUM(CCS:SPB!N17)</f>
        <v>1</v>
      </c>
      <c r="O17" s="112">
        <f>SUM(CCS:SPB!O17)</f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29">
        <f>SUM(CCS:SPB!C18)</f>
        <v>0</v>
      </c>
      <c r="D18" s="29">
        <f>SUM(CCS:SPB!D18)</f>
        <v>43</v>
      </c>
      <c r="E18" s="115">
        <f>SUM(CCS:SPB!E18)</f>
        <v>4</v>
      </c>
      <c r="F18" s="29">
        <f>SUM(CCS:SPB!F18)</f>
        <v>2</v>
      </c>
      <c r="G18" s="29">
        <f>SUM(CCS:SPB!G18)</f>
        <v>22</v>
      </c>
      <c r="H18" s="81">
        <f>SUM(CCS:SPB!H18)</f>
        <v>20</v>
      </c>
      <c r="I18" s="29">
        <f>SUM(CCS:SPB!I18)</f>
        <v>0</v>
      </c>
      <c r="J18" s="29">
        <f>SUM(CCS:SPB!J18)</f>
        <v>0</v>
      </c>
      <c r="K18" s="112"/>
      <c r="L18" s="112">
        <f>SUM(CCS:SPB!L18)</f>
        <v>0</v>
      </c>
      <c r="M18" s="177">
        <f>SUM(CCS:SPB!M18)</f>
        <v>0</v>
      </c>
      <c r="N18" s="112">
        <f>SUM(CCS:SPB!N18)</f>
        <v>0</v>
      </c>
      <c r="O18" s="112">
        <f>SUM(CCS:SPB!O18)</f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29">
        <f>SUM(CCS:SPB!C19)</f>
        <v>0</v>
      </c>
      <c r="D19" s="29">
        <f>SUM(CCS:SPB!D19)</f>
        <v>44</v>
      </c>
      <c r="E19" s="115">
        <f>SUM(CCS:SPB!E19)</f>
        <v>2</v>
      </c>
      <c r="F19" s="29">
        <f>SUM(CCS:SPB!F19)</f>
        <v>2</v>
      </c>
      <c r="G19" s="29">
        <f>SUM(CCS:SPB!G19)</f>
        <v>18</v>
      </c>
      <c r="H19" s="81">
        <f>SUM(CCS:SPB!H19)</f>
        <v>20</v>
      </c>
      <c r="I19" s="29">
        <f>SUM(CCS:SPB!I19)</f>
        <v>0</v>
      </c>
      <c r="J19" s="29">
        <f>SUM(CCS:SPB!J19)</f>
        <v>0</v>
      </c>
      <c r="K19" s="112"/>
      <c r="L19" s="112">
        <f>SUM(CCS:SPB!L19)</f>
        <v>0</v>
      </c>
      <c r="M19" s="177">
        <f>SUM(CCS:SPB!M19)</f>
        <v>0</v>
      </c>
      <c r="N19" s="112">
        <f>SUM(CCS:SPB!N19)</f>
        <v>0</v>
      </c>
      <c r="O19" s="112">
        <f>SUM(CCS:SPB!O19)</f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7">
        <f>SUM(CCS:SPB!C20)</f>
        <v>0</v>
      </c>
      <c r="D20" s="97">
        <f>SUM(CCS:SPB!D20)</f>
        <v>23</v>
      </c>
      <c r="E20" s="116">
        <f>SUM(CCS:SPB!E20)</f>
        <v>2</v>
      </c>
      <c r="F20" s="97">
        <f>SUM(CCS:SPB!F20)</f>
        <v>0</v>
      </c>
      <c r="G20" s="97">
        <f>SUM(CCS:SPB!G20)</f>
        <v>9</v>
      </c>
      <c r="H20" s="100">
        <f>SUM(CCS:SPB!H20)</f>
        <v>7</v>
      </c>
      <c r="I20" s="97">
        <f>SUM(CCS:SPB!I20)</f>
        <v>0</v>
      </c>
      <c r="J20" s="97">
        <f>SUM(CCS:SPB!J20)</f>
        <v>0</v>
      </c>
      <c r="K20" s="165"/>
      <c r="L20" s="165">
        <f>SUM(CCS:SPB!L20)</f>
        <v>0</v>
      </c>
      <c r="M20" s="175">
        <f>SUM(CCS:SPB!M20)</f>
        <v>0</v>
      </c>
      <c r="N20" s="165">
        <f>SUM(CCS:SPB!N20)</f>
        <v>0</v>
      </c>
      <c r="O20" s="165">
        <f>SUM(CCS:SPB!O20)</f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1">
        <f>SUM(CCS:SPB!C21)</f>
        <v>0</v>
      </c>
      <c r="D21" s="101">
        <f>SUM(CCS:SPB!D21)</f>
        <v>0</v>
      </c>
      <c r="E21" s="114">
        <f>SUM(CCS:SPB!E21)</f>
        <v>0</v>
      </c>
      <c r="F21" s="101">
        <f>SUM(CCS:SPB!F21)</f>
        <v>0</v>
      </c>
      <c r="G21" s="101">
        <f>SUM(CCS:SPB!G21)</f>
        <v>0</v>
      </c>
      <c r="H21" s="102">
        <f>SUM(CCS:SPB!H21)</f>
        <v>0</v>
      </c>
      <c r="I21" s="101">
        <f>SUM(CCS:SPB!I21)</f>
        <v>0</v>
      </c>
      <c r="J21" s="101">
        <f>SUM(CCS:SPB!J21)</f>
        <v>0</v>
      </c>
      <c r="K21" s="166"/>
      <c r="L21" s="166">
        <f>SUM(CCS:SPB!L21)</f>
        <v>0</v>
      </c>
      <c r="M21" s="176">
        <f>SUM(CCS:SPB!M21)</f>
        <v>0</v>
      </c>
      <c r="N21" s="166">
        <f>SUM(CCS:SPB!N21)</f>
        <v>0</v>
      </c>
      <c r="O21" s="166">
        <f>SUM(CCS:SPB!O21)</f>
        <v>0</v>
      </c>
    </row>
    <row r="22" spans="1:15" s="28" customFormat="1" x14ac:dyDescent="0.2">
      <c r="A22" s="22">
        <f t="shared" si="0"/>
        <v>18</v>
      </c>
      <c r="B22" s="95" t="s">
        <v>97</v>
      </c>
      <c r="C22" s="29">
        <f>SUM(CCS:SPB!C22)</f>
        <v>0</v>
      </c>
      <c r="D22" s="29">
        <f>SUM(CCS:SPB!D22)</f>
        <v>42</v>
      </c>
      <c r="E22" s="115">
        <f>SUM(CCS:SPB!E22)</f>
        <v>6</v>
      </c>
      <c r="F22" s="29">
        <f>SUM(CCS:SPB!F22)</f>
        <v>2</v>
      </c>
      <c r="G22" s="29">
        <f>SUM(CCS:SPB!G22)</f>
        <v>19</v>
      </c>
      <c r="H22" s="81">
        <f>SUM(CCS:SPB!H22)</f>
        <v>0</v>
      </c>
      <c r="I22" s="29">
        <f>SUM(CCS:SPB!I22)</f>
        <v>0</v>
      </c>
      <c r="J22" s="29">
        <f>SUM(CCS:SPB!J22)</f>
        <v>0</v>
      </c>
      <c r="K22" s="112"/>
      <c r="L22" s="112">
        <f>SUM(CCS:SPB!L22)</f>
        <v>0</v>
      </c>
      <c r="M22" s="177">
        <f>SUM(CCS:SPB!M22)</f>
        <v>0</v>
      </c>
      <c r="N22" s="112">
        <f>SUM(CCS:SPB!N22)</f>
        <v>0</v>
      </c>
      <c r="O22" s="112">
        <f>SUM(CCS:SPB!O22)</f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0">
        <f>SUM(CCS:SPB!C23)</f>
        <v>0</v>
      </c>
      <c r="D23" s="260">
        <f>SUM(CCS:SPB!D23)</f>
        <v>0</v>
      </c>
      <c r="E23" s="267">
        <f>SUM(CCS:SPB!E23)</f>
        <v>0</v>
      </c>
      <c r="F23" s="260">
        <f>SUM(CCS:SPB!F23)</f>
        <v>0</v>
      </c>
      <c r="G23" s="260">
        <f>SUM(CCS:SPB!G23)</f>
        <v>0</v>
      </c>
      <c r="H23" s="261">
        <f>SUM(CCS:SPB!H23)</f>
        <v>0</v>
      </c>
      <c r="I23" s="260">
        <f>SUM(CCS:SPB!I23)</f>
        <v>0</v>
      </c>
      <c r="J23" s="260">
        <f>SUM(CCS:SPB!J23)</f>
        <v>0</v>
      </c>
      <c r="K23" s="270"/>
      <c r="L23" s="270">
        <f>SUM(CCS:SPB!L23)</f>
        <v>0</v>
      </c>
      <c r="M23" s="262">
        <f>SUM(CCS:SPB!M23)</f>
        <v>0</v>
      </c>
      <c r="N23" s="270">
        <f>SUM(CCS:SPB!N23)</f>
        <v>0</v>
      </c>
      <c r="O23" s="270">
        <f>SUM(CCS:SPB!O23)</f>
        <v>0</v>
      </c>
    </row>
    <row r="24" spans="1:15" s="28" customFormat="1" x14ac:dyDescent="0.2">
      <c r="A24" s="22">
        <f t="shared" si="0"/>
        <v>20</v>
      </c>
      <c r="B24" s="95" t="s">
        <v>113</v>
      </c>
      <c r="C24" s="29">
        <f>SUM(CCS:SPB!C24)</f>
        <v>0</v>
      </c>
      <c r="D24" s="29">
        <f>SUM(CCS:SPB!D24)</f>
        <v>41</v>
      </c>
      <c r="E24" s="115">
        <f>SUM(CCS:SPB!E24)</f>
        <v>6</v>
      </c>
      <c r="F24" s="29">
        <f>SUM(CCS:SPB!F24)</f>
        <v>6</v>
      </c>
      <c r="G24" s="29">
        <f>SUM(CCS:SPB!G24)</f>
        <v>15</v>
      </c>
      <c r="H24" s="81">
        <f>SUM(CCS:SPB!H24)</f>
        <v>2</v>
      </c>
      <c r="I24" s="29">
        <f>SUM(CCS:SPB!I24)</f>
        <v>0</v>
      </c>
      <c r="J24" s="29">
        <f>SUM(CCS:SPB!J24)</f>
        <v>0</v>
      </c>
      <c r="K24" s="112"/>
      <c r="L24" s="112">
        <f>SUM(CCS:SPB!L24)</f>
        <v>0</v>
      </c>
      <c r="M24" s="177">
        <f>SUM(CCS:SPB!M24)</f>
        <v>0</v>
      </c>
      <c r="N24" s="112">
        <f>SUM(CCS:SPB!N24)</f>
        <v>0</v>
      </c>
      <c r="O24" s="112">
        <f>SUM(CCS:SPB!O24)</f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29">
        <f>SUM(CCS:SPB!C25)</f>
        <v>0</v>
      </c>
      <c r="D25" s="29">
        <f>SUM(CCS:SPB!D25)</f>
        <v>58</v>
      </c>
      <c r="E25" s="115">
        <f>SUM(CCS:SPB!E25)</f>
        <v>9</v>
      </c>
      <c r="F25" s="29">
        <f>SUM(CCS:SPB!F25)</f>
        <v>7</v>
      </c>
      <c r="G25" s="29">
        <f>SUM(CCS:SPB!G25)</f>
        <v>29</v>
      </c>
      <c r="H25" s="81">
        <f>SUM(CCS:SPB!H25)</f>
        <v>46</v>
      </c>
      <c r="I25" s="29">
        <f>SUM(CCS:SPB!I25)</f>
        <v>0</v>
      </c>
      <c r="J25" s="29">
        <f>SUM(CCS:SPB!J25)</f>
        <v>0</v>
      </c>
      <c r="K25" s="112"/>
      <c r="L25" s="112">
        <f>SUM(CCS:SPB!L25)</f>
        <v>0</v>
      </c>
      <c r="M25" s="177">
        <f>SUM(CCS:SPB!M25)</f>
        <v>0</v>
      </c>
      <c r="N25" s="112">
        <f>SUM(CCS:SPB!N25)</f>
        <v>0</v>
      </c>
      <c r="O25" s="112">
        <f>SUM(CCS:SPB!O25)</f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29">
        <f>SUM(CCS:SPB!C26)</f>
        <v>0</v>
      </c>
      <c r="D26" s="29">
        <f>SUM(CCS:SPB!D26)</f>
        <v>53</v>
      </c>
      <c r="E26" s="115">
        <f>SUM(CCS:SPB!E26)</f>
        <v>5</v>
      </c>
      <c r="F26" s="29">
        <f>SUM(CCS:SPB!F26)</f>
        <v>3</v>
      </c>
      <c r="G26" s="29">
        <f>SUM(CCS:SPB!G26)</f>
        <v>28</v>
      </c>
      <c r="H26" s="81">
        <f>SUM(CCS:SPB!H26)</f>
        <v>30</v>
      </c>
      <c r="I26" s="29">
        <f>SUM(CCS:SPB!I26)</f>
        <v>0</v>
      </c>
      <c r="J26" s="29">
        <f>SUM(CCS:SPB!J26)</f>
        <v>0</v>
      </c>
      <c r="K26" s="112"/>
      <c r="L26" s="112">
        <f>SUM(CCS:SPB!L26)</f>
        <v>0</v>
      </c>
      <c r="M26" s="177">
        <f>SUM(CCS:SPB!M26)</f>
        <v>0</v>
      </c>
      <c r="N26" s="112">
        <f>SUM(CCS:SPB!N26)</f>
        <v>0</v>
      </c>
      <c r="O26" s="112">
        <f>SUM(CCS:SPB!O26)</f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7">
        <f>SUM(CCS:SPB!C27)</f>
        <v>0</v>
      </c>
      <c r="D27" s="97">
        <f>SUM(CCS:SPB!D27)</f>
        <v>29</v>
      </c>
      <c r="E27" s="116">
        <f>SUM(CCS:SPB!E27)</f>
        <v>2</v>
      </c>
      <c r="F27" s="97">
        <f>SUM(CCS:SPB!F27)</f>
        <v>0</v>
      </c>
      <c r="G27" s="97">
        <f>SUM(CCS:SPB!G27)</f>
        <v>13</v>
      </c>
      <c r="H27" s="100">
        <f>SUM(CCS:SPB!H27)</f>
        <v>11</v>
      </c>
      <c r="I27" s="97">
        <f>SUM(CCS:SPB!I27)</f>
        <v>0</v>
      </c>
      <c r="J27" s="97">
        <f>SUM(CCS:SPB!J27)</f>
        <v>1</v>
      </c>
      <c r="K27" s="165"/>
      <c r="L27" s="165">
        <f>SUM(CCS:SPB!L27)</f>
        <v>0</v>
      </c>
      <c r="M27" s="175">
        <f>SUM(CCS:SPB!M27)</f>
        <v>0</v>
      </c>
      <c r="N27" s="165">
        <f>SUM(CCS:SPB!N27)</f>
        <v>0</v>
      </c>
      <c r="O27" s="165">
        <f>SUM(CCS:SPB!O27)</f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1">
        <f>SUM(CCS:SPB!C28)</f>
        <v>0</v>
      </c>
      <c r="D28" s="101">
        <f>SUM(CCS:SPB!D28)</f>
        <v>0</v>
      </c>
      <c r="E28" s="114">
        <f>SUM(CCS:SPB!E28)</f>
        <v>0</v>
      </c>
      <c r="F28" s="101">
        <f>SUM(CCS:SPB!F28)</f>
        <v>0</v>
      </c>
      <c r="G28" s="101">
        <f>SUM(CCS:SPB!G28)</f>
        <v>0</v>
      </c>
      <c r="H28" s="102">
        <f>SUM(CCS:SPB!H28)</f>
        <v>0</v>
      </c>
      <c r="I28" s="101">
        <f>SUM(CCS:SPB!I28)</f>
        <v>0</v>
      </c>
      <c r="J28" s="101">
        <f>SUM(CCS:SPB!J28)</f>
        <v>0</v>
      </c>
      <c r="K28" s="166"/>
      <c r="L28" s="166">
        <f>SUM(CCS:SPB!L28)</f>
        <v>0</v>
      </c>
      <c r="M28" s="176">
        <f>SUM(CCS:SPB!M28)</f>
        <v>0</v>
      </c>
      <c r="N28" s="166">
        <f>SUM(CCS:SPB!N28)</f>
        <v>0</v>
      </c>
      <c r="O28" s="166">
        <f>SUM(CCS:SPB!O28)</f>
        <v>0</v>
      </c>
    </row>
    <row r="29" spans="1:15" s="28" customFormat="1" x14ac:dyDescent="0.2">
      <c r="A29" s="22">
        <f t="shared" si="0"/>
        <v>25</v>
      </c>
      <c r="B29" s="95" t="s">
        <v>97</v>
      </c>
      <c r="C29" s="29">
        <f>SUM(CCS:SPB!C29)</f>
        <v>0</v>
      </c>
      <c r="D29" s="29">
        <f>SUM(CCS:SPB!D29)</f>
        <v>57</v>
      </c>
      <c r="E29" s="115">
        <f>SUM(CCS:SPB!E29)</f>
        <v>13</v>
      </c>
      <c r="F29" s="29">
        <f>SUM(CCS:SPB!F29)</f>
        <v>13</v>
      </c>
      <c r="G29" s="29">
        <f>SUM(CCS:SPB!G29)</f>
        <v>20</v>
      </c>
      <c r="H29" s="81">
        <f>SUM(CCS:SPB!H29)</f>
        <v>32</v>
      </c>
      <c r="I29" s="29">
        <f>SUM(CCS:SPB!I29)</f>
        <v>0</v>
      </c>
      <c r="J29" s="29">
        <f>SUM(CCS:SPB!J29)</f>
        <v>0</v>
      </c>
      <c r="K29" s="112"/>
      <c r="L29" s="112">
        <f>SUM(CCS:SPB!L29)</f>
        <v>0</v>
      </c>
      <c r="M29" s="177">
        <f>SUM(CCS:SPB!M29)</f>
        <v>0</v>
      </c>
      <c r="N29" s="112">
        <f>SUM(CCS:SPB!N29)</f>
        <v>0</v>
      </c>
      <c r="O29" s="112">
        <f>SUM(CCS:SPB!O29)</f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29">
        <f>SUM(CCS:SPB!C30)</f>
        <v>200</v>
      </c>
      <c r="D30" s="29">
        <f>SUM(CCS:SPB!D30)</f>
        <v>40</v>
      </c>
      <c r="E30" s="115">
        <f>SUM(CCS:SPB!E30)</f>
        <v>2</v>
      </c>
      <c r="F30" s="29">
        <f>SUM(CCS:SPB!F30)</f>
        <v>2</v>
      </c>
      <c r="G30" s="29">
        <f>SUM(CCS:SPB!G30)</f>
        <v>19</v>
      </c>
      <c r="H30" s="81">
        <f>SUM(CCS:SPB!H30)</f>
        <v>21</v>
      </c>
      <c r="I30" s="29">
        <f>SUM(CCS:SPB!I30)</f>
        <v>1</v>
      </c>
      <c r="J30" s="29">
        <f>SUM(CCS:SPB!J30)</f>
        <v>0</v>
      </c>
      <c r="K30" s="112"/>
      <c r="L30" s="112">
        <f>SUM(CCS:SPB!L30)</f>
        <v>0</v>
      </c>
      <c r="M30" s="177">
        <f>SUM(CCS:SPB!M30)</f>
        <v>0</v>
      </c>
      <c r="N30" s="112">
        <f>SUM(CCS:SPB!N30)</f>
        <v>0</v>
      </c>
      <c r="O30" s="112">
        <f>SUM(CCS:SPB!O30)</f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29">
        <f>SUM(CCS:SPB!C31)</f>
        <v>0</v>
      </c>
      <c r="D31" s="29">
        <f>SUM(CCS:SPB!D31)</f>
        <v>31</v>
      </c>
      <c r="E31" s="115">
        <f>SUM(CCS:SPB!E31)</f>
        <v>5</v>
      </c>
      <c r="F31" s="29">
        <f>SUM(CCS:SPB!F31)</f>
        <v>5</v>
      </c>
      <c r="G31" s="29">
        <f>SUM(CCS:SPB!G31)</f>
        <v>14</v>
      </c>
      <c r="H31" s="81">
        <f>SUM(CCS:SPB!H31)</f>
        <v>19</v>
      </c>
      <c r="I31" s="29">
        <f>SUM(CCS:SPB!I31)</f>
        <v>0</v>
      </c>
      <c r="J31" s="29">
        <f>SUM(CCS:SPB!J31)</f>
        <v>1</v>
      </c>
      <c r="K31" s="112"/>
      <c r="L31" s="112">
        <f>SUM(CCS:SPB!L31)</f>
        <v>0</v>
      </c>
      <c r="M31" s="177">
        <f>SUM(CCS:SPB!M31)</f>
        <v>0</v>
      </c>
      <c r="N31" s="112">
        <f>SUM(CCS:SPB!N31)</f>
        <v>0</v>
      </c>
      <c r="O31" s="112">
        <f>SUM(CCS:SPB!O31)</f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29">
        <f>SUM(CCS:SPB!C32)</f>
        <v>200</v>
      </c>
      <c r="D32" s="29">
        <f>SUM(CCS:SPB!D32)</f>
        <v>54</v>
      </c>
      <c r="E32" s="115">
        <f>SUM(CCS:SPB!E32)</f>
        <v>7</v>
      </c>
      <c r="F32" s="29">
        <f>SUM(CCS:SPB!F32)</f>
        <v>5</v>
      </c>
      <c r="G32" s="29">
        <f>SUM(CCS:SPB!G32)</f>
        <v>22</v>
      </c>
      <c r="H32" s="81">
        <f>SUM(CCS:SPB!H32)</f>
        <v>22</v>
      </c>
      <c r="I32" s="29">
        <f>SUM(CCS:SPB!I32)</f>
        <v>0</v>
      </c>
      <c r="J32" s="29">
        <f>SUM(CCS:SPB!J32)</f>
        <v>0</v>
      </c>
      <c r="K32" s="112"/>
      <c r="L32" s="112">
        <f>SUM(CCS:SPB!L32)</f>
        <v>0</v>
      </c>
      <c r="M32" s="177">
        <f>SUM(CCS:SPB!M32)</f>
        <v>0</v>
      </c>
      <c r="N32" s="112">
        <f>SUM(CCS:SPB!N32)</f>
        <v>0</v>
      </c>
      <c r="O32" s="112">
        <f>SUM(CCS:SPB!O32)</f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29">
        <f>SUM(CCS:SPB!C33)</f>
        <v>200</v>
      </c>
      <c r="D33" s="29">
        <f>SUM(CCS:SPB!D33)</f>
        <v>60</v>
      </c>
      <c r="E33" s="115">
        <f>SUM(CCS:SPB!E33)</f>
        <v>8</v>
      </c>
      <c r="F33" s="29">
        <f>SUM(CCS:SPB!F33)</f>
        <v>7</v>
      </c>
      <c r="G33" s="29">
        <f>SUM(CCS:SPB!G33)</f>
        <v>23</v>
      </c>
      <c r="H33" s="81">
        <f>SUM(CCS:SPB!H33)</f>
        <v>17</v>
      </c>
      <c r="I33" s="29">
        <f>SUM(CCS:SPB!I33)</f>
        <v>0</v>
      </c>
      <c r="J33" s="29">
        <f>SUM(CCS:SPB!J33)</f>
        <v>0</v>
      </c>
      <c r="K33" s="112"/>
      <c r="L33" s="112">
        <f>SUM(CCS:SPB!L33)</f>
        <v>1</v>
      </c>
      <c r="M33" s="177">
        <f>SUM(CCS:SPB!M33)</f>
        <v>1</v>
      </c>
      <c r="N33" s="112">
        <f>SUM(CCS:SPB!N33)</f>
        <v>0</v>
      </c>
      <c r="O33" s="112">
        <f>SUM(CCS:SPB!O33)</f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7">
        <f>SUM(CCS:SPB!C34)</f>
        <v>0</v>
      </c>
      <c r="D34" s="97">
        <f>SUM(CCS:SPB!D34)</f>
        <v>49</v>
      </c>
      <c r="E34" s="116">
        <f>SUM(CCS:SPB!E34)</f>
        <v>8</v>
      </c>
      <c r="F34" s="97">
        <f>SUM(CCS:SPB!F34)</f>
        <v>5</v>
      </c>
      <c r="G34" s="97">
        <f>SUM(CCS:SPB!G34)</f>
        <v>20</v>
      </c>
      <c r="H34" s="100">
        <f>SUM(CCS:SPB!H34)</f>
        <v>8</v>
      </c>
      <c r="I34" s="97">
        <f>SUM(CCS:SPB!I34)</f>
        <v>0</v>
      </c>
      <c r="J34" s="97">
        <f>SUM(CCS:SPB!J34)</f>
        <v>1</v>
      </c>
      <c r="K34" s="165"/>
      <c r="L34" s="165">
        <f>SUM(CCS:SPB!L34)</f>
        <v>0</v>
      </c>
      <c r="M34" s="175">
        <f>SUM(CCS:SPB!M34)</f>
        <v>0</v>
      </c>
      <c r="N34" s="165">
        <f>SUM(CCS:SPB!N34)</f>
        <v>0</v>
      </c>
      <c r="O34" s="165">
        <f>SUM(CCS:SPB!O34)</f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>
        <f>SUM(CCS:SPB!C35)</f>
        <v>0</v>
      </c>
      <c r="D35" s="101">
        <f>SUM(CCS:SPB!D35)</f>
        <v>0</v>
      </c>
      <c r="E35" s="264">
        <f>SUM(CCS:SPB!E35)</f>
        <v>0</v>
      </c>
      <c r="F35" s="101">
        <f>SUM(CCS:SPB!F35)</f>
        <v>0</v>
      </c>
      <c r="G35" s="101">
        <f>SUM(CCS:SPB!G35)</f>
        <v>0</v>
      </c>
      <c r="H35" s="102">
        <f>SUM(CCS:SPB!H35)</f>
        <v>0</v>
      </c>
      <c r="I35" s="101">
        <f>SUM(CCS:SPB!I35)</f>
        <v>0</v>
      </c>
      <c r="J35" s="101">
        <f>SUM(CCS:SPB!J35)</f>
        <v>0</v>
      </c>
      <c r="K35" s="265"/>
      <c r="L35" s="265">
        <f>SUM(CCS:SPB!L35)</f>
        <v>0</v>
      </c>
      <c r="M35" s="176">
        <f>SUM(CCS:SPB!M35)</f>
        <v>0</v>
      </c>
      <c r="N35" s="265">
        <f>SUM(CCS:SPB!N35)</f>
        <v>0</v>
      </c>
      <c r="O35" s="265">
        <f>SUM(CCS:SPB!O35)</f>
        <v>0</v>
      </c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600</v>
      </c>
      <c r="D36" s="6">
        <f t="shared" si="1"/>
        <v>1193</v>
      </c>
      <c r="E36" s="117">
        <f t="shared" si="1"/>
        <v>167</v>
      </c>
      <c r="F36" s="6">
        <f t="shared" si="1"/>
        <v>130</v>
      </c>
      <c r="G36" s="6">
        <f t="shared" si="1"/>
        <v>506</v>
      </c>
      <c r="H36" s="82">
        <f t="shared" si="1"/>
        <v>481</v>
      </c>
      <c r="I36" s="6">
        <f t="shared" si="1"/>
        <v>2</v>
      </c>
      <c r="J36" s="6">
        <f t="shared" ref="J36" si="2">SUM(J5:J35)</f>
        <v>8</v>
      </c>
      <c r="K36" s="168"/>
      <c r="L36" s="6">
        <f>SUM(L5:L35)</f>
        <v>3</v>
      </c>
      <c r="M36" s="6">
        <f t="shared" ref="M36:N36" si="3">SUM(M5:M35)</f>
        <v>2</v>
      </c>
      <c r="N36" s="6">
        <f t="shared" si="3"/>
        <v>1</v>
      </c>
      <c r="O36" s="6">
        <f t="shared" ref="O36" si="4"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0.95059288537549402</v>
      </c>
      <c r="I37" s="232">
        <f t="shared" ref="I37:J37" si="5">IF($G$36=0,"",I36/$G$36)</f>
        <v>3.952569169960474E-3</v>
      </c>
      <c r="J37" s="232">
        <f t="shared" si="5"/>
        <v>1.5810276679841896E-2</v>
      </c>
      <c r="K37" s="233"/>
      <c r="L37" s="232"/>
      <c r="M37" s="232">
        <f>IF($L$36=0,"",M36/$L$36)</f>
        <v>0.66666666666666663</v>
      </c>
      <c r="N37" s="232">
        <f t="shared" ref="N37:O37" si="6">IF($L$36=0,"",N36/$L$36)</f>
        <v>0.33333333333333331</v>
      </c>
      <c r="O37" s="232">
        <f t="shared" si="6"/>
        <v>0</v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A16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Sheet'!E107</f>
        <v>Chachoengsao</v>
      </c>
      <c r="F2" s="129" t="str">
        <f>'Control Sheet'!B107</f>
        <v>CCS</v>
      </c>
      <c r="H2" s="13" t="s">
        <v>213</v>
      </c>
      <c r="I2" s="237">
        <v>42564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/>
      <c r="D5" s="29"/>
      <c r="E5" s="113"/>
      <c r="F5" s="29"/>
      <c r="G5" s="29"/>
      <c r="H5" s="243"/>
      <c r="I5" s="29"/>
      <c r="J5" s="29"/>
      <c r="L5" s="111"/>
      <c r="M5" s="177"/>
      <c r="N5" s="111"/>
      <c r="O5" s="111"/>
    </row>
    <row r="6" spans="1:15" s="96" customFormat="1" x14ac:dyDescent="0.2">
      <c r="A6" s="245">
        <f>A5+1</f>
        <v>2</v>
      </c>
      <c r="B6" s="109" t="s">
        <v>116</v>
      </c>
      <c r="C6" s="97"/>
      <c r="D6" s="97"/>
      <c r="E6" s="247"/>
      <c r="F6" s="97"/>
      <c r="G6" s="97"/>
      <c r="H6" s="100"/>
      <c r="I6" s="97"/>
      <c r="J6" s="97"/>
      <c r="K6" s="24"/>
      <c r="L6" s="246"/>
      <c r="M6" s="175"/>
      <c r="N6" s="246"/>
      <c r="O6" s="246"/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/>
      <c r="D8" s="29"/>
      <c r="E8" s="113"/>
      <c r="F8" s="29"/>
      <c r="G8" s="29"/>
      <c r="H8" s="81"/>
      <c r="I8" s="29"/>
      <c r="J8" s="29"/>
      <c r="L8" s="111"/>
      <c r="M8" s="177"/>
      <c r="N8" s="111"/>
      <c r="O8" s="111"/>
    </row>
    <row r="9" spans="1:15" s="28" customFormat="1" x14ac:dyDescent="0.2">
      <c r="A9" s="22">
        <f t="shared" si="0"/>
        <v>5</v>
      </c>
      <c r="B9" s="95" t="s">
        <v>112</v>
      </c>
      <c r="C9" s="30"/>
      <c r="D9" s="30"/>
      <c r="E9" s="115"/>
      <c r="F9" s="30"/>
      <c r="G9" s="30"/>
      <c r="H9" s="81"/>
      <c r="I9" s="30"/>
      <c r="J9" s="30"/>
      <c r="L9" s="112"/>
      <c r="M9" s="177"/>
      <c r="N9" s="112"/>
      <c r="O9" s="112"/>
    </row>
    <row r="10" spans="1:15" s="28" customFormat="1" x14ac:dyDescent="0.2">
      <c r="A10" s="22">
        <f t="shared" si="0"/>
        <v>6</v>
      </c>
      <c r="B10" s="95" t="s">
        <v>113</v>
      </c>
      <c r="C10" s="30"/>
      <c r="D10" s="30"/>
      <c r="E10" s="115"/>
      <c r="F10" s="30"/>
      <c r="G10" s="30"/>
      <c r="H10" s="81"/>
      <c r="I10" s="30"/>
      <c r="J10" s="30"/>
      <c r="L10" s="112"/>
      <c r="M10" s="177"/>
      <c r="N10" s="112"/>
      <c r="O10" s="112"/>
    </row>
    <row r="11" spans="1:15" s="28" customFormat="1" x14ac:dyDescent="0.2">
      <c r="A11" s="22">
        <f t="shared" si="0"/>
        <v>7</v>
      </c>
      <c r="B11" s="95" t="s">
        <v>114</v>
      </c>
      <c r="C11" s="30"/>
      <c r="D11" s="30"/>
      <c r="E11" s="115"/>
      <c r="F11" s="30"/>
      <c r="G11" s="30"/>
      <c r="H11" s="81"/>
      <c r="I11" s="30"/>
      <c r="J11" s="30"/>
      <c r="L11" s="112"/>
      <c r="M11" s="177"/>
      <c r="N11" s="112"/>
      <c r="O11" s="112"/>
    </row>
    <row r="12" spans="1:15" s="28" customFormat="1" x14ac:dyDescent="0.2">
      <c r="A12" s="22">
        <f t="shared" si="0"/>
        <v>8</v>
      </c>
      <c r="B12" s="95" t="s">
        <v>115</v>
      </c>
      <c r="C12" s="30"/>
      <c r="D12" s="30"/>
      <c r="E12" s="115"/>
      <c r="F12" s="30"/>
      <c r="G12" s="30"/>
      <c r="H12" s="81"/>
      <c r="I12" s="30"/>
      <c r="J12" s="30"/>
      <c r="L12" s="112"/>
      <c r="M12" s="177"/>
      <c r="N12" s="112"/>
      <c r="O12" s="112"/>
    </row>
    <row r="13" spans="1:15" s="28" customFormat="1" x14ac:dyDescent="0.2">
      <c r="A13" s="98">
        <f t="shared" si="0"/>
        <v>9</v>
      </c>
      <c r="B13" s="109" t="s">
        <v>116</v>
      </c>
      <c r="C13" s="99"/>
      <c r="D13" s="99"/>
      <c r="E13" s="116"/>
      <c r="F13" s="99"/>
      <c r="G13" s="99"/>
      <c r="H13" s="100"/>
      <c r="I13" s="99"/>
      <c r="J13" s="99"/>
      <c r="K13" s="208"/>
      <c r="L13" s="165"/>
      <c r="M13" s="175"/>
      <c r="N13" s="165"/>
      <c r="O13" s="165"/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/>
      <c r="D15" s="30"/>
      <c r="E15" s="115"/>
      <c r="F15" s="30"/>
      <c r="G15" s="30"/>
      <c r="H15" s="81"/>
      <c r="I15" s="30"/>
      <c r="J15" s="30"/>
      <c r="L15" s="112"/>
      <c r="M15" s="177"/>
      <c r="N15" s="112"/>
      <c r="O15" s="112"/>
    </row>
    <row r="16" spans="1:15" s="28" customFormat="1" x14ac:dyDescent="0.2">
      <c r="A16" s="22">
        <f t="shared" si="0"/>
        <v>12</v>
      </c>
      <c r="B16" s="95" t="s">
        <v>112</v>
      </c>
      <c r="C16" s="30"/>
      <c r="D16" s="30"/>
      <c r="E16" s="115"/>
      <c r="F16" s="30"/>
      <c r="G16" s="30"/>
      <c r="H16" s="81"/>
      <c r="I16" s="30"/>
      <c r="J16" s="30"/>
      <c r="L16" s="112"/>
      <c r="M16" s="177"/>
      <c r="N16" s="112"/>
      <c r="O16" s="112"/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1</v>
      </c>
      <c r="E17" s="115">
        <v>0</v>
      </c>
      <c r="F17" s="30">
        <v>0</v>
      </c>
      <c r="G17" s="30">
        <v>1</v>
      </c>
      <c r="H17" s="81">
        <v>0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2</v>
      </c>
      <c r="E18" s="115">
        <v>0</v>
      </c>
      <c r="F18" s="30">
        <v>0</v>
      </c>
      <c r="G18" s="30">
        <v>2</v>
      </c>
      <c r="H18" s="81">
        <v>2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0</v>
      </c>
      <c r="E19" s="115">
        <v>0</v>
      </c>
      <c r="F19" s="30">
        <v>0</v>
      </c>
      <c r="G19" s="30">
        <v>0</v>
      </c>
      <c r="H19" s="81">
        <v>1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0</v>
      </c>
      <c r="E20" s="116">
        <v>0</v>
      </c>
      <c r="F20" s="99">
        <v>0</v>
      </c>
      <c r="G20" s="99">
        <v>0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0</v>
      </c>
      <c r="E22" s="115">
        <v>0</v>
      </c>
      <c r="F22" s="30">
        <v>0</v>
      </c>
      <c r="G22" s="30">
        <v>0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2</v>
      </c>
      <c r="E24" s="115">
        <v>0</v>
      </c>
      <c r="F24" s="30">
        <v>0</v>
      </c>
      <c r="G24" s="30">
        <v>2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2</v>
      </c>
      <c r="E25" s="115">
        <v>0</v>
      </c>
      <c r="F25" s="30">
        <v>0</v>
      </c>
      <c r="G25" s="30">
        <v>1</v>
      </c>
      <c r="H25" s="81">
        <v>1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1</v>
      </c>
      <c r="E26" s="115">
        <v>0</v>
      </c>
      <c r="F26" s="30">
        <v>0</v>
      </c>
      <c r="G26" s="30">
        <v>1</v>
      </c>
      <c r="H26" s="81">
        <v>1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0</v>
      </c>
      <c r="E27" s="116">
        <v>0</v>
      </c>
      <c r="F27" s="99">
        <v>0</v>
      </c>
      <c r="G27" s="99">
        <v>0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0</v>
      </c>
      <c r="E29" s="115">
        <v>0</v>
      </c>
      <c r="F29" s="30">
        <v>0</v>
      </c>
      <c r="G29" s="30">
        <v>0</v>
      </c>
      <c r="H29" s="81">
        <v>2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1</v>
      </c>
      <c r="E30" s="115">
        <v>0</v>
      </c>
      <c r="F30" s="30">
        <v>0</v>
      </c>
      <c r="G30" s="30">
        <v>1</v>
      </c>
      <c r="H30" s="81">
        <v>0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0</v>
      </c>
      <c r="E31" s="115">
        <v>0</v>
      </c>
      <c r="F31" s="30">
        <v>0</v>
      </c>
      <c r="G31" s="30">
        <v>0</v>
      </c>
      <c r="H31" s="81">
        <v>1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0</v>
      </c>
      <c r="E32" s="115">
        <v>0</v>
      </c>
      <c r="F32" s="30">
        <v>0</v>
      </c>
      <c r="G32" s="30">
        <v>0</v>
      </c>
      <c r="H32" s="81">
        <v>0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1</v>
      </c>
      <c r="E33" s="115">
        <v>0</v>
      </c>
      <c r="F33" s="30">
        <v>0</v>
      </c>
      <c r="G33" s="30">
        <v>1</v>
      </c>
      <c r="H33" s="81">
        <v>0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0</v>
      </c>
      <c r="E34" s="116">
        <v>0</v>
      </c>
      <c r="F34" s="99">
        <v>0</v>
      </c>
      <c r="G34" s="99">
        <v>0</v>
      </c>
      <c r="H34" s="100">
        <v>1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10</v>
      </c>
      <c r="E36" s="117">
        <f t="shared" si="1"/>
        <v>0</v>
      </c>
      <c r="F36" s="6">
        <f t="shared" si="1"/>
        <v>0</v>
      </c>
      <c r="G36" s="6">
        <f t="shared" si="1"/>
        <v>9</v>
      </c>
      <c r="H36" s="82">
        <f t="shared" si="1"/>
        <v>9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N36" si="3">SUM(M5:M35)</f>
        <v>0</v>
      </c>
      <c r="N36" s="6">
        <f t="shared" si="3"/>
        <v>0</v>
      </c>
      <c r="O36" s="6">
        <f t="shared" ref="O36" si="4"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1</v>
      </c>
      <c r="I37" s="232">
        <f t="shared" ref="I37:J37" si="5">IF($G$36=0,"",I36/$G$36)</f>
        <v>0</v>
      </c>
      <c r="J37" s="232">
        <f t="shared" si="5"/>
        <v>0</v>
      </c>
      <c r="K37" s="233"/>
      <c r="L37" s="232"/>
      <c r="M37" s="232" t="str">
        <f>IF($L$36=0,"",M36/$L$36)</f>
        <v/>
      </c>
      <c r="N37" s="232" t="str">
        <f t="shared" ref="N37:O37" si="6">IF($L$36=0,"",N36/$L$36)</f>
        <v/>
      </c>
      <c r="O37" s="232" t="str">
        <f t="shared" si="6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A10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Sheet'!E108</f>
        <v>Amata Nakorn</v>
      </c>
      <c r="F2" s="129" t="str">
        <f>'Control Sheet'!B108</f>
        <v>AMT</v>
      </c>
      <c r="H2" s="234" t="s">
        <v>213</v>
      </c>
      <c r="I2" s="235">
        <v>41852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3</v>
      </c>
      <c r="E5" s="113">
        <v>2</v>
      </c>
      <c r="F5" s="29">
        <v>1</v>
      </c>
      <c r="G5" s="29">
        <v>1</v>
      </c>
      <c r="H5" s="243">
        <v>3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3</v>
      </c>
      <c r="E6" s="247">
        <v>0</v>
      </c>
      <c r="F6" s="97">
        <v>0</v>
      </c>
      <c r="G6" s="97">
        <v>2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5</v>
      </c>
      <c r="E8" s="113">
        <v>3</v>
      </c>
      <c r="F8" s="29">
        <v>3</v>
      </c>
      <c r="G8" s="273">
        <v>2</v>
      </c>
      <c r="H8" s="81">
        <v>1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5</v>
      </c>
      <c r="E9" s="115">
        <v>0</v>
      </c>
      <c r="F9" s="30">
        <v>0</v>
      </c>
      <c r="G9" s="29">
        <v>4</v>
      </c>
      <c r="H9" s="81">
        <v>5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3</v>
      </c>
      <c r="E10" s="115">
        <v>0</v>
      </c>
      <c r="F10" s="30">
        <v>0</v>
      </c>
      <c r="G10" s="30">
        <v>1</v>
      </c>
      <c r="H10" s="81">
        <v>3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0</v>
      </c>
      <c r="E11" s="115">
        <v>0</v>
      </c>
      <c r="F11" s="30">
        <v>0</v>
      </c>
      <c r="G11" s="30">
        <v>0</v>
      </c>
      <c r="H11" s="81">
        <v>0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0</v>
      </c>
      <c r="E12" s="115">
        <v>0</v>
      </c>
      <c r="F12" s="30">
        <v>0</v>
      </c>
      <c r="G12" s="30">
        <v>0</v>
      </c>
      <c r="H12" s="81">
        <v>0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0</v>
      </c>
      <c r="E13" s="116">
        <v>0</v>
      </c>
      <c r="F13" s="99">
        <v>0</v>
      </c>
      <c r="G13" s="99">
        <v>0</v>
      </c>
      <c r="H13" s="100">
        <v>0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3</v>
      </c>
      <c r="E15" s="115">
        <v>0</v>
      </c>
      <c r="F15" s="30">
        <v>0</v>
      </c>
      <c r="G15" s="30">
        <v>1</v>
      </c>
      <c r="H15" s="81">
        <v>1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1</v>
      </c>
      <c r="E16" s="115">
        <v>0</v>
      </c>
      <c r="F16" s="30">
        <v>0</v>
      </c>
      <c r="G16" s="30">
        <v>0</v>
      </c>
      <c r="H16" s="81">
        <v>0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1</v>
      </c>
      <c r="E17" s="115">
        <v>0</v>
      </c>
      <c r="F17" s="30">
        <v>0</v>
      </c>
      <c r="G17" s="30">
        <v>1</v>
      </c>
      <c r="H17" s="81">
        <v>0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0</v>
      </c>
      <c r="E18" s="115">
        <v>0</v>
      </c>
      <c r="F18" s="30">
        <v>0</v>
      </c>
      <c r="G18" s="30">
        <v>0</v>
      </c>
      <c r="H18" s="81">
        <v>1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2</v>
      </c>
      <c r="E19" s="115">
        <v>0</v>
      </c>
      <c r="F19" s="30">
        <v>0</v>
      </c>
      <c r="G19" s="30">
        <v>1</v>
      </c>
      <c r="H19" s="81">
        <v>0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4</v>
      </c>
      <c r="E20" s="116">
        <v>1</v>
      </c>
      <c r="F20" s="99">
        <v>0</v>
      </c>
      <c r="G20" s="99">
        <v>2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0</v>
      </c>
      <c r="E22" s="115">
        <v>0</v>
      </c>
      <c r="F22" s="30">
        <v>0</v>
      </c>
      <c r="G22" s="30">
        <v>0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0</v>
      </c>
      <c r="E24" s="115">
        <v>0</v>
      </c>
      <c r="F24" s="30">
        <v>0</v>
      </c>
      <c r="G24" s="30">
        <v>0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1</v>
      </c>
      <c r="E25" s="115">
        <v>0</v>
      </c>
      <c r="F25" s="30">
        <v>0</v>
      </c>
      <c r="G25" s="30">
        <v>1</v>
      </c>
      <c r="H25" s="81">
        <v>3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0</v>
      </c>
      <c r="E26" s="115">
        <v>0</v>
      </c>
      <c r="F26" s="30">
        <v>0</v>
      </c>
      <c r="G26" s="30">
        <v>0</v>
      </c>
      <c r="H26" s="81">
        <v>1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3</v>
      </c>
      <c r="E27" s="116">
        <v>1</v>
      </c>
      <c r="F27" s="99">
        <v>0</v>
      </c>
      <c r="G27" s="99">
        <v>1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0</v>
      </c>
      <c r="E29" s="115">
        <v>0</v>
      </c>
      <c r="F29" s="30">
        <v>0</v>
      </c>
      <c r="G29" s="30">
        <v>0</v>
      </c>
      <c r="H29" s="81">
        <v>0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3</v>
      </c>
      <c r="E30" s="115">
        <v>0</v>
      </c>
      <c r="F30" s="30">
        <v>0</v>
      </c>
      <c r="G30" s="30">
        <v>2</v>
      </c>
      <c r="H30" s="81">
        <v>1</v>
      </c>
      <c r="I30" s="30">
        <v>1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1</v>
      </c>
      <c r="E31" s="115">
        <v>0</v>
      </c>
      <c r="F31" s="30">
        <v>0</v>
      </c>
      <c r="G31" s="30">
        <v>1</v>
      </c>
      <c r="H31" s="81">
        <v>2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1</v>
      </c>
      <c r="E32" s="115">
        <v>0</v>
      </c>
      <c r="F32" s="30">
        <v>0</v>
      </c>
      <c r="G32" s="30">
        <v>1</v>
      </c>
      <c r="H32" s="81">
        <v>1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3</v>
      </c>
      <c r="E33" s="115">
        <v>0</v>
      </c>
      <c r="F33" s="30">
        <v>0</v>
      </c>
      <c r="G33" s="30">
        <v>2</v>
      </c>
      <c r="H33" s="81">
        <v>1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1</v>
      </c>
      <c r="E34" s="116">
        <v>0</v>
      </c>
      <c r="F34" s="99">
        <v>0</v>
      </c>
      <c r="G34" s="99">
        <v>1</v>
      </c>
      <c r="H34" s="100">
        <v>0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43</v>
      </c>
      <c r="E36" s="117">
        <f t="shared" si="1"/>
        <v>7</v>
      </c>
      <c r="F36" s="6">
        <f t="shared" si="1"/>
        <v>4</v>
      </c>
      <c r="G36" s="6">
        <f t="shared" si="1"/>
        <v>24</v>
      </c>
      <c r="H36" s="82">
        <f t="shared" si="1"/>
        <v>23</v>
      </c>
      <c r="I36" s="6">
        <f t="shared" si="1"/>
        <v>1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N36" si="3">SUM(M5:M35)</f>
        <v>0</v>
      </c>
      <c r="N36" s="6">
        <f t="shared" si="3"/>
        <v>0</v>
      </c>
      <c r="O36" s="6">
        <f t="shared" ref="O36" si="4"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0.95833333333333337</v>
      </c>
      <c r="I37" s="232">
        <f t="shared" ref="I37:J37" si="5">IF($G$36=0,"",I36/$G$36)</f>
        <v>4.1666666666666664E-2</v>
      </c>
      <c r="J37" s="232">
        <f t="shared" si="5"/>
        <v>0</v>
      </c>
      <c r="K37" s="233"/>
      <c r="L37" s="232"/>
      <c r="M37" s="232" t="str">
        <f>IF($L$36=0,"",M36/$L$36)</f>
        <v/>
      </c>
      <c r="N37" s="232" t="str">
        <f t="shared" ref="N37:O37" si="6">IF($L$36=0,"",N36/$L$36)</f>
        <v/>
      </c>
      <c r="O37" s="232" t="str">
        <f t="shared" si="6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A10" workbookViewId="0">
      <selection activeCell="O34" sqref="O34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Sheet'!E109</f>
        <v>Muang Chonburi</v>
      </c>
      <c r="F2" s="129" t="str">
        <f>'Control Sheet'!B109</f>
        <v>CHB</v>
      </c>
      <c r="H2" s="234" t="s">
        <v>213</v>
      </c>
      <c r="I2" s="237">
        <v>42499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3</v>
      </c>
      <c r="E5" s="113">
        <v>1</v>
      </c>
      <c r="F5" s="29">
        <v>1</v>
      </c>
      <c r="G5" s="29">
        <v>1</v>
      </c>
      <c r="H5" s="243">
        <v>1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1</v>
      </c>
      <c r="E6" s="247">
        <v>0</v>
      </c>
      <c r="F6" s="97">
        <v>0</v>
      </c>
      <c r="G6" s="97">
        <v>1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3</v>
      </c>
      <c r="E8" s="113">
        <v>0</v>
      </c>
      <c r="F8" s="29">
        <v>0</v>
      </c>
      <c r="G8" s="273">
        <v>2</v>
      </c>
      <c r="H8" s="81">
        <v>0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0</v>
      </c>
      <c r="E9" s="115">
        <v>0</v>
      </c>
      <c r="F9" s="30">
        <v>0</v>
      </c>
      <c r="G9" s="30">
        <v>0</v>
      </c>
      <c r="H9" s="81">
        <v>2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7</v>
      </c>
      <c r="E10" s="115">
        <v>1</v>
      </c>
      <c r="F10" s="30">
        <v>1</v>
      </c>
      <c r="G10" s="30">
        <v>3</v>
      </c>
      <c r="H10" s="81">
        <v>4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0</v>
      </c>
      <c r="E11" s="115">
        <v>0</v>
      </c>
      <c r="F11" s="30">
        <v>0</v>
      </c>
      <c r="G11" s="30">
        <v>0</v>
      </c>
      <c r="H11" s="81">
        <v>0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1</v>
      </c>
      <c r="E12" s="115">
        <v>0</v>
      </c>
      <c r="F12" s="30">
        <v>0</v>
      </c>
      <c r="G12" s="30">
        <v>1</v>
      </c>
      <c r="H12" s="81">
        <v>0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3</v>
      </c>
      <c r="E13" s="116">
        <v>0</v>
      </c>
      <c r="F13" s="99">
        <v>0</v>
      </c>
      <c r="G13" s="99">
        <v>1</v>
      </c>
      <c r="H13" s="100">
        <v>0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1</v>
      </c>
      <c r="E15" s="115">
        <v>0</v>
      </c>
      <c r="F15" s="30">
        <v>0</v>
      </c>
      <c r="G15" s="30">
        <v>1</v>
      </c>
      <c r="H15" s="81">
        <v>2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1</v>
      </c>
      <c r="E16" s="115">
        <v>0</v>
      </c>
      <c r="F16" s="30">
        <v>0</v>
      </c>
      <c r="G16" s="30">
        <v>1</v>
      </c>
      <c r="H16" s="81">
        <v>1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3</v>
      </c>
      <c r="E17" s="115">
        <v>0</v>
      </c>
      <c r="F17" s="30">
        <v>0</v>
      </c>
      <c r="G17" s="30">
        <v>1</v>
      </c>
      <c r="H17" s="81">
        <v>1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0</v>
      </c>
      <c r="E18" s="115">
        <v>0</v>
      </c>
      <c r="F18" s="30">
        <v>0</v>
      </c>
      <c r="G18" s="30">
        <v>0</v>
      </c>
      <c r="H18" s="81">
        <v>1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2</v>
      </c>
      <c r="E19" s="115">
        <v>0</v>
      </c>
      <c r="F19" s="30">
        <v>0</v>
      </c>
      <c r="G19" s="30">
        <v>0</v>
      </c>
      <c r="H19" s="81">
        <v>0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1</v>
      </c>
      <c r="E20" s="116">
        <v>0</v>
      </c>
      <c r="F20" s="99">
        <v>0</v>
      </c>
      <c r="G20" s="99">
        <v>1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0</v>
      </c>
      <c r="E22" s="115">
        <v>0</v>
      </c>
      <c r="F22" s="30">
        <v>0</v>
      </c>
      <c r="G22" s="30">
        <v>0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1</v>
      </c>
      <c r="E24" s="115">
        <v>0</v>
      </c>
      <c r="F24" s="30">
        <v>0</v>
      </c>
      <c r="G24" s="30">
        <v>1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3</v>
      </c>
      <c r="E25" s="115">
        <v>0</v>
      </c>
      <c r="F25" s="30">
        <v>0</v>
      </c>
      <c r="G25" s="30">
        <v>2</v>
      </c>
      <c r="H25" s="81">
        <v>1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2</v>
      </c>
      <c r="E26" s="115">
        <v>0</v>
      </c>
      <c r="F26" s="30">
        <v>0</v>
      </c>
      <c r="G26" s="30">
        <v>1</v>
      </c>
      <c r="H26" s="81">
        <v>1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0</v>
      </c>
      <c r="E27" s="116">
        <v>0</v>
      </c>
      <c r="F27" s="99"/>
      <c r="G27" s="99">
        <v>0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249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3</v>
      </c>
      <c r="E29" s="115">
        <v>1</v>
      </c>
      <c r="F29" s="30">
        <v>1</v>
      </c>
      <c r="G29" s="30">
        <v>1</v>
      </c>
      <c r="H29" s="81">
        <v>3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3</v>
      </c>
      <c r="E30" s="115">
        <v>0</v>
      </c>
      <c r="F30" s="30">
        <v>0</v>
      </c>
      <c r="G30" s="30">
        <v>1</v>
      </c>
      <c r="H30" s="81">
        <v>2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2</v>
      </c>
      <c r="E31" s="115">
        <v>0</v>
      </c>
      <c r="F31" s="30">
        <v>0</v>
      </c>
      <c r="G31" s="30">
        <v>1</v>
      </c>
      <c r="H31" s="81">
        <v>1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0</v>
      </c>
      <c r="E32" s="115">
        <v>0</v>
      </c>
      <c r="F32" s="30">
        <v>0</v>
      </c>
      <c r="G32" s="30">
        <v>0</v>
      </c>
      <c r="H32" s="81">
        <v>0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1</v>
      </c>
      <c r="E33" s="115">
        <v>0</v>
      </c>
      <c r="F33" s="30">
        <v>0</v>
      </c>
      <c r="G33" s="30">
        <v>1</v>
      </c>
      <c r="H33" s="81">
        <v>1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0</v>
      </c>
      <c r="E34" s="116">
        <v>0</v>
      </c>
      <c r="F34" s="99">
        <v>0</v>
      </c>
      <c r="G34" s="99">
        <v>0</v>
      </c>
      <c r="H34" s="100">
        <v>0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41</v>
      </c>
      <c r="E36" s="117">
        <f t="shared" si="1"/>
        <v>3</v>
      </c>
      <c r="F36" s="6">
        <f t="shared" si="1"/>
        <v>3</v>
      </c>
      <c r="G36" s="6">
        <f t="shared" si="1"/>
        <v>21</v>
      </c>
      <c r="H36" s="82">
        <f t="shared" si="1"/>
        <v>21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N36" si="3">SUM(M5:M35)</f>
        <v>0</v>
      </c>
      <c r="N36" s="6">
        <f t="shared" si="3"/>
        <v>0</v>
      </c>
      <c r="O36" s="6">
        <f t="shared" ref="O36" si="4"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1</v>
      </c>
      <c r="I37" s="232">
        <f t="shared" ref="I37:J37" si="5">IF($G$36=0,"",I36/$G$36)</f>
        <v>0</v>
      </c>
      <c r="J37" s="232">
        <f t="shared" si="5"/>
        <v>0</v>
      </c>
      <c r="K37" s="233"/>
      <c r="L37" s="232"/>
      <c r="M37" s="232" t="str">
        <f>IF($L$36=0,"",M36/$L$36)</f>
        <v/>
      </c>
      <c r="N37" s="232" t="str">
        <f t="shared" ref="N37:O37" si="6">IF($L$36=0,"",N36/$L$36)</f>
        <v/>
      </c>
      <c r="O37" s="232" t="str">
        <f t="shared" si="6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A13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3.625" style="19" bestFit="1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Sheet'!E110</f>
        <v>Sriracha</v>
      </c>
      <c r="F2" s="129" t="str">
        <f>'Control Sheet'!B110</f>
        <v>SRC</v>
      </c>
      <c r="H2" s="234" t="s">
        <v>213</v>
      </c>
      <c r="I2" s="235">
        <v>42081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10</v>
      </c>
      <c r="E5" s="113">
        <v>3</v>
      </c>
      <c r="F5" s="29">
        <v>3</v>
      </c>
      <c r="G5" s="29">
        <v>1</v>
      </c>
      <c r="H5" s="243">
        <v>2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2</v>
      </c>
      <c r="E6" s="247">
        <v>1</v>
      </c>
      <c r="F6" s="97">
        <v>1</v>
      </c>
      <c r="G6" s="97">
        <v>1</v>
      </c>
      <c r="H6" s="100">
        <v>1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20</v>
      </c>
      <c r="E8" s="113">
        <v>7</v>
      </c>
      <c r="F8" s="29">
        <v>2</v>
      </c>
      <c r="G8" s="273">
        <v>5</v>
      </c>
      <c r="H8" s="81">
        <v>2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15</v>
      </c>
      <c r="E9" s="115">
        <v>3</v>
      </c>
      <c r="F9" s="30">
        <v>1</v>
      </c>
      <c r="G9" s="206">
        <v>5</v>
      </c>
      <c r="H9" s="81">
        <v>5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13</v>
      </c>
      <c r="E10" s="115">
        <v>4</v>
      </c>
      <c r="F10" s="30">
        <v>2</v>
      </c>
      <c r="G10" s="30">
        <v>2</v>
      </c>
      <c r="H10" s="81">
        <v>5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6</v>
      </c>
      <c r="E11" s="115">
        <v>3</v>
      </c>
      <c r="F11" s="30">
        <v>3</v>
      </c>
      <c r="G11" s="30">
        <v>2</v>
      </c>
      <c r="H11" s="81">
        <v>2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8</v>
      </c>
      <c r="E12" s="115">
        <v>2</v>
      </c>
      <c r="F12" s="30">
        <v>2</v>
      </c>
      <c r="G12" s="30">
        <v>2</v>
      </c>
      <c r="H12" s="81">
        <v>2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5</v>
      </c>
      <c r="E13" s="116">
        <v>1</v>
      </c>
      <c r="F13" s="99">
        <v>0</v>
      </c>
      <c r="G13" s="99">
        <v>2</v>
      </c>
      <c r="H13" s="100">
        <v>0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8</v>
      </c>
      <c r="E15" s="115">
        <v>2</v>
      </c>
      <c r="F15" s="30">
        <v>2</v>
      </c>
      <c r="G15" s="30">
        <v>4</v>
      </c>
      <c r="H15" s="81">
        <v>3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4</v>
      </c>
      <c r="E16" s="115">
        <v>1</v>
      </c>
      <c r="F16" s="30">
        <v>1</v>
      </c>
      <c r="G16" s="30">
        <v>1</v>
      </c>
      <c r="H16" s="81">
        <v>5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8</v>
      </c>
      <c r="E17" s="115">
        <v>1</v>
      </c>
      <c r="F17" s="30">
        <v>1</v>
      </c>
      <c r="G17" s="30">
        <v>3</v>
      </c>
      <c r="H17" s="81">
        <v>2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3</v>
      </c>
      <c r="E18" s="115">
        <v>0</v>
      </c>
      <c r="F18" s="30">
        <v>0</v>
      </c>
      <c r="G18" s="30">
        <v>0</v>
      </c>
      <c r="H18" s="81">
        <v>1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5</v>
      </c>
      <c r="E19" s="115">
        <v>0</v>
      </c>
      <c r="F19" s="30">
        <v>0</v>
      </c>
      <c r="G19" s="30">
        <v>2</v>
      </c>
      <c r="H19" s="81">
        <v>0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1</v>
      </c>
      <c r="E20" s="116">
        <v>0</v>
      </c>
      <c r="F20" s="99">
        <v>0</v>
      </c>
      <c r="G20" s="99">
        <v>1</v>
      </c>
      <c r="H20" s="100">
        <v>2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2</v>
      </c>
      <c r="E22" s="115">
        <v>0</v>
      </c>
      <c r="F22" s="30">
        <v>0</v>
      </c>
      <c r="G22" s="30">
        <v>2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6</v>
      </c>
      <c r="E24" s="115">
        <v>2</v>
      </c>
      <c r="F24" s="30">
        <v>2</v>
      </c>
      <c r="G24" s="30">
        <v>1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5</v>
      </c>
      <c r="E25" s="115">
        <v>2</v>
      </c>
      <c r="F25" s="30">
        <v>2</v>
      </c>
      <c r="G25" s="30">
        <v>2</v>
      </c>
      <c r="H25" s="81">
        <v>6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4</v>
      </c>
      <c r="E26" s="115">
        <v>1</v>
      </c>
      <c r="F26" s="30">
        <v>0</v>
      </c>
      <c r="G26" s="30">
        <v>1</v>
      </c>
      <c r="H26" s="81">
        <v>0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3</v>
      </c>
      <c r="E27" s="116">
        <v>0</v>
      </c>
      <c r="F27" s="99">
        <v>0</v>
      </c>
      <c r="G27" s="99">
        <v>2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5</v>
      </c>
      <c r="E29" s="115">
        <v>2</v>
      </c>
      <c r="F29" s="30">
        <v>2</v>
      </c>
      <c r="G29" s="30">
        <v>1</v>
      </c>
      <c r="H29" s="81">
        <v>4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6</v>
      </c>
      <c r="E30" s="115">
        <v>1</v>
      </c>
      <c r="F30" s="30">
        <v>1</v>
      </c>
      <c r="G30" s="30">
        <v>1</v>
      </c>
      <c r="H30" s="81">
        <v>1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8</v>
      </c>
      <c r="E31" s="115">
        <v>2</v>
      </c>
      <c r="F31" s="30">
        <v>2</v>
      </c>
      <c r="G31" s="30">
        <v>2</v>
      </c>
      <c r="H31" s="81">
        <v>2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10</v>
      </c>
      <c r="E32" s="115">
        <v>2</v>
      </c>
      <c r="F32" s="30">
        <v>0</v>
      </c>
      <c r="G32" s="30">
        <v>6</v>
      </c>
      <c r="H32" s="81">
        <v>4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12</v>
      </c>
      <c r="E33" s="115">
        <v>2</v>
      </c>
      <c r="F33" s="30">
        <v>1</v>
      </c>
      <c r="G33" s="30">
        <v>3</v>
      </c>
      <c r="H33" s="81">
        <v>2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4</v>
      </c>
      <c r="E34" s="116">
        <v>0</v>
      </c>
      <c r="F34" s="99">
        <v>0</v>
      </c>
      <c r="G34" s="99">
        <v>4</v>
      </c>
      <c r="H34" s="100">
        <v>2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173</v>
      </c>
      <c r="E36" s="117">
        <f t="shared" si="1"/>
        <v>42</v>
      </c>
      <c r="F36" s="6">
        <f t="shared" si="1"/>
        <v>28</v>
      </c>
      <c r="G36" s="6">
        <f t="shared" si="1"/>
        <v>56</v>
      </c>
      <c r="H36" s="82">
        <f t="shared" si="1"/>
        <v>53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N36" si="3">SUM(M5:M35)</f>
        <v>0</v>
      </c>
      <c r="N36" s="6">
        <f t="shared" si="3"/>
        <v>0</v>
      </c>
      <c r="O36" s="6">
        <f t="shared" ref="O36" si="4"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0.9464285714285714</v>
      </c>
      <c r="I37" s="232">
        <f t="shared" ref="I37:J37" si="5">IF($G$36=0,"",I36/$G$36)</f>
        <v>0</v>
      </c>
      <c r="J37" s="232">
        <f t="shared" si="5"/>
        <v>0</v>
      </c>
      <c r="K37" s="233"/>
      <c r="L37" s="232"/>
      <c r="M37" s="232" t="str">
        <f>IF($L$36=0,"",M36/$L$36)</f>
        <v/>
      </c>
      <c r="N37" s="232" t="str">
        <f t="shared" ref="N37:O37" si="6">IF($L$36=0,"",N36/$L$36)</f>
        <v/>
      </c>
      <c r="O37" s="232" t="str">
        <f t="shared" si="6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A16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Sheet'!E111</f>
        <v>Bowin</v>
      </c>
      <c r="F2" s="129" t="str">
        <f>'Control Sheet'!B111</f>
        <v>BWN</v>
      </c>
      <c r="H2" s="234" t="s">
        <v>213</v>
      </c>
      <c r="I2" s="235">
        <v>41852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16</v>
      </c>
      <c r="E5" s="113">
        <v>3</v>
      </c>
      <c r="F5" s="29">
        <v>2</v>
      </c>
      <c r="G5" s="29">
        <v>7</v>
      </c>
      <c r="H5" s="243">
        <v>3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19</v>
      </c>
      <c r="E6" s="247">
        <v>1</v>
      </c>
      <c r="F6" s="97">
        <v>1</v>
      </c>
      <c r="G6" s="97">
        <v>4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13</v>
      </c>
      <c r="E8" s="113">
        <v>2</v>
      </c>
      <c r="F8" s="29">
        <v>2</v>
      </c>
      <c r="G8" s="29">
        <v>7</v>
      </c>
      <c r="H8" s="81">
        <v>9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18</v>
      </c>
      <c r="E9" s="115">
        <v>4</v>
      </c>
      <c r="F9" s="30">
        <v>4</v>
      </c>
      <c r="G9" s="30">
        <v>3</v>
      </c>
      <c r="H9" s="81">
        <v>6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13</v>
      </c>
      <c r="E10" s="115">
        <v>0</v>
      </c>
      <c r="F10" s="30">
        <v>0</v>
      </c>
      <c r="G10" s="30">
        <v>9</v>
      </c>
      <c r="H10" s="81">
        <v>8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19</v>
      </c>
      <c r="E11" s="115">
        <v>1</v>
      </c>
      <c r="F11" s="30">
        <v>0</v>
      </c>
      <c r="G11" s="30">
        <v>4</v>
      </c>
      <c r="H11" s="81">
        <v>4</v>
      </c>
      <c r="I11" s="30">
        <v>0</v>
      </c>
      <c r="J11" s="30">
        <v>0</v>
      </c>
      <c r="L11" s="112">
        <v>1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5</v>
      </c>
      <c r="E12" s="115">
        <v>0</v>
      </c>
      <c r="F12" s="30">
        <v>0</v>
      </c>
      <c r="G12" s="30">
        <v>2</v>
      </c>
      <c r="H12" s="81">
        <v>4</v>
      </c>
      <c r="I12" s="30">
        <v>0</v>
      </c>
      <c r="J12" s="30">
        <v>0</v>
      </c>
      <c r="L12" s="112">
        <v>0</v>
      </c>
      <c r="M12" s="177">
        <v>1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8</v>
      </c>
      <c r="E13" s="116">
        <v>0</v>
      </c>
      <c r="F13" s="99">
        <v>0</v>
      </c>
      <c r="G13" s="99">
        <v>4</v>
      </c>
      <c r="H13" s="100">
        <v>0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10</v>
      </c>
      <c r="E15" s="115">
        <v>1</v>
      </c>
      <c r="F15" s="30">
        <v>0</v>
      </c>
      <c r="G15" s="30">
        <v>5</v>
      </c>
      <c r="H15" s="81">
        <v>6</v>
      </c>
      <c r="I15" s="30">
        <v>0</v>
      </c>
      <c r="J15" s="30">
        <v>1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v>12</v>
      </c>
      <c r="B16" s="95" t="s">
        <v>112</v>
      </c>
      <c r="C16" s="30">
        <v>0</v>
      </c>
      <c r="D16" s="30">
        <v>12</v>
      </c>
      <c r="E16" s="115">
        <v>4</v>
      </c>
      <c r="F16" s="30">
        <v>2</v>
      </c>
      <c r="G16" s="30">
        <v>6</v>
      </c>
      <c r="H16" s="81">
        <v>5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0</v>
      </c>
      <c r="E17" s="115">
        <v>0</v>
      </c>
      <c r="F17" s="30">
        <v>0</v>
      </c>
      <c r="G17" s="30">
        <v>0</v>
      </c>
      <c r="H17" s="81">
        <v>1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8</v>
      </c>
      <c r="E18" s="115">
        <v>1</v>
      </c>
      <c r="F18" s="30">
        <v>0</v>
      </c>
      <c r="G18" s="30">
        <v>5</v>
      </c>
      <c r="H18" s="81">
        <v>3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9</v>
      </c>
      <c r="E19" s="115">
        <v>2</v>
      </c>
      <c r="F19" s="30">
        <v>2</v>
      </c>
      <c r="G19" s="30">
        <v>3</v>
      </c>
      <c r="H19" s="81">
        <v>7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5</v>
      </c>
      <c r="E20" s="116">
        <v>0</v>
      </c>
      <c r="F20" s="99">
        <v>0</v>
      </c>
      <c r="G20" s="99">
        <v>1</v>
      </c>
      <c r="H20" s="100">
        <v>1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15</v>
      </c>
      <c r="E22" s="115">
        <v>4</v>
      </c>
      <c r="F22" s="30">
        <v>0</v>
      </c>
      <c r="G22" s="30">
        <v>5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16</v>
      </c>
      <c r="E24" s="115">
        <v>0</v>
      </c>
      <c r="F24" s="30">
        <v>0</v>
      </c>
      <c r="G24" s="30">
        <v>4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11</v>
      </c>
      <c r="E25" s="115">
        <v>1</v>
      </c>
      <c r="F25" s="30">
        <v>1</v>
      </c>
      <c r="G25" s="30">
        <v>5</v>
      </c>
      <c r="H25" s="81">
        <v>8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9</v>
      </c>
      <c r="E26" s="115">
        <v>0</v>
      </c>
      <c r="F26" s="30">
        <v>0</v>
      </c>
      <c r="G26" s="30">
        <v>2</v>
      </c>
      <c r="H26" s="81">
        <v>7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8</v>
      </c>
      <c r="E27" s="116">
        <v>1</v>
      </c>
      <c r="F27" s="99">
        <v>0</v>
      </c>
      <c r="G27" s="99">
        <v>3</v>
      </c>
      <c r="H27" s="100">
        <v>1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249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16</v>
      </c>
      <c r="E29" s="115">
        <v>4</v>
      </c>
      <c r="F29" s="30">
        <v>4</v>
      </c>
      <c r="G29" s="30">
        <v>3</v>
      </c>
      <c r="H29" s="81">
        <v>4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200</v>
      </c>
      <c r="D30" s="30">
        <v>2</v>
      </c>
      <c r="E30" s="115">
        <v>0</v>
      </c>
      <c r="F30" s="30">
        <v>0</v>
      </c>
      <c r="G30" s="30">
        <v>1</v>
      </c>
      <c r="H30" s="81">
        <v>3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0</v>
      </c>
      <c r="E31" s="115">
        <v>0</v>
      </c>
      <c r="F31" s="30">
        <v>0</v>
      </c>
      <c r="G31" s="30">
        <v>0</v>
      </c>
      <c r="H31" s="81">
        <v>1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200</v>
      </c>
      <c r="D32" s="30">
        <v>15</v>
      </c>
      <c r="E32" s="115">
        <v>3</v>
      </c>
      <c r="F32" s="30">
        <v>3</v>
      </c>
      <c r="G32" s="30">
        <v>3</v>
      </c>
      <c r="H32" s="81">
        <v>3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12</v>
      </c>
      <c r="E33" s="115">
        <v>2</v>
      </c>
      <c r="F33" s="30">
        <v>2</v>
      </c>
      <c r="G33" s="30">
        <v>4</v>
      </c>
      <c r="H33" s="81">
        <v>2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25</v>
      </c>
      <c r="E34" s="116">
        <v>5</v>
      </c>
      <c r="F34" s="99">
        <v>2</v>
      </c>
      <c r="G34" s="99">
        <v>9</v>
      </c>
      <c r="H34" s="100">
        <v>0</v>
      </c>
      <c r="I34" s="99">
        <v>0</v>
      </c>
      <c r="J34" s="99">
        <v>1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400</v>
      </c>
      <c r="D36" s="6">
        <f t="shared" si="1"/>
        <v>284</v>
      </c>
      <c r="E36" s="117">
        <f t="shared" si="1"/>
        <v>39</v>
      </c>
      <c r="F36" s="6">
        <f t="shared" si="1"/>
        <v>25</v>
      </c>
      <c r="G36" s="6">
        <f t="shared" si="1"/>
        <v>99</v>
      </c>
      <c r="H36" s="82">
        <f t="shared" si="1"/>
        <v>86</v>
      </c>
      <c r="I36" s="6">
        <f t="shared" si="1"/>
        <v>0</v>
      </c>
      <c r="J36" s="6">
        <f t="shared" ref="J36" si="2">SUM(J5:J35)</f>
        <v>2</v>
      </c>
      <c r="K36" s="168"/>
      <c r="L36" s="6">
        <f>SUM(L5:L35)</f>
        <v>1</v>
      </c>
      <c r="M36" s="6">
        <f t="shared" ref="M36:N36" si="3">SUM(M5:M35)</f>
        <v>1</v>
      </c>
      <c r="N36" s="6">
        <f t="shared" si="3"/>
        <v>0</v>
      </c>
      <c r="O36" s="6">
        <f t="shared" ref="O36" si="4"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0.86868686868686873</v>
      </c>
      <c r="I37" s="232">
        <f t="shared" ref="I37:J37" si="5">IF($G$36=0,"",I36/$G$36)</f>
        <v>0</v>
      </c>
      <c r="J37" s="232">
        <f t="shared" si="5"/>
        <v>2.0202020202020204E-2</v>
      </c>
      <c r="K37" s="233"/>
      <c r="L37" s="232"/>
      <c r="M37" s="232">
        <f>IF($L$36=0,"",M36/$L$36)</f>
        <v>1</v>
      </c>
      <c r="N37" s="232">
        <f t="shared" ref="N37:O37" si="6">IF($L$36=0,"",N36/$L$36)</f>
        <v>0</v>
      </c>
      <c r="O37" s="232">
        <f t="shared" si="6"/>
        <v>0</v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workbookViewId="0"/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Sheet'!E112</f>
        <v>Pattaya</v>
      </c>
      <c r="F2" s="129" t="str">
        <f>'Control Sheet'!B112</f>
        <v>PTY</v>
      </c>
      <c r="H2" s="234" t="s">
        <v>213</v>
      </c>
      <c r="I2" s="236"/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/>
      <c r="D5" s="29"/>
      <c r="E5" s="113"/>
      <c r="F5" s="29"/>
      <c r="G5" s="29"/>
      <c r="H5" s="243"/>
      <c r="I5" s="29"/>
      <c r="J5" s="29"/>
      <c r="L5" s="111"/>
      <c r="M5" s="177"/>
      <c r="N5" s="111"/>
      <c r="O5" s="111"/>
    </row>
    <row r="6" spans="1:15" s="96" customFormat="1" x14ac:dyDescent="0.2">
      <c r="A6" s="245">
        <f>A5+1</f>
        <v>2</v>
      </c>
      <c r="B6" s="109" t="s">
        <v>116</v>
      </c>
      <c r="C6" s="97"/>
      <c r="D6" s="97"/>
      <c r="E6" s="247"/>
      <c r="F6" s="97"/>
      <c r="G6" s="97"/>
      <c r="H6" s="100"/>
      <c r="I6" s="97"/>
      <c r="J6" s="97"/>
      <c r="K6" s="24"/>
      <c r="L6" s="246"/>
      <c r="M6" s="175"/>
      <c r="N6" s="246"/>
      <c r="O6" s="246"/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/>
      <c r="D8" s="29"/>
      <c r="E8" s="113"/>
      <c r="F8" s="29"/>
      <c r="G8" s="29"/>
      <c r="H8" s="81"/>
      <c r="I8" s="29"/>
      <c r="J8" s="29"/>
      <c r="L8" s="111"/>
      <c r="M8" s="177"/>
      <c r="N8" s="111"/>
      <c r="O8" s="111"/>
    </row>
    <row r="9" spans="1:15" s="28" customFormat="1" x14ac:dyDescent="0.2">
      <c r="A9" s="22">
        <f t="shared" si="0"/>
        <v>5</v>
      </c>
      <c r="B9" s="95" t="s">
        <v>112</v>
      </c>
      <c r="C9" s="30"/>
      <c r="D9" s="30"/>
      <c r="E9" s="115"/>
      <c r="F9" s="30"/>
      <c r="G9" s="30"/>
      <c r="H9" s="81"/>
      <c r="I9" s="30"/>
      <c r="J9" s="30"/>
      <c r="L9" s="112"/>
      <c r="M9" s="177"/>
      <c r="N9" s="112"/>
      <c r="O9" s="112"/>
    </row>
    <row r="10" spans="1:15" s="28" customFormat="1" x14ac:dyDescent="0.2">
      <c r="A10" s="22">
        <f t="shared" si="0"/>
        <v>6</v>
      </c>
      <c r="B10" s="95" t="s">
        <v>113</v>
      </c>
      <c r="C10" s="30"/>
      <c r="D10" s="30"/>
      <c r="E10" s="115"/>
      <c r="F10" s="30"/>
      <c r="G10" s="30"/>
      <c r="H10" s="81"/>
      <c r="I10" s="30"/>
      <c r="J10" s="30"/>
      <c r="L10" s="112"/>
      <c r="M10" s="177"/>
      <c r="N10" s="112"/>
      <c r="O10" s="112"/>
    </row>
    <row r="11" spans="1:15" s="28" customFormat="1" x14ac:dyDescent="0.2">
      <c r="A11" s="22">
        <f t="shared" si="0"/>
        <v>7</v>
      </c>
      <c r="B11" s="95" t="s">
        <v>114</v>
      </c>
      <c r="C11" s="30"/>
      <c r="D11" s="30"/>
      <c r="E11" s="115"/>
      <c r="F11" s="30"/>
      <c r="G11" s="30"/>
      <c r="H11" s="81"/>
      <c r="I11" s="30"/>
      <c r="J11" s="30"/>
      <c r="L11" s="112"/>
      <c r="M11" s="177"/>
      <c r="N11" s="112"/>
      <c r="O11" s="112"/>
    </row>
    <row r="12" spans="1:15" s="28" customFormat="1" x14ac:dyDescent="0.2">
      <c r="A12" s="22">
        <f t="shared" si="0"/>
        <v>8</v>
      </c>
      <c r="B12" s="95" t="s">
        <v>115</v>
      </c>
      <c r="C12" s="30"/>
      <c r="D12" s="30"/>
      <c r="E12" s="115"/>
      <c r="F12" s="30"/>
      <c r="G12" s="30"/>
      <c r="H12" s="81"/>
      <c r="I12" s="30"/>
      <c r="J12" s="30"/>
      <c r="L12" s="112"/>
      <c r="M12" s="177"/>
      <c r="N12" s="112"/>
      <c r="O12" s="112"/>
    </row>
    <row r="13" spans="1:15" s="28" customFormat="1" x14ac:dyDescent="0.2">
      <c r="A13" s="98">
        <f t="shared" si="0"/>
        <v>9</v>
      </c>
      <c r="B13" s="109" t="s">
        <v>116</v>
      </c>
      <c r="C13" s="99"/>
      <c r="D13" s="99"/>
      <c r="E13" s="116"/>
      <c r="F13" s="99"/>
      <c r="G13" s="99"/>
      <c r="H13" s="100"/>
      <c r="I13" s="99"/>
      <c r="J13" s="99"/>
      <c r="K13" s="208"/>
      <c r="L13" s="165"/>
      <c r="M13" s="175"/>
      <c r="N13" s="165"/>
      <c r="O13" s="165"/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/>
      <c r="D15" s="30"/>
      <c r="E15" s="115"/>
      <c r="F15" s="30"/>
      <c r="G15" s="30"/>
      <c r="H15" s="81"/>
      <c r="I15" s="30"/>
      <c r="J15" s="30"/>
      <c r="L15" s="112"/>
      <c r="M15" s="177"/>
      <c r="N15" s="112"/>
      <c r="O15" s="112"/>
    </row>
    <row r="16" spans="1:15" s="28" customFormat="1" x14ac:dyDescent="0.2">
      <c r="A16" s="22">
        <v>12</v>
      </c>
      <c r="B16" s="95" t="s">
        <v>112</v>
      </c>
      <c r="C16" s="30"/>
      <c r="D16" s="30"/>
      <c r="E16" s="115"/>
      <c r="F16" s="30"/>
      <c r="G16" s="30"/>
      <c r="H16" s="81"/>
      <c r="I16" s="30"/>
      <c r="J16" s="30"/>
      <c r="L16" s="112"/>
      <c r="M16" s="177"/>
      <c r="N16" s="112"/>
      <c r="O16" s="112"/>
    </row>
    <row r="17" spans="1:15" s="28" customFormat="1" x14ac:dyDescent="0.2">
      <c r="A17" s="22">
        <f t="shared" si="0"/>
        <v>13</v>
      </c>
      <c r="B17" s="95" t="s">
        <v>113</v>
      </c>
      <c r="C17" s="30"/>
      <c r="D17" s="30"/>
      <c r="E17" s="115"/>
      <c r="F17" s="30"/>
      <c r="G17" s="30"/>
      <c r="H17" s="81"/>
      <c r="I17" s="30"/>
      <c r="J17" s="30"/>
      <c r="L17" s="112"/>
      <c r="M17" s="177"/>
      <c r="N17" s="112"/>
      <c r="O17" s="112"/>
    </row>
    <row r="18" spans="1:15" s="28" customFormat="1" x14ac:dyDescent="0.2">
      <c r="A18" s="22">
        <f t="shared" si="0"/>
        <v>14</v>
      </c>
      <c r="B18" s="95" t="s">
        <v>114</v>
      </c>
      <c r="C18" s="30"/>
      <c r="D18" s="30"/>
      <c r="E18" s="115"/>
      <c r="F18" s="30"/>
      <c r="G18" s="30"/>
      <c r="H18" s="81"/>
      <c r="I18" s="30"/>
      <c r="J18" s="30"/>
      <c r="L18" s="112"/>
      <c r="M18" s="177"/>
      <c r="N18" s="112"/>
      <c r="O18" s="112"/>
    </row>
    <row r="19" spans="1:15" s="28" customFormat="1" x14ac:dyDescent="0.2">
      <c r="A19" s="22">
        <f t="shared" si="0"/>
        <v>15</v>
      </c>
      <c r="B19" s="95" t="s">
        <v>115</v>
      </c>
      <c r="C19" s="30"/>
      <c r="D19" s="30"/>
      <c r="E19" s="115"/>
      <c r="F19" s="30"/>
      <c r="G19" s="30"/>
      <c r="H19" s="81"/>
      <c r="I19" s="30"/>
      <c r="J19" s="30"/>
      <c r="L19" s="112"/>
      <c r="M19" s="177"/>
      <c r="N19" s="112"/>
      <c r="O19" s="112"/>
    </row>
    <row r="20" spans="1:15" s="28" customFormat="1" x14ac:dyDescent="0.2">
      <c r="A20" s="98">
        <f t="shared" si="0"/>
        <v>16</v>
      </c>
      <c r="B20" s="109" t="s">
        <v>116</v>
      </c>
      <c r="C20" s="99"/>
      <c r="D20" s="99"/>
      <c r="E20" s="116"/>
      <c r="F20" s="99"/>
      <c r="G20" s="99"/>
      <c r="H20" s="100"/>
      <c r="I20" s="99"/>
      <c r="J20" s="99"/>
      <c r="K20" s="208"/>
      <c r="L20" s="165"/>
      <c r="M20" s="175"/>
      <c r="N20" s="165"/>
      <c r="O20" s="165"/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/>
      <c r="D22" s="30"/>
      <c r="E22" s="115"/>
      <c r="F22" s="30"/>
      <c r="G22" s="30"/>
      <c r="H22" s="81"/>
      <c r="I22" s="30"/>
      <c r="J22" s="30"/>
      <c r="L22" s="112"/>
      <c r="M22" s="177"/>
      <c r="N22" s="112"/>
      <c r="O22" s="112"/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/>
      <c r="D24" s="30"/>
      <c r="E24" s="115"/>
      <c r="F24" s="30"/>
      <c r="G24" s="30"/>
      <c r="H24" s="81"/>
      <c r="I24" s="30"/>
      <c r="J24" s="30"/>
      <c r="L24" s="112"/>
      <c r="M24" s="177"/>
      <c r="N24" s="112"/>
      <c r="O24" s="112"/>
    </row>
    <row r="25" spans="1:15" s="28" customFormat="1" x14ac:dyDescent="0.2">
      <c r="A25" s="22">
        <f t="shared" si="0"/>
        <v>21</v>
      </c>
      <c r="B25" s="95" t="s">
        <v>114</v>
      </c>
      <c r="C25" s="30"/>
      <c r="D25" s="30"/>
      <c r="E25" s="115"/>
      <c r="F25" s="30"/>
      <c r="G25" s="30"/>
      <c r="H25" s="81"/>
      <c r="I25" s="30"/>
      <c r="J25" s="30"/>
      <c r="L25" s="112"/>
      <c r="M25" s="177"/>
      <c r="N25" s="112"/>
      <c r="O25" s="112"/>
    </row>
    <row r="26" spans="1:15" s="28" customFormat="1" x14ac:dyDescent="0.2">
      <c r="A26" s="22">
        <f t="shared" si="0"/>
        <v>22</v>
      </c>
      <c r="B26" s="95" t="s">
        <v>115</v>
      </c>
      <c r="C26" s="30"/>
      <c r="D26" s="30"/>
      <c r="E26" s="115"/>
      <c r="F26" s="30"/>
      <c r="G26" s="30"/>
      <c r="H26" s="81"/>
      <c r="I26" s="30"/>
      <c r="J26" s="30"/>
      <c r="L26" s="112"/>
      <c r="M26" s="177"/>
      <c r="N26" s="112"/>
      <c r="O26" s="112"/>
    </row>
    <row r="27" spans="1:15" s="28" customFormat="1" x14ac:dyDescent="0.2">
      <c r="A27" s="98">
        <f t="shared" si="0"/>
        <v>23</v>
      </c>
      <c r="B27" s="109" t="s">
        <v>116</v>
      </c>
      <c r="C27" s="99"/>
      <c r="D27" s="99"/>
      <c r="E27" s="116"/>
      <c r="F27" s="99"/>
      <c r="G27" s="99"/>
      <c r="H27" s="100"/>
      <c r="I27" s="99"/>
      <c r="J27" s="99"/>
      <c r="K27" s="208"/>
      <c r="L27" s="165"/>
      <c r="M27" s="175"/>
      <c r="N27" s="165"/>
      <c r="O27" s="165"/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249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/>
      <c r="D29" s="30"/>
      <c r="E29" s="115"/>
      <c r="F29" s="30"/>
      <c r="G29" s="30"/>
      <c r="H29" s="81"/>
      <c r="I29" s="30"/>
      <c r="J29" s="30"/>
      <c r="L29" s="112"/>
      <c r="M29" s="177"/>
      <c r="N29" s="112"/>
      <c r="O29" s="112"/>
    </row>
    <row r="30" spans="1:15" s="28" customFormat="1" x14ac:dyDescent="0.2">
      <c r="A30" s="22">
        <f t="shared" si="0"/>
        <v>26</v>
      </c>
      <c r="B30" s="95" t="s">
        <v>112</v>
      </c>
      <c r="C30" s="30"/>
      <c r="D30" s="30"/>
      <c r="E30" s="115"/>
      <c r="F30" s="30"/>
      <c r="G30" s="30"/>
      <c r="H30" s="81"/>
      <c r="I30" s="30"/>
      <c r="J30" s="30"/>
      <c r="L30" s="112"/>
      <c r="M30" s="177"/>
      <c r="N30" s="112"/>
      <c r="O30" s="112"/>
    </row>
    <row r="31" spans="1:15" s="28" customFormat="1" x14ac:dyDescent="0.2">
      <c r="A31" s="22">
        <f t="shared" si="0"/>
        <v>27</v>
      </c>
      <c r="B31" s="95" t="s">
        <v>113</v>
      </c>
      <c r="C31" s="30"/>
      <c r="D31" s="30"/>
      <c r="E31" s="115"/>
      <c r="F31" s="30"/>
      <c r="G31" s="30"/>
      <c r="H31" s="81"/>
      <c r="I31" s="30"/>
      <c r="J31" s="30"/>
      <c r="L31" s="112"/>
      <c r="M31" s="177"/>
      <c r="N31" s="112"/>
      <c r="O31" s="112"/>
    </row>
    <row r="32" spans="1:15" s="28" customFormat="1" x14ac:dyDescent="0.2">
      <c r="A32" s="22">
        <f t="shared" si="0"/>
        <v>28</v>
      </c>
      <c r="B32" s="95" t="s">
        <v>114</v>
      </c>
      <c r="C32" s="30"/>
      <c r="D32" s="30"/>
      <c r="E32" s="115"/>
      <c r="F32" s="30"/>
      <c r="G32" s="30"/>
      <c r="H32" s="81"/>
      <c r="I32" s="30"/>
      <c r="J32" s="30"/>
      <c r="L32" s="112"/>
      <c r="M32" s="177"/>
      <c r="N32" s="112"/>
      <c r="O32" s="112"/>
    </row>
    <row r="33" spans="1:15" s="28" customFormat="1" x14ac:dyDescent="0.2">
      <c r="A33" s="22">
        <f t="shared" si="0"/>
        <v>29</v>
      </c>
      <c r="B33" s="95" t="s">
        <v>115</v>
      </c>
      <c r="C33" s="30"/>
      <c r="D33" s="30"/>
      <c r="E33" s="115"/>
      <c r="F33" s="30"/>
      <c r="G33" s="30"/>
      <c r="H33" s="81"/>
      <c r="I33" s="30"/>
      <c r="J33" s="30"/>
      <c r="L33" s="112"/>
      <c r="M33" s="177"/>
      <c r="N33" s="112"/>
      <c r="O33" s="112"/>
    </row>
    <row r="34" spans="1:15" s="28" customFormat="1" x14ac:dyDescent="0.2">
      <c r="A34" s="98">
        <f t="shared" si="0"/>
        <v>30</v>
      </c>
      <c r="B34" s="109" t="s">
        <v>116</v>
      </c>
      <c r="C34" s="99"/>
      <c r="D34" s="99"/>
      <c r="E34" s="116"/>
      <c r="F34" s="99"/>
      <c r="G34" s="99"/>
      <c r="H34" s="100"/>
      <c r="I34" s="99"/>
      <c r="J34" s="99"/>
      <c r="K34" s="208"/>
      <c r="L34" s="165"/>
      <c r="M34" s="175"/>
      <c r="N34" s="165"/>
      <c r="O34" s="165"/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0</v>
      </c>
      <c r="E36" s="117">
        <f t="shared" si="1"/>
        <v>0</v>
      </c>
      <c r="F36" s="6">
        <f t="shared" si="1"/>
        <v>0</v>
      </c>
      <c r="G36" s="6">
        <f t="shared" si="1"/>
        <v>0</v>
      </c>
      <c r="H36" s="82">
        <f t="shared" si="1"/>
        <v>0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O36" si="3">SUM(M5:M35)</f>
        <v>0</v>
      </c>
      <c r="N36" s="6">
        <f t="shared" si="3"/>
        <v>0</v>
      </c>
      <c r="O36" s="6">
        <f t="shared" si="3"/>
        <v>0</v>
      </c>
    </row>
    <row r="37" spans="1:15" s="1" customFormat="1" x14ac:dyDescent="0.2">
      <c r="A37" s="2"/>
      <c r="B37" s="2"/>
      <c r="E37" s="8"/>
      <c r="G37" s="31"/>
      <c r="H37" s="232" t="str">
        <f>IF($G$36=0,"",H36/$G$36)</f>
        <v/>
      </c>
      <c r="I37" s="232" t="str">
        <f t="shared" ref="I37:J37" si="4">IF($G$36=0,"",I36/$G$36)</f>
        <v/>
      </c>
      <c r="J37" s="232" t="str">
        <f t="shared" si="4"/>
        <v/>
      </c>
      <c r="K37" s="233"/>
      <c r="L37" s="232"/>
      <c r="M37" s="232" t="str">
        <f>IF($L$36=0,"",M36/$L$36)</f>
        <v/>
      </c>
      <c r="N37" s="232" t="str">
        <f t="shared" ref="N37:O37" si="5">IF($L$36=0,"",N36/$L$36)</f>
        <v/>
      </c>
      <c r="O37" s="232" t="str">
        <f t="shared" si="5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CC"/>
  </sheetPr>
  <dimension ref="A1:O44"/>
  <sheetViews>
    <sheetView workbookViewId="0">
      <selection activeCell="H30" sqref="H30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">
        <v>100</v>
      </c>
      <c r="F2" s="14" t="s">
        <v>103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f>SUM(HQT:MHC!C5)</f>
        <v>0</v>
      </c>
      <c r="D5" s="29">
        <f>SUM(HQT:MHC!D5)</f>
        <v>73</v>
      </c>
      <c r="E5" s="29">
        <f>SUM(HQT:MHC!E5)</f>
        <v>11</v>
      </c>
      <c r="F5" s="29">
        <f>SUM(HQT:MHC!F5)</f>
        <v>11</v>
      </c>
      <c r="G5" s="29">
        <f>SUM(HQT:MHC!G5)</f>
        <v>22</v>
      </c>
      <c r="H5" s="243">
        <f>SUM(HQT:MHC!H5)</f>
        <v>30</v>
      </c>
      <c r="I5" s="29">
        <f>SUM(HQT:MHC!I5)</f>
        <v>1</v>
      </c>
      <c r="J5" s="29">
        <f>SUM(HQT:MHC!J5)</f>
        <v>0</v>
      </c>
      <c r="L5" s="29">
        <f>SUM(HQT:MHC!L5)</f>
        <v>2</v>
      </c>
      <c r="M5" s="177">
        <f>SUM(HQT:MHC!M5)</f>
        <v>0</v>
      </c>
      <c r="N5" s="111">
        <f>SUM(HQT:MHC!N5)</f>
        <v>0</v>
      </c>
      <c r="O5" s="111">
        <f>SUM(HQT:MHC!O5)</f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f>SUM(HQT:MHC!C6)</f>
        <v>0</v>
      </c>
      <c r="D6" s="97">
        <f>SUM(HQT:MHC!D6)</f>
        <v>103</v>
      </c>
      <c r="E6" s="247">
        <f>SUM(HQT:MHC!E6)</f>
        <v>21</v>
      </c>
      <c r="F6" s="97">
        <f>SUM(HQT:MHC!F6)</f>
        <v>6</v>
      </c>
      <c r="G6" s="97">
        <f>SUM(HQT:MHC!G6)</f>
        <v>30</v>
      </c>
      <c r="H6" s="100">
        <f>SUM(HQT:MHC!H6)</f>
        <v>20</v>
      </c>
      <c r="I6" s="97">
        <f>SUM(HQT:MHC!I6)</f>
        <v>1</v>
      </c>
      <c r="J6" s="97">
        <f>SUM(HQT:MHC!J6)</f>
        <v>0</v>
      </c>
      <c r="K6" s="24"/>
      <c r="L6" s="246">
        <f>SUM(HQT:MHC!L6)</f>
        <v>1</v>
      </c>
      <c r="M6" s="175">
        <f>SUM(HQT:MHC!M6)</f>
        <v>0</v>
      </c>
      <c r="N6" s="246">
        <f>SUM(HQT:MHC!N6)</f>
        <v>0</v>
      </c>
      <c r="O6" s="246">
        <f>SUM(HQT:MHC!O6)</f>
        <v>1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>
        <f>SUM(HQT:MHC!C7)</f>
        <v>0</v>
      </c>
      <c r="D7" s="101">
        <f>SUM(HQT:MHC!D7)</f>
        <v>25</v>
      </c>
      <c r="E7" s="264">
        <f>SUM(HQT:MHC!E7)</f>
        <v>11</v>
      </c>
      <c r="F7" s="101">
        <f>SUM(HQT:MHC!F7)</f>
        <v>11</v>
      </c>
      <c r="G7" s="101">
        <f>SUM(HQT:MHC!G7)</f>
        <v>4</v>
      </c>
      <c r="H7" s="102">
        <f>SUM(HQT:MHC!H7)</f>
        <v>4</v>
      </c>
      <c r="I7" s="101">
        <f>SUM(HQT:MHC!I7)</f>
        <v>0</v>
      </c>
      <c r="J7" s="101">
        <f>SUM(HQT:MHC!J7)</f>
        <v>0</v>
      </c>
      <c r="K7" s="26"/>
      <c r="L7" s="265">
        <f>SUM(HQT:MHC!L7)</f>
        <v>0</v>
      </c>
      <c r="M7" s="176">
        <f>SUM(HQT:MHC!M7)</f>
        <v>0</v>
      </c>
      <c r="N7" s="265">
        <f>SUM(HQT:MHC!N7)</f>
        <v>0</v>
      </c>
      <c r="O7" s="265">
        <f>SUM(HQT:MHC!O7)</f>
        <v>0</v>
      </c>
    </row>
    <row r="8" spans="1:15" s="96" customFormat="1" x14ac:dyDescent="0.2">
      <c r="A8" s="8">
        <f t="shared" si="0"/>
        <v>4</v>
      </c>
      <c r="B8" s="95" t="s">
        <v>97</v>
      </c>
      <c r="C8" s="29">
        <f>SUM(HQT:MHC!C8)</f>
        <v>0</v>
      </c>
      <c r="D8" s="29">
        <f>SUM(HQT:MHC!D8)</f>
        <v>147</v>
      </c>
      <c r="E8" s="115">
        <f>SUM(HQT:MHC!E8)</f>
        <v>18</v>
      </c>
      <c r="F8" s="29">
        <f>SUM(HQT:MHC!F8)</f>
        <v>16</v>
      </c>
      <c r="G8" s="29">
        <f>SUM(HQT:MHC!G8)</f>
        <v>61</v>
      </c>
      <c r="H8" s="81">
        <f>SUM(HQT:MHC!H8)</f>
        <v>32</v>
      </c>
      <c r="I8" s="29">
        <f>SUM(HQT:MHC!I8)</f>
        <v>0</v>
      </c>
      <c r="J8" s="29">
        <f>SUM(HQT:MHC!J8)</f>
        <v>1</v>
      </c>
      <c r="L8" s="111">
        <f>SUM(HQT:MHC!L8)</f>
        <v>1</v>
      </c>
      <c r="M8" s="177">
        <f>SUM(HQT:MHC!M8)</f>
        <v>2</v>
      </c>
      <c r="N8" s="111">
        <f>SUM(HQT:MHC!N8)</f>
        <v>0</v>
      </c>
      <c r="O8" s="111">
        <f>SUM(HQT:MHC!O8)</f>
        <v>0</v>
      </c>
    </row>
    <row r="9" spans="1:15" s="28" customFormat="1" x14ac:dyDescent="0.2">
      <c r="A9" s="22">
        <f t="shared" si="0"/>
        <v>5</v>
      </c>
      <c r="B9" s="95" t="s">
        <v>112</v>
      </c>
      <c r="C9" s="29">
        <f>SUM(HQT:MHC!C9)</f>
        <v>0</v>
      </c>
      <c r="D9" s="29">
        <f>SUM(HQT:MHC!D9)</f>
        <v>129</v>
      </c>
      <c r="E9" s="115">
        <f>SUM(HQT:MHC!E9)</f>
        <v>15</v>
      </c>
      <c r="F9" s="29">
        <f>SUM(HQT:MHC!F9)</f>
        <v>12</v>
      </c>
      <c r="G9" s="161">
        <f>SUM(HQT:MHC!G9)</f>
        <v>43</v>
      </c>
      <c r="H9" s="81">
        <f>SUM(HQT:MHC!H9)</f>
        <v>56</v>
      </c>
      <c r="I9" s="29">
        <f>SUM(HQT:MHC!I9)</f>
        <v>1</v>
      </c>
      <c r="J9" s="29">
        <f>SUM(HQT:MHC!J9)</f>
        <v>0</v>
      </c>
      <c r="L9" s="112">
        <f>SUM(HQT:MHC!L9)</f>
        <v>0</v>
      </c>
      <c r="M9" s="177">
        <f>SUM(HQT:MHC!M9)</f>
        <v>0</v>
      </c>
      <c r="N9" s="112">
        <f>SUM(HQT:MHC!N9)</f>
        <v>0</v>
      </c>
      <c r="O9" s="112">
        <f>SUM(HQT:MHC!O9)</f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29">
        <f>SUM(HQT:MHC!C10)</f>
        <v>0</v>
      </c>
      <c r="D10" s="29">
        <f>SUM(HQT:MHC!D10)</f>
        <v>105</v>
      </c>
      <c r="E10" s="115">
        <f>SUM(HQT:MHC!E10)</f>
        <v>26</v>
      </c>
      <c r="F10" s="29">
        <f>SUM(HQT:MHC!F10)</f>
        <v>15</v>
      </c>
      <c r="G10" s="29">
        <f>SUM(HQT:MHC!G10)</f>
        <v>31</v>
      </c>
      <c r="H10" s="81">
        <f>SUM(HQT:MHC!H10)</f>
        <v>44</v>
      </c>
      <c r="I10" s="29">
        <f>SUM(HQT:MHC!I10)</f>
        <v>4</v>
      </c>
      <c r="J10" s="29">
        <f>SUM(HQT:MHC!J10)</f>
        <v>0</v>
      </c>
      <c r="L10" s="112">
        <f>SUM(HQT:MHC!L10)</f>
        <v>1</v>
      </c>
      <c r="M10" s="177">
        <f>SUM(HQT:MHC!M10)</f>
        <v>0</v>
      </c>
      <c r="N10" s="112">
        <f>SUM(HQT:MHC!N10)</f>
        <v>0</v>
      </c>
      <c r="O10" s="112">
        <f>SUM(HQT:MHC!O10)</f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29">
        <f>SUM(HQT:MHC!C11)</f>
        <v>0</v>
      </c>
      <c r="D11" s="29">
        <f>SUM(HQT:MHC!D11)</f>
        <v>95</v>
      </c>
      <c r="E11" s="115">
        <f>SUM(HQT:MHC!E11)</f>
        <v>15</v>
      </c>
      <c r="F11" s="29">
        <f>SUM(HQT:MHC!F11)</f>
        <v>13</v>
      </c>
      <c r="G11" s="29">
        <f>SUM(HQT:MHC!G11)</f>
        <v>32</v>
      </c>
      <c r="H11" s="81">
        <f>SUM(HQT:MHC!H11)</f>
        <v>32</v>
      </c>
      <c r="I11" s="29">
        <f>SUM(HQT:MHC!I11)</f>
        <v>0</v>
      </c>
      <c r="J11" s="29">
        <f>SUM(HQT:MHC!J11)</f>
        <v>0</v>
      </c>
      <c r="L11" s="112">
        <f>SUM(HQT:MHC!L11)</f>
        <v>1</v>
      </c>
      <c r="M11" s="177">
        <f>SUM(HQT:MHC!M11)</f>
        <v>2</v>
      </c>
      <c r="N11" s="112">
        <f>SUM(HQT:MHC!N11)</f>
        <v>0</v>
      </c>
      <c r="O11" s="112">
        <f>SUM(HQT:MHC!O11)</f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29">
        <f>SUM(HQT:MHC!C12)</f>
        <v>0</v>
      </c>
      <c r="D12" s="29">
        <f>SUM(HQT:MHC!D12)</f>
        <v>91</v>
      </c>
      <c r="E12" s="115">
        <f>SUM(HQT:MHC!E12)</f>
        <v>15</v>
      </c>
      <c r="F12" s="29">
        <f>SUM(HQT:MHC!F12)</f>
        <v>10</v>
      </c>
      <c r="G12" s="29">
        <f>SUM(HQT:MHC!G12)</f>
        <v>32</v>
      </c>
      <c r="H12" s="81">
        <f>SUM(HQT:MHC!H12)</f>
        <v>29</v>
      </c>
      <c r="I12" s="29">
        <f>SUM(HQT:MHC!I12)</f>
        <v>0</v>
      </c>
      <c r="J12" s="29">
        <f>SUM(HQT:MHC!J12)</f>
        <v>0</v>
      </c>
      <c r="L12" s="112">
        <f>SUM(HQT:MHC!L12)</f>
        <v>0</v>
      </c>
      <c r="M12" s="177">
        <f>SUM(HQT:MHC!M12)</f>
        <v>1</v>
      </c>
      <c r="N12" s="112">
        <f>SUM(HQT:MHC!N12)</f>
        <v>0</v>
      </c>
      <c r="O12" s="112">
        <f>SUM(HQT:MHC!O12)</f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7">
        <f>SUM(HQT:MHC!C13)</f>
        <v>0</v>
      </c>
      <c r="D13" s="97">
        <f>SUM(HQT:MHC!D13)</f>
        <v>116</v>
      </c>
      <c r="E13" s="116">
        <f>SUM(HQT:MHC!E13)</f>
        <v>31</v>
      </c>
      <c r="F13" s="97">
        <f>SUM(HQT:MHC!F13)</f>
        <v>8</v>
      </c>
      <c r="G13" s="97">
        <f>SUM(HQT:MHC!G13)</f>
        <v>40</v>
      </c>
      <c r="H13" s="100">
        <f>SUM(HQT:MHC!H13)</f>
        <v>31</v>
      </c>
      <c r="I13" s="165">
        <f>SUM(HQT:MHC!I13)</f>
        <v>0</v>
      </c>
      <c r="J13" s="165">
        <f>SUM(HQT:MHC!J13)</f>
        <v>0</v>
      </c>
      <c r="K13" s="208"/>
      <c r="L13" s="165">
        <f>SUM(HQT:MHC!L13)</f>
        <v>0</v>
      </c>
      <c r="M13" s="175">
        <f>SUM(HQT:MHC!M13)</f>
        <v>0</v>
      </c>
      <c r="N13" s="165">
        <f>SUM(HQT:MHC!N13)</f>
        <v>0</v>
      </c>
      <c r="O13" s="165">
        <f>SUM(HQT:MHC!O13)</f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1">
        <f>SUM(HQT:MHC!C14)</f>
        <v>0</v>
      </c>
      <c r="D14" s="101">
        <f>SUM(HQT:MHC!D14)</f>
        <v>30</v>
      </c>
      <c r="E14" s="114">
        <f>SUM(HQT:MHC!E14)</f>
        <v>10</v>
      </c>
      <c r="F14" s="101">
        <f>SUM(HQT:MHC!F14)</f>
        <v>1</v>
      </c>
      <c r="G14" s="101">
        <f>SUM(HQT:MHC!G14)</f>
        <v>4</v>
      </c>
      <c r="H14" s="102">
        <f>SUM(HQT:MHC!H14)</f>
        <v>4</v>
      </c>
      <c r="I14" s="101">
        <f>SUM(HQT:MHC!I14)</f>
        <v>0</v>
      </c>
      <c r="J14" s="101">
        <f>SUM(HQT:MHC!J14)</f>
        <v>0</v>
      </c>
      <c r="K14" s="209"/>
      <c r="L14" s="166">
        <f>SUM(HQT:MHC!L14)</f>
        <v>0</v>
      </c>
      <c r="M14" s="176">
        <f>SUM(HQT:MHC!M14)</f>
        <v>0</v>
      </c>
      <c r="N14" s="166">
        <f>SUM(HQT:MHC!N14)</f>
        <v>0</v>
      </c>
      <c r="O14" s="166">
        <f>SUM(HQT:MHC!O14)</f>
        <v>0</v>
      </c>
    </row>
    <row r="15" spans="1:15" s="28" customFormat="1" x14ac:dyDescent="0.2">
      <c r="A15" s="22">
        <f t="shared" si="0"/>
        <v>11</v>
      </c>
      <c r="B15" s="95" t="s">
        <v>97</v>
      </c>
      <c r="C15" s="29">
        <f>SUM(HQT:MHC!C15)</f>
        <v>0</v>
      </c>
      <c r="D15" s="29">
        <f>SUM(HQT:MHC!D15)</f>
        <v>108</v>
      </c>
      <c r="E15" s="115">
        <f>SUM(HQT:MHC!E15)</f>
        <v>17</v>
      </c>
      <c r="F15" s="29">
        <f>SUM(HQT:MHC!F15)</f>
        <v>8</v>
      </c>
      <c r="G15" s="29">
        <f>SUM(HQT:MHC!G15)</f>
        <v>41</v>
      </c>
      <c r="H15" s="81">
        <f>SUM(HQT:MHC!H15)</f>
        <v>35</v>
      </c>
      <c r="I15" s="29">
        <f>SUM(HQT:MHC!I15)</f>
        <v>1</v>
      </c>
      <c r="J15" s="29">
        <f>SUM(HQT:MHC!J15)</f>
        <v>0</v>
      </c>
      <c r="L15" s="112">
        <f>SUM(HQT:MHC!L15)</f>
        <v>1</v>
      </c>
      <c r="M15" s="177">
        <f>SUM(HQT:MHC!M15)</f>
        <v>0</v>
      </c>
      <c r="N15" s="112">
        <f>SUM(HQT:MHC!N15)</f>
        <v>0</v>
      </c>
      <c r="O15" s="112">
        <f>SUM(HQT:MHC!O15)</f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29">
        <f>SUM(HQT:MHC!C16)</f>
        <v>0</v>
      </c>
      <c r="D16" s="29">
        <f>SUM(HQT:MHC!D16)</f>
        <v>123</v>
      </c>
      <c r="E16" s="115">
        <f>SUM(HQT:MHC!E16)</f>
        <v>21</v>
      </c>
      <c r="F16" s="29">
        <f>SUM(HQT:MHC!F16)</f>
        <v>14</v>
      </c>
      <c r="G16" s="29">
        <f>SUM(HQT:MHC!G16)</f>
        <v>46</v>
      </c>
      <c r="H16" s="81">
        <f>SUM(HQT:MHC!H16)</f>
        <v>47</v>
      </c>
      <c r="I16" s="29">
        <f>SUM(HQT:MHC!I16)</f>
        <v>2</v>
      </c>
      <c r="J16" s="29">
        <f>SUM(HQT:MHC!J16)</f>
        <v>2</v>
      </c>
      <c r="L16" s="112">
        <f>SUM(HQT:MHC!L16)</f>
        <v>2</v>
      </c>
      <c r="M16" s="177">
        <f>SUM(HQT:MHC!M16)</f>
        <v>0</v>
      </c>
      <c r="N16" s="112">
        <f>SUM(HQT:MHC!N16)</f>
        <v>0</v>
      </c>
      <c r="O16" s="112">
        <f>SUM(HQT:MHC!O16)</f>
        <v>1</v>
      </c>
    </row>
    <row r="17" spans="1:15" s="28" customFormat="1" x14ac:dyDescent="0.2">
      <c r="A17" s="22">
        <f t="shared" si="0"/>
        <v>13</v>
      </c>
      <c r="B17" s="95" t="s">
        <v>113</v>
      </c>
      <c r="C17" s="29">
        <f>SUM(HQT:MHC!C17)</f>
        <v>0</v>
      </c>
      <c r="D17" s="29">
        <f>SUM(HQT:MHC!D17)</f>
        <v>90</v>
      </c>
      <c r="E17" s="115">
        <f>SUM(HQT:MHC!E17)</f>
        <v>20</v>
      </c>
      <c r="F17" s="29">
        <f>SUM(HQT:MHC!F17)</f>
        <v>9</v>
      </c>
      <c r="G17" s="29">
        <f>SUM(HQT:MHC!G17)</f>
        <v>23</v>
      </c>
      <c r="H17" s="81">
        <f>SUM(HQT:MHC!H17)</f>
        <v>42</v>
      </c>
      <c r="I17" s="29">
        <f>SUM(HQT:MHC!I17)</f>
        <v>0</v>
      </c>
      <c r="J17" s="29">
        <f>SUM(HQT:MHC!J17)</f>
        <v>0</v>
      </c>
      <c r="L17" s="112">
        <f>SUM(HQT:MHC!L17)</f>
        <v>0</v>
      </c>
      <c r="M17" s="177">
        <f>SUM(HQT:MHC!M17)</f>
        <v>1</v>
      </c>
      <c r="N17" s="112">
        <f>SUM(HQT:MHC!N17)</f>
        <v>0</v>
      </c>
      <c r="O17" s="112">
        <f>SUM(HQT:MHC!O17)</f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29">
        <f>SUM(HQT:MHC!C18)</f>
        <v>0</v>
      </c>
      <c r="D18" s="29">
        <f>SUM(HQT:MHC!D18)</f>
        <v>105</v>
      </c>
      <c r="E18" s="115">
        <f>SUM(HQT:MHC!E18)</f>
        <v>19</v>
      </c>
      <c r="F18" s="29">
        <f>SUM(HQT:MHC!F18)</f>
        <v>11</v>
      </c>
      <c r="G18" s="29">
        <f>SUM(HQT:MHC!G18)</f>
        <v>31</v>
      </c>
      <c r="H18" s="81">
        <f>SUM(HQT:MHC!H18)</f>
        <v>21</v>
      </c>
      <c r="I18" s="29">
        <f>SUM(HQT:MHC!I18)</f>
        <v>1</v>
      </c>
      <c r="J18" s="29">
        <f>SUM(HQT:MHC!J18)</f>
        <v>2</v>
      </c>
      <c r="L18" s="112">
        <f>SUM(HQT:MHC!L18)</f>
        <v>0</v>
      </c>
      <c r="M18" s="177">
        <f>SUM(HQT:MHC!M18)</f>
        <v>0</v>
      </c>
      <c r="N18" s="112">
        <f>SUM(HQT:MHC!N18)</f>
        <v>0</v>
      </c>
      <c r="O18" s="112">
        <f>SUM(HQT:MHC!O18)</f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29">
        <f>SUM(HQT:MHC!C19)</f>
        <v>0</v>
      </c>
      <c r="D19" s="29">
        <f>SUM(HQT:MHC!D19)</f>
        <v>126</v>
      </c>
      <c r="E19" s="115">
        <f>SUM(HQT:MHC!E19)</f>
        <v>12</v>
      </c>
      <c r="F19" s="29">
        <f>SUM(HQT:MHC!F19)</f>
        <v>10</v>
      </c>
      <c r="G19" s="29">
        <f>SUM(HQT:MHC!G19)</f>
        <v>41</v>
      </c>
      <c r="H19" s="81">
        <f>SUM(HQT:MHC!H19)</f>
        <v>37</v>
      </c>
      <c r="I19" s="29">
        <f>SUM(HQT:MHC!I19)</f>
        <v>0</v>
      </c>
      <c r="J19" s="29">
        <f>SUM(HQT:MHC!J19)</f>
        <v>0</v>
      </c>
      <c r="L19" s="112">
        <f>SUM(HQT:MHC!L19)</f>
        <v>0</v>
      </c>
      <c r="M19" s="177">
        <f>SUM(HQT:MHC!M19)</f>
        <v>1</v>
      </c>
      <c r="N19" s="112">
        <f>SUM(HQT:MHC!N19)</f>
        <v>0</v>
      </c>
      <c r="O19" s="112">
        <f>SUM(HQT:MHC!O19)</f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7">
        <f>SUM(HQT:MHC!C20)</f>
        <v>0</v>
      </c>
      <c r="D20" s="97">
        <f>SUM(HQT:MHC!D20)</f>
        <v>86</v>
      </c>
      <c r="E20" s="116">
        <f>SUM(HQT:MHC!E20)</f>
        <v>10</v>
      </c>
      <c r="F20" s="97">
        <f>SUM(HQT:MHC!F20)</f>
        <v>12</v>
      </c>
      <c r="G20" s="97">
        <f>SUM(HQT:MHC!G20)</f>
        <v>24</v>
      </c>
      <c r="H20" s="100">
        <f>SUM(HQT:MHC!H20)</f>
        <v>20</v>
      </c>
      <c r="I20" s="97">
        <f>SUM(HQT:MHC!I20)</f>
        <v>0</v>
      </c>
      <c r="J20" s="97">
        <f>SUM(HQT:MHC!J20)</f>
        <v>0</v>
      </c>
      <c r="K20" s="208"/>
      <c r="L20" s="165">
        <f>SUM(HQT:MHC!L20)</f>
        <v>1</v>
      </c>
      <c r="M20" s="175">
        <f>SUM(HQT:MHC!M20)</f>
        <v>0</v>
      </c>
      <c r="N20" s="165">
        <f>SUM(HQT:MHC!N20)</f>
        <v>0</v>
      </c>
      <c r="O20" s="165">
        <f>SUM(HQT:MHC!O20)</f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1">
        <f>SUM(HQT:MHC!C21)</f>
        <v>0</v>
      </c>
      <c r="D21" s="101">
        <f>SUM(HQT:MHC!D21)</f>
        <v>20</v>
      </c>
      <c r="E21" s="114">
        <f>SUM(HQT:MHC!E21)</f>
        <v>6</v>
      </c>
      <c r="F21" s="101">
        <f>SUM(HQT:MHC!F21)</f>
        <v>1</v>
      </c>
      <c r="G21" s="101">
        <f>SUM(HQT:MHC!G21)</f>
        <v>3</v>
      </c>
      <c r="H21" s="102">
        <f>SUM(HQT:MHC!H21)</f>
        <v>1</v>
      </c>
      <c r="I21" s="101">
        <f>SUM(HQT:MHC!I21)</f>
        <v>0</v>
      </c>
      <c r="J21" s="101">
        <f>SUM(HQT:MHC!J21)</f>
        <v>0</v>
      </c>
      <c r="K21" s="209"/>
      <c r="L21" s="166">
        <f>SUM(HQT:MHC!L21)</f>
        <v>0</v>
      </c>
      <c r="M21" s="176">
        <f>SUM(HQT:MHC!M21)</f>
        <v>0</v>
      </c>
      <c r="N21" s="166">
        <f>SUM(HQT:MHC!N21)</f>
        <v>0</v>
      </c>
      <c r="O21" s="166">
        <f>SUM(HQT:MHC!O21)</f>
        <v>0</v>
      </c>
    </row>
    <row r="22" spans="1:15" s="28" customFormat="1" x14ac:dyDescent="0.2">
      <c r="A22" s="22">
        <f t="shared" si="0"/>
        <v>18</v>
      </c>
      <c r="B22" s="95" t="s">
        <v>97</v>
      </c>
      <c r="C22" s="29">
        <f>SUM(HQT:MHC!C22)</f>
        <v>0</v>
      </c>
      <c r="D22" s="29">
        <f>SUM(HQT:MHC!D22)</f>
        <v>71</v>
      </c>
      <c r="E22" s="115">
        <f>SUM(HQT:MHC!E22)</f>
        <v>8</v>
      </c>
      <c r="F22" s="29">
        <f>SUM(HQT:MHC!F22)</f>
        <v>8</v>
      </c>
      <c r="G22" s="29">
        <f>SUM(HQT:MHC!G22)</f>
        <v>34</v>
      </c>
      <c r="H22" s="81">
        <f>SUM(HQT:MHC!H22)</f>
        <v>23</v>
      </c>
      <c r="I22" s="29">
        <f>SUM(HQT:MHC!I22)</f>
        <v>1</v>
      </c>
      <c r="J22" s="29">
        <f>SUM(HQT:MHC!J22)</f>
        <v>2</v>
      </c>
      <c r="L22" s="112">
        <f>SUM(HQT:MHC!L22)</f>
        <v>0</v>
      </c>
      <c r="M22" s="177">
        <f>SUM(HQT:MHC!M22)</f>
        <v>0</v>
      </c>
      <c r="N22" s="112">
        <f>SUM(HQT:MHC!N22)</f>
        <v>0</v>
      </c>
      <c r="O22" s="112">
        <f>SUM(HQT:MHC!O22)</f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0">
        <f>SUM(HQT:MHC!C23)</f>
        <v>0</v>
      </c>
      <c r="D23" s="260">
        <f>SUM(HQT:MHC!D23)</f>
        <v>36</v>
      </c>
      <c r="E23" s="267">
        <f>SUM(HQT:MHC!E23)</f>
        <v>7</v>
      </c>
      <c r="F23" s="260">
        <f>SUM(HQT:MHC!F23)</f>
        <v>2</v>
      </c>
      <c r="G23" s="260">
        <f>SUM(HQT:MHC!G23)</f>
        <v>5</v>
      </c>
      <c r="H23" s="261">
        <f>SUM(HQT:MHC!H23)</f>
        <v>4</v>
      </c>
      <c r="I23" s="260">
        <f>SUM(HQT:MHC!I23)</f>
        <v>0</v>
      </c>
      <c r="J23" s="260">
        <f>SUM(HQT:MHC!J23)</f>
        <v>0</v>
      </c>
      <c r="K23" s="269"/>
      <c r="L23" s="270">
        <f>SUM(HQT:MHC!L23)</f>
        <v>0</v>
      </c>
      <c r="M23" s="262">
        <f>SUM(HQT:MHC!M23)</f>
        <v>0</v>
      </c>
      <c r="N23" s="270">
        <f>SUM(HQT:MHC!N23)</f>
        <v>0</v>
      </c>
      <c r="O23" s="270">
        <f>SUM(HQT:MHC!O23)</f>
        <v>0</v>
      </c>
    </row>
    <row r="24" spans="1:15" s="28" customFormat="1" x14ac:dyDescent="0.2">
      <c r="A24" s="22">
        <f t="shared" si="0"/>
        <v>20</v>
      </c>
      <c r="B24" s="95" t="s">
        <v>113</v>
      </c>
      <c r="C24" s="29">
        <f>SUM(HQT:MHC!C24)</f>
        <v>150</v>
      </c>
      <c r="D24" s="29">
        <f>SUM(HQT:MHC!D24)</f>
        <v>62</v>
      </c>
      <c r="E24" s="115">
        <f>SUM(HQT:MHC!E24)</f>
        <v>10</v>
      </c>
      <c r="F24" s="29">
        <f>SUM(HQT:MHC!F24)</f>
        <v>7</v>
      </c>
      <c r="G24" s="29">
        <f>SUM(HQT:MHC!G24)</f>
        <v>22</v>
      </c>
      <c r="H24" s="81">
        <f>SUM(HQT:MHC!H24)</f>
        <v>18</v>
      </c>
      <c r="I24" s="29">
        <f>SUM(HQT:MHC!I24)</f>
        <v>0</v>
      </c>
      <c r="J24" s="29">
        <f>SUM(HQT:MHC!J24)</f>
        <v>0</v>
      </c>
      <c r="L24" s="112">
        <f>SUM(HQT:MHC!L24)</f>
        <v>1</v>
      </c>
      <c r="M24" s="177">
        <f>SUM(HQT:MHC!M24)</f>
        <v>0</v>
      </c>
      <c r="N24" s="112">
        <f>SUM(HQT:MHC!N24)</f>
        <v>0</v>
      </c>
      <c r="O24" s="112">
        <f>SUM(HQT:MHC!O24)</f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29">
        <f>SUM(HQT:MHC!C25)</f>
        <v>150</v>
      </c>
      <c r="D25" s="29">
        <f>SUM(HQT:MHC!D25)</f>
        <v>106</v>
      </c>
      <c r="E25" s="115">
        <f>SUM(HQT:MHC!E25)</f>
        <v>14</v>
      </c>
      <c r="F25" s="29">
        <f>SUM(HQT:MHC!F25)</f>
        <v>13</v>
      </c>
      <c r="G25" s="29">
        <f>SUM(HQT:MHC!G25)</f>
        <v>40</v>
      </c>
      <c r="H25" s="81">
        <f>SUM(HQT:MHC!H25)</f>
        <v>51</v>
      </c>
      <c r="I25" s="29">
        <f>SUM(HQT:MHC!I25)</f>
        <v>0</v>
      </c>
      <c r="J25" s="29">
        <f>SUM(HQT:MHC!J25)</f>
        <v>0</v>
      </c>
      <c r="L25" s="112">
        <f>SUM(HQT:MHC!L25)</f>
        <v>1</v>
      </c>
      <c r="M25" s="177">
        <f>SUM(HQT:MHC!M25)</f>
        <v>0</v>
      </c>
      <c r="N25" s="112">
        <f>SUM(HQT:MHC!N25)</f>
        <v>0</v>
      </c>
      <c r="O25" s="112">
        <f>SUM(HQT:MHC!O25)</f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29">
        <f>SUM(HQT:MHC!C26)</f>
        <v>850</v>
      </c>
      <c r="D26" s="29">
        <f>SUM(HQT:MHC!D26)</f>
        <v>95</v>
      </c>
      <c r="E26" s="115">
        <f>SUM(HQT:MHC!E26)</f>
        <v>13</v>
      </c>
      <c r="F26" s="29">
        <f>SUM(HQT:MHC!F26)</f>
        <v>11</v>
      </c>
      <c r="G26" s="29">
        <f>SUM(HQT:MHC!G26)</f>
        <v>31</v>
      </c>
      <c r="H26" s="81">
        <f>SUM(HQT:MHC!H26)</f>
        <v>33</v>
      </c>
      <c r="I26" s="29">
        <f>SUM(HQT:MHC!I26)</f>
        <v>1</v>
      </c>
      <c r="J26" s="29">
        <f>SUM(HQT:MHC!J26)</f>
        <v>0</v>
      </c>
      <c r="L26" s="112">
        <f>SUM(HQT:MHC!L26)</f>
        <v>1</v>
      </c>
      <c r="M26" s="177">
        <f>SUM(HQT:MHC!M26)</f>
        <v>1</v>
      </c>
      <c r="N26" s="112">
        <f>SUM(HQT:MHC!N26)</f>
        <v>0</v>
      </c>
      <c r="O26" s="112">
        <f>SUM(HQT:MHC!O26)</f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7">
        <f>SUM(HQT:MHC!C27)</f>
        <v>0</v>
      </c>
      <c r="D27" s="97">
        <f>SUM(HQT:MHC!D27)</f>
        <v>82</v>
      </c>
      <c r="E27" s="116">
        <f>SUM(HQT:MHC!E27)</f>
        <v>13</v>
      </c>
      <c r="F27" s="97">
        <f>SUM(HQT:MHC!F27)</f>
        <v>3</v>
      </c>
      <c r="G27" s="97">
        <f>SUM(HQT:MHC!G27)</f>
        <v>27</v>
      </c>
      <c r="H27" s="100">
        <f>SUM(HQT:MHC!H27)</f>
        <v>28</v>
      </c>
      <c r="I27" s="97">
        <f>SUM(HQT:MHC!I27)</f>
        <v>0</v>
      </c>
      <c r="J27" s="97">
        <f>SUM(HQT:MHC!J27)</f>
        <v>0</v>
      </c>
      <c r="K27" s="208"/>
      <c r="L27" s="165">
        <f>SUM(HQT:MHC!L27)</f>
        <v>0</v>
      </c>
      <c r="M27" s="175">
        <f>SUM(HQT:MHC!M27)</f>
        <v>0</v>
      </c>
      <c r="N27" s="165">
        <f>SUM(HQT:MHC!N27)</f>
        <v>0</v>
      </c>
      <c r="O27" s="165">
        <f>SUM(HQT:MHC!O27)</f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1">
        <f>SUM(HQT:MHC!C28)</f>
        <v>0</v>
      </c>
      <c r="D28" s="101">
        <f>SUM(HQT:MHC!D28)</f>
        <v>10</v>
      </c>
      <c r="E28" s="114">
        <f>SUM(HQT:MHC!E28)</f>
        <v>3</v>
      </c>
      <c r="F28" s="101">
        <f>SUM(HQT:MHC!F28)</f>
        <v>2</v>
      </c>
      <c r="G28" s="101">
        <f>SUM(HQT:MHC!G28)</f>
        <v>1</v>
      </c>
      <c r="H28" s="102">
        <f>SUM(HQT:MHC!H28)</f>
        <v>2</v>
      </c>
      <c r="I28" s="101">
        <f>SUM(HQT:MHC!I28)</f>
        <v>0</v>
      </c>
      <c r="J28" s="101">
        <f>SUM(HQT:MHC!J28)</f>
        <v>0</v>
      </c>
      <c r="K28" s="209"/>
      <c r="L28" s="166">
        <f>SUM(HQT:MHC!L28)</f>
        <v>0</v>
      </c>
      <c r="M28" s="176">
        <f>SUM(HQT:MHC!M28)</f>
        <v>0</v>
      </c>
      <c r="N28" s="166">
        <f>SUM(HQT:MHC!N28)</f>
        <v>0</v>
      </c>
      <c r="O28" s="166">
        <f>SUM(HQT:MHC!O28)</f>
        <v>0</v>
      </c>
    </row>
    <row r="29" spans="1:15" s="28" customFormat="1" x14ac:dyDescent="0.2">
      <c r="A29" s="22">
        <f t="shared" si="0"/>
        <v>25</v>
      </c>
      <c r="B29" s="95" t="s">
        <v>97</v>
      </c>
      <c r="C29" s="29">
        <f>SUM(HQT:MHC!C29)</f>
        <v>100</v>
      </c>
      <c r="D29" s="29">
        <f>SUM(HQT:MHC!D29)</f>
        <v>81</v>
      </c>
      <c r="E29" s="115">
        <f>SUM(HQT:MHC!E29)</f>
        <v>12</v>
      </c>
      <c r="F29" s="29">
        <f>SUM(HQT:MHC!F29)</f>
        <v>9</v>
      </c>
      <c r="G29" s="29">
        <f>SUM(HQT:MHC!G29)</f>
        <v>35</v>
      </c>
      <c r="H29" s="81">
        <f>SUM(HQT:MHC!H29)</f>
        <v>36</v>
      </c>
      <c r="I29" s="29">
        <f>SUM(HQT:MHC!I29)</f>
        <v>1</v>
      </c>
      <c r="J29" s="29">
        <f>SUM(HQT:MHC!J29)</f>
        <v>0</v>
      </c>
      <c r="L29" s="112">
        <f>SUM(HQT:MHC!L29)</f>
        <v>0</v>
      </c>
      <c r="M29" s="177">
        <f>SUM(HQT:MHC!M29)</f>
        <v>3</v>
      </c>
      <c r="N29" s="112">
        <f>SUM(HQT:MHC!N29)</f>
        <v>0</v>
      </c>
      <c r="O29" s="112">
        <f>SUM(HQT:MHC!O29)</f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29">
        <f>SUM(HQT:MHC!C30)</f>
        <v>250</v>
      </c>
      <c r="D30" s="29">
        <f>SUM(HQT:MHC!D30)</f>
        <v>91</v>
      </c>
      <c r="E30" s="115">
        <f>SUM(HQT:MHC!E30)</f>
        <v>20</v>
      </c>
      <c r="F30" s="29">
        <f>SUM(HQT:MHC!F30)</f>
        <v>13</v>
      </c>
      <c r="G30" s="29">
        <f>SUM(HQT:MHC!G30)</f>
        <v>30</v>
      </c>
      <c r="H30" s="81">
        <f>SUM(HQT:MHC!H30)</f>
        <v>39</v>
      </c>
      <c r="I30" s="29">
        <f>SUM(HQT:MHC!I30)</f>
        <v>0</v>
      </c>
      <c r="J30" s="29">
        <f>SUM(HQT:MHC!J30)</f>
        <v>1</v>
      </c>
      <c r="L30" s="112">
        <f>SUM(HQT:MHC!L30)</f>
        <v>0</v>
      </c>
      <c r="M30" s="177">
        <f>SUM(HQT:MHC!M30)</f>
        <v>0</v>
      </c>
      <c r="N30" s="112">
        <f>SUM(HQT:MHC!N30)</f>
        <v>0</v>
      </c>
      <c r="O30" s="112">
        <f>SUM(HQT:MHC!O30)</f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29">
        <f>SUM(HQT:MHC!C31)</f>
        <v>250</v>
      </c>
      <c r="D31" s="29">
        <f>SUM(HQT:MHC!D31)</f>
        <v>94</v>
      </c>
      <c r="E31" s="115">
        <f>SUM(HQT:MHC!E31)</f>
        <v>737</v>
      </c>
      <c r="F31" s="29">
        <f>SUM(HQT:MHC!F31)</f>
        <v>13</v>
      </c>
      <c r="G31" s="29">
        <f>SUM(HQT:MHC!G31)</f>
        <v>25</v>
      </c>
      <c r="H31" s="81">
        <f>SUM(HQT:MHC!H31)</f>
        <v>27</v>
      </c>
      <c r="I31" s="29">
        <f>SUM(HQT:MHC!I31)</f>
        <v>0</v>
      </c>
      <c r="J31" s="29">
        <f>SUM(HQT:MHC!J31)</f>
        <v>0</v>
      </c>
      <c r="L31" s="112">
        <f>SUM(HQT:MHC!L31)</f>
        <v>1</v>
      </c>
      <c r="M31" s="177">
        <f>SUM(HQT:MHC!M31)</f>
        <v>1</v>
      </c>
      <c r="N31" s="112">
        <f>SUM(HQT:MHC!N31)</f>
        <v>0</v>
      </c>
      <c r="O31" s="112">
        <f>SUM(HQT:MHC!O31)</f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29">
        <f>SUM(HQT:MHC!C32)</f>
        <v>550</v>
      </c>
      <c r="D32" s="29">
        <f>SUM(HQT:MHC!D32)</f>
        <v>88</v>
      </c>
      <c r="E32" s="115">
        <f>SUM(HQT:MHC!E32)</f>
        <v>13</v>
      </c>
      <c r="F32" s="29">
        <f>SUM(HQT:MHC!F32)</f>
        <v>8</v>
      </c>
      <c r="G32" s="29">
        <f>SUM(HQT:MHC!G32)</f>
        <v>34</v>
      </c>
      <c r="H32" s="81">
        <f>SUM(HQT:MHC!H32)</f>
        <v>30</v>
      </c>
      <c r="I32" s="29">
        <f>SUM(HQT:MHC!I32)</f>
        <v>1</v>
      </c>
      <c r="J32" s="29">
        <f>SUM(HQT:MHC!J32)</f>
        <v>0</v>
      </c>
      <c r="L32" s="112">
        <f>SUM(HQT:MHC!L32)</f>
        <v>0</v>
      </c>
      <c r="M32" s="177">
        <f>SUM(HQT:MHC!M32)</f>
        <v>0</v>
      </c>
      <c r="N32" s="112">
        <f>SUM(HQT:MHC!N32)</f>
        <v>0</v>
      </c>
      <c r="O32" s="112">
        <f>SUM(HQT:MHC!O32)</f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29">
        <f>SUM(HQT:MHC!C33)</f>
        <v>450</v>
      </c>
      <c r="D33" s="29">
        <f>SUM(HQT:MHC!D33)</f>
        <v>112</v>
      </c>
      <c r="E33" s="115">
        <f>SUM(HQT:MHC!E33)</f>
        <v>13</v>
      </c>
      <c r="F33" s="29">
        <f>SUM(HQT:MHC!F33)</f>
        <v>10</v>
      </c>
      <c r="G33" s="29">
        <f>SUM(HQT:MHC!G33)</f>
        <v>36</v>
      </c>
      <c r="H33" s="81">
        <f>SUM(HQT:MHC!H33)</f>
        <v>20</v>
      </c>
      <c r="I33" s="29">
        <f>SUM(HQT:MHC!I33)</f>
        <v>0</v>
      </c>
      <c r="J33" s="29">
        <f>SUM(HQT:MHC!J33)</f>
        <v>0</v>
      </c>
      <c r="L33" s="112">
        <f>SUM(HQT:MHC!L33)</f>
        <v>1</v>
      </c>
      <c r="M33" s="177">
        <f>SUM(HQT:MHC!M33)</f>
        <v>1</v>
      </c>
      <c r="N33" s="112">
        <f>SUM(HQT:MHC!N33)</f>
        <v>0</v>
      </c>
      <c r="O33" s="112">
        <f>SUM(HQT:MHC!O33)</f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7">
        <f>SUM(HQT:MHC!C34)</f>
        <v>0</v>
      </c>
      <c r="D34" s="97">
        <f>SUM(HQT:MHC!D34)</f>
        <v>94</v>
      </c>
      <c r="E34" s="116">
        <f>SUM(HQT:MHC!E34)</f>
        <v>17</v>
      </c>
      <c r="F34" s="97">
        <f>SUM(HQT:MHC!F34)</f>
        <v>8</v>
      </c>
      <c r="G34" s="97">
        <f>SUM(HQT:MHC!G34)</f>
        <v>35</v>
      </c>
      <c r="H34" s="100">
        <f>SUM(HQT:MHC!H34)</f>
        <v>30</v>
      </c>
      <c r="I34" s="97">
        <f>SUM(HQT:MHC!I34)</f>
        <v>0</v>
      </c>
      <c r="J34" s="97">
        <f>SUM(HQT:MHC!J34)</f>
        <v>0</v>
      </c>
      <c r="K34" s="208"/>
      <c r="L34" s="165">
        <f>SUM(HQT:MHC!L34)</f>
        <v>0</v>
      </c>
      <c r="M34" s="175">
        <f>SUM(HQT:MHC!M34)</f>
        <v>0</v>
      </c>
      <c r="N34" s="165">
        <f>SUM(HQT:MHC!N34)</f>
        <v>0</v>
      </c>
      <c r="O34" s="165">
        <f>SUM(HQT:MHC!O34)</f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>
        <f>SUM(HQT:MHC!C35)</f>
        <v>0</v>
      </c>
      <c r="D35" s="101">
        <f>SUM(HQT:MHC!D35)</f>
        <v>35</v>
      </c>
      <c r="E35" s="264">
        <f>SUM(HQT:MHC!E35)</f>
        <v>10</v>
      </c>
      <c r="F35" s="101">
        <f>SUM(HQT:MHC!F35)</f>
        <v>2</v>
      </c>
      <c r="G35" s="101">
        <f>SUM(HQT:MHC!G35)</f>
        <v>5</v>
      </c>
      <c r="H35" s="102">
        <f>SUM(HQT:MHC!H35)</f>
        <v>6</v>
      </c>
      <c r="I35" s="101">
        <f>SUM(HQT:MHC!I35)</f>
        <v>0</v>
      </c>
      <c r="J35" s="101">
        <f>SUM(HQT:MHC!J35)</f>
        <v>0</v>
      </c>
      <c r="K35" s="26"/>
      <c r="L35" s="265">
        <f>SUM(HQT:MHC!L35)</f>
        <v>0</v>
      </c>
      <c r="M35" s="176">
        <f>SUM(HQT:MHC!M35)</f>
        <v>0</v>
      </c>
      <c r="N35" s="265">
        <f>SUM(HQT:MHC!N35)</f>
        <v>0</v>
      </c>
      <c r="O35" s="265">
        <f>SUM(HQT:MHC!O35)</f>
        <v>0</v>
      </c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2750</v>
      </c>
      <c r="D36" s="6">
        <f t="shared" si="1"/>
        <v>2629</v>
      </c>
      <c r="E36" s="117">
        <f t="shared" si="1"/>
        <v>1168</v>
      </c>
      <c r="F36" s="6">
        <f t="shared" si="1"/>
        <v>277</v>
      </c>
      <c r="G36" s="6">
        <f t="shared" si="1"/>
        <v>868</v>
      </c>
      <c r="H36" s="82">
        <f t="shared" si="1"/>
        <v>832</v>
      </c>
      <c r="I36" s="6">
        <f t="shared" si="1"/>
        <v>15</v>
      </c>
      <c r="J36" s="6">
        <f>SUM(J5:J35)</f>
        <v>8</v>
      </c>
      <c r="K36" s="168"/>
      <c r="L36" s="6">
        <f>SUM(L5:L35)</f>
        <v>15</v>
      </c>
      <c r="M36" s="6">
        <f t="shared" ref="M36" si="2">SUM(M5:M35)</f>
        <v>13</v>
      </c>
      <c r="N36" s="6">
        <f>SUM(N5:N35)</f>
        <v>0</v>
      </c>
      <c r="O36" s="6">
        <f>SUM(O5:O35)</f>
        <v>2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0.95852534562211977</v>
      </c>
      <c r="I37" s="232">
        <f t="shared" ref="I37:J37" si="3">IF($G$36=0,"",I36/$G$36)</f>
        <v>1.7281105990783412E-2</v>
      </c>
      <c r="J37" s="232">
        <f t="shared" si="3"/>
        <v>9.2165898617511521E-3</v>
      </c>
      <c r="K37" s="233"/>
      <c r="L37" s="232"/>
      <c r="M37" s="232">
        <f>IF($L$36=0,"",M36/$L$36)</f>
        <v>0.8666666666666667</v>
      </c>
      <c r="N37" s="232">
        <f t="shared" ref="N37:O37" si="4">IF($L$36=0,"",N36/$L$36)</f>
        <v>0</v>
      </c>
      <c r="O37" s="232">
        <f t="shared" si="4"/>
        <v>0.13333333333333333</v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A16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Sheet'!E113</f>
        <v>Rayong</v>
      </c>
      <c r="F2" s="129" t="str">
        <f>'Control Sheet'!B113</f>
        <v>RYO</v>
      </c>
      <c r="H2" s="234" t="s">
        <v>213</v>
      </c>
      <c r="I2" s="235">
        <v>41852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5</v>
      </c>
      <c r="E5" s="113">
        <v>1</v>
      </c>
      <c r="F5" s="29">
        <v>1</v>
      </c>
      <c r="G5" s="29">
        <v>1</v>
      </c>
      <c r="H5" s="243">
        <v>3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5</v>
      </c>
      <c r="E6" s="247">
        <v>0</v>
      </c>
      <c r="F6" s="97">
        <v>0</v>
      </c>
      <c r="G6" s="97">
        <v>2</v>
      </c>
      <c r="H6" s="100">
        <v>1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10</v>
      </c>
      <c r="E8" s="113">
        <v>5</v>
      </c>
      <c r="F8" s="29">
        <v>2</v>
      </c>
      <c r="G8" s="29">
        <v>3</v>
      </c>
      <c r="H8" s="81">
        <v>2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9</v>
      </c>
      <c r="E9" s="115">
        <v>1</v>
      </c>
      <c r="F9" s="30">
        <v>1</v>
      </c>
      <c r="G9" s="30">
        <v>4</v>
      </c>
      <c r="H9" s="81">
        <v>4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14</v>
      </c>
      <c r="E10" s="115">
        <v>4</v>
      </c>
      <c r="F10" s="30">
        <v>4</v>
      </c>
      <c r="G10" s="30">
        <v>6</v>
      </c>
      <c r="H10" s="81">
        <v>4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7</v>
      </c>
      <c r="E11" s="115">
        <v>0</v>
      </c>
      <c r="F11" s="30">
        <v>0</v>
      </c>
      <c r="G11" s="30">
        <v>3</v>
      </c>
      <c r="H11" s="81">
        <v>5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3</v>
      </c>
      <c r="E12" s="115">
        <v>0</v>
      </c>
      <c r="F12" s="30">
        <v>0</v>
      </c>
      <c r="G12" s="30">
        <v>1</v>
      </c>
      <c r="H12" s="81">
        <v>2</v>
      </c>
      <c r="I12" s="30">
        <v>0</v>
      </c>
      <c r="J12" s="30">
        <v>1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2</v>
      </c>
      <c r="E13" s="116">
        <v>0</v>
      </c>
      <c r="F13" s="99">
        <v>0</v>
      </c>
      <c r="G13" s="99">
        <v>0</v>
      </c>
      <c r="H13" s="100">
        <v>1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10</v>
      </c>
      <c r="E15" s="115">
        <v>0</v>
      </c>
      <c r="F15" s="30">
        <v>1</v>
      </c>
      <c r="G15" s="30">
        <v>6</v>
      </c>
      <c r="H15" s="81"/>
      <c r="I15" s="30">
        <v>1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10</v>
      </c>
      <c r="E16" s="115">
        <v>0</v>
      </c>
      <c r="F16" s="30">
        <v>0</v>
      </c>
      <c r="G16" s="30">
        <v>5</v>
      </c>
      <c r="H16" s="81">
        <v>4</v>
      </c>
      <c r="I16" s="30">
        <v>0</v>
      </c>
      <c r="J16" s="30">
        <v>1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9</v>
      </c>
      <c r="E17" s="115">
        <v>1</v>
      </c>
      <c r="F17" s="30">
        <v>0</v>
      </c>
      <c r="G17" s="30">
        <v>4</v>
      </c>
      <c r="H17" s="81">
        <v>6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9</v>
      </c>
      <c r="E18" s="115">
        <v>2</v>
      </c>
      <c r="F18" s="30">
        <v>1</v>
      </c>
      <c r="G18" s="30">
        <v>5</v>
      </c>
      <c r="H18" s="81">
        <v>4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7</v>
      </c>
      <c r="E19" s="115">
        <v>0</v>
      </c>
      <c r="F19" s="30">
        <v>0</v>
      </c>
      <c r="G19" s="30">
        <v>3</v>
      </c>
      <c r="H19" s="81">
        <v>4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0</v>
      </c>
      <c r="E20" s="116">
        <v>0</v>
      </c>
      <c r="F20" s="99">
        <v>0</v>
      </c>
      <c r="G20" s="99">
        <v>0</v>
      </c>
      <c r="H20" s="100">
        <v>1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5</v>
      </c>
      <c r="E22" s="115">
        <v>0</v>
      </c>
      <c r="F22" s="30">
        <v>0</v>
      </c>
      <c r="G22" s="30">
        <v>2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5</v>
      </c>
      <c r="E24" s="115">
        <v>2</v>
      </c>
      <c r="F24" s="30">
        <v>2</v>
      </c>
      <c r="G24" s="30">
        <v>1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9</v>
      </c>
      <c r="E25" s="115">
        <v>0</v>
      </c>
      <c r="F25" s="30">
        <v>0</v>
      </c>
      <c r="G25" s="30">
        <v>5</v>
      </c>
      <c r="H25" s="81">
        <v>6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7</v>
      </c>
      <c r="E26" s="115">
        <v>2</v>
      </c>
      <c r="F26" s="30">
        <v>1</v>
      </c>
      <c r="G26" s="30">
        <v>3</v>
      </c>
      <c r="H26" s="81">
        <v>2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3</v>
      </c>
      <c r="E27" s="116">
        <v>0</v>
      </c>
      <c r="F27" s="99">
        <v>0</v>
      </c>
      <c r="G27" s="99">
        <v>0</v>
      </c>
      <c r="H27" s="100">
        <v>2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10</v>
      </c>
      <c r="E29" s="115">
        <v>2</v>
      </c>
      <c r="F29" s="30">
        <v>2</v>
      </c>
      <c r="G29" s="30">
        <v>3</v>
      </c>
      <c r="H29" s="81">
        <v>4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5</v>
      </c>
      <c r="E30" s="115">
        <v>0</v>
      </c>
      <c r="F30" s="30">
        <v>0</v>
      </c>
      <c r="G30" s="30">
        <v>3</v>
      </c>
      <c r="H30" s="81">
        <v>2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7</v>
      </c>
      <c r="E31" s="115">
        <v>0</v>
      </c>
      <c r="F31" s="30">
        <v>0</v>
      </c>
      <c r="G31" s="30">
        <v>4</v>
      </c>
      <c r="H31" s="81">
        <v>3</v>
      </c>
      <c r="I31" s="30">
        <v>0</v>
      </c>
      <c r="J31" s="30">
        <v>1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10</v>
      </c>
      <c r="E32" s="115">
        <v>1</v>
      </c>
      <c r="F32" s="30">
        <v>1</v>
      </c>
      <c r="G32" s="30">
        <v>2</v>
      </c>
      <c r="H32" s="81">
        <v>4</v>
      </c>
      <c r="I32" s="30">
        <v>0</v>
      </c>
      <c r="J32" s="30">
        <v>0</v>
      </c>
      <c r="L32" s="112">
        <v>0</v>
      </c>
      <c r="M32" s="177"/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7</v>
      </c>
      <c r="E33" s="115">
        <v>1</v>
      </c>
      <c r="F33" s="30">
        <v>1</v>
      </c>
      <c r="G33" s="30">
        <v>3</v>
      </c>
      <c r="H33" s="81">
        <v>2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5</v>
      </c>
      <c r="E34" s="116">
        <v>0</v>
      </c>
      <c r="F34" s="99">
        <v>0</v>
      </c>
      <c r="G34" s="99">
        <v>2</v>
      </c>
      <c r="H34" s="100">
        <v>1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173</v>
      </c>
      <c r="E36" s="117">
        <f t="shared" si="1"/>
        <v>22</v>
      </c>
      <c r="F36" s="6">
        <f t="shared" si="1"/>
        <v>17</v>
      </c>
      <c r="G36" s="6">
        <f t="shared" si="1"/>
        <v>71</v>
      </c>
      <c r="H36" s="82">
        <f t="shared" si="1"/>
        <v>67</v>
      </c>
      <c r="I36" s="6">
        <f t="shared" si="1"/>
        <v>1</v>
      </c>
      <c r="J36" s="6">
        <f t="shared" ref="J36" si="2">SUM(J5:J35)</f>
        <v>3</v>
      </c>
      <c r="K36" s="168"/>
      <c r="L36" s="6">
        <f>SUM(L5:L35)</f>
        <v>0</v>
      </c>
      <c r="M36" s="6">
        <f t="shared" ref="M36:N36" si="3">SUM(M5:M35)</f>
        <v>0</v>
      </c>
      <c r="N36" s="6">
        <f t="shared" si="3"/>
        <v>0</v>
      </c>
      <c r="O36" s="6">
        <f t="shared" ref="O36" si="4"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0.94366197183098588</v>
      </c>
      <c r="I37" s="232">
        <f t="shared" ref="I37:J37" si="5">IF($G$36=0,"",I36/$G$36)</f>
        <v>1.4084507042253521E-2</v>
      </c>
      <c r="J37" s="232">
        <f t="shared" si="5"/>
        <v>4.2253521126760563E-2</v>
      </c>
      <c r="K37" s="233"/>
      <c r="L37" s="232"/>
      <c r="M37" s="232" t="str">
        <f>IF($L$36=0,"",M36/$L$36)</f>
        <v/>
      </c>
      <c r="N37" s="232" t="str">
        <f t="shared" ref="N37:O37" si="6">IF($L$36=0,"",N36/$L$36)</f>
        <v/>
      </c>
      <c r="O37" s="232" t="str">
        <f t="shared" si="6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workbookViewId="0"/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Sheet'!E114</f>
        <v>Maptaphut</v>
      </c>
      <c r="F2" s="129" t="str">
        <f>'Control Sheet'!B114</f>
        <v>MTP</v>
      </c>
      <c r="H2" s="234" t="s">
        <v>213</v>
      </c>
      <c r="I2" s="236"/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/>
      <c r="D5" s="29"/>
      <c r="E5" s="113"/>
      <c r="F5" s="29"/>
      <c r="G5" s="29"/>
      <c r="H5" s="243"/>
      <c r="I5" s="29"/>
      <c r="J5" s="29"/>
      <c r="L5" s="111"/>
      <c r="M5" s="177"/>
      <c r="N5" s="111"/>
      <c r="O5" s="111"/>
    </row>
    <row r="6" spans="1:15" s="96" customFormat="1" x14ac:dyDescent="0.2">
      <c r="A6" s="245">
        <f>A5+1</f>
        <v>2</v>
      </c>
      <c r="B6" s="109" t="s">
        <v>116</v>
      </c>
      <c r="C6" s="97"/>
      <c r="D6" s="97"/>
      <c r="E6" s="247"/>
      <c r="F6" s="97"/>
      <c r="G6" s="97"/>
      <c r="H6" s="100"/>
      <c r="I6" s="97"/>
      <c r="J6" s="97"/>
      <c r="K6" s="24"/>
      <c r="L6" s="246"/>
      <c r="M6" s="175"/>
      <c r="N6" s="246"/>
      <c r="O6" s="246"/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/>
      <c r="D8" s="29"/>
      <c r="E8" s="113"/>
      <c r="F8" s="29"/>
      <c r="G8" s="29"/>
      <c r="H8" s="81"/>
      <c r="I8" s="29"/>
      <c r="J8" s="29"/>
      <c r="L8" s="111"/>
      <c r="M8" s="177"/>
      <c r="N8" s="111"/>
      <c r="O8" s="111"/>
    </row>
    <row r="9" spans="1:15" s="28" customFormat="1" x14ac:dyDescent="0.2">
      <c r="A9" s="22">
        <f t="shared" si="0"/>
        <v>5</v>
      </c>
      <c r="B9" s="95" t="s">
        <v>112</v>
      </c>
      <c r="C9" s="30"/>
      <c r="D9" s="30"/>
      <c r="E9" s="115"/>
      <c r="F9" s="30"/>
      <c r="G9" s="30"/>
      <c r="H9" s="81"/>
      <c r="I9" s="30"/>
      <c r="J9" s="30"/>
      <c r="L9" s="112"/>
      <c r="M9" s="177"/>
      <c r="N9" s="112"/>
      <c r="O9" s="112"/>
    </row>
    <row r="10" spans="1:15" s="28" customFormat="1" x14ac:dyDescent="0.2">
      <c r="A10" s="22">
        <f t="shared" si="0"/>
        <v>6</v>
      </c>
      <c r="B10" s="95" t="s">
        <v>113</v>
      </c>
      <c r="C10" s="30"/>
      <c r="D10" s="30"/>
      <c r="E10" s="115"/>
      <c r="F10" s="30"/>
      <c r="G10" s="30"/>
      <c r="H10" s="81"/>
      <c r="I10" s="30"/>
      <c r="J10" s="30"/>
      <c r="L10" s="112"/>
      <c r="M10" s="177"/>
      <c r="N10" s="112"/>
      <c r="O10" s="112"/>
    </row>
    <row r="11" spans="1:15" s="28" customFormat="1" x14ac:dyDescent="0.2">
      <c r="A11" s="22">
        <f t="shared" si="0"/>
        <v>7</v>
      </c>
      <c r="B11" s="95" t="s">
        <v>114</v>
      </c>
      <c r="C11" s="30"/>
      <c r="D11" s="30"/>
      <c r="E11" s="115"/>
      <c r="F11" s="30"/>
      <c r="G11" s="30"/>
      <c r="H11" s="81"/>
      <c r="I11" s="30"/>
      <c r="J11" s="30"/>
      <c r="L11" s="112"/>
      <c r="M11" s="177"/>
      <c r="N11" s="112"/>
      <c r="O11" s="112"/>
    </row>
    <row r="12" spans="1:15" s="28" customFormat="1" x14ac:dyDescent="0.2">
      <c r="A12" s="22">
        <f t="shared" si="0"/>
        <v>8</v>
      </c>
      <c r="B12" s="95" t="s">
        <v>115</v>
      </c>
      <c r="C12" s="30"/>
      <c r="D12" s="30"/>
      <c r="E12" s="115"/>
      <c r="F12" s="30"/>
      <c r="G12" s="30"/>
      <c r="H12" s="81"/>
      <c r="I12" s="30"/>
      <c r="J12" s="30"/>
      <c r="L12" s="112"/>
      <c r="M12" s="177"/>
      <c r="N12" s="112"/>
      <c r="O12" s="112"/>
    </row>
    <row r="13" spans="1:15" s="28" customFormat="1" x14ac:dyDescent="0.2">
      <c r="A13" s="98">
        <f t="shared" si="0"/>
        <v>9</v>
      </c>
      <c r="B13" s="109" t="s">
        <v>116</v>
      </c>
      <c r="C13" s="99"/>
      <c r="D13" s="99"/>
      <c r="E13" s="116"/>
      <c r="F13" s="99"/>
      <c r="G13" s="99"/>
      <c r="H13" s="100"/>
      <c r="I13" s="99"/>
      <c r="J13" s="99"/>
      <c r="K13" s="208"/>
      <c r="L13" s="165"/>
      <c r="M13" s="175"/>
      <c r="N13" s="165"/>
      <c r="O13" s="165"/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/>
      <c r="D15" s="30"/>
      <c r="E15" s="115"/>
      <c r="F15" s="30"/>
      <c r="G15" s="30"/>
      <c r="H15" s="81"/>
      <c r="I15" s="30"/>
      <c r="J15" s="30"/>
      <c r="L15" s="112"/>
      <c r="M15" s="177"/>
      <c r="N15" s="112"/>
      <c r="O15" s="112"/>
    </row>
    <row r="16" spans="1:15" s="28" customFormat="1" x14ac:dyDescent="0.2">
      <c r="A16" s="22">
        <f t="shared" si="0"/>
        <v>12</v>
      </c>
      <c r="B16" s="95" t="s">
        <v>112</v>
      </c>
      <c r="C16" s="30"/>
      <c r="D16" s="30"/>
      <c r="E16" s="115"/>
      <c r="F16" s="30"/>
      <c r="G16" s="30"/>
      <c r="H16" s="81"/>
      <c r="I16" s="30"/>
      <c r="J16" s="30"/>
      <c r="L16" s="112"/>
      <c r="M16" s="177"/>
      <c r="N16" s="112"/>
      <c r="O16" s="112"/>
    </row>
    <row r="17" spans="1:15" s="28" customFormat="1" x14ac:dyDescent="0.2">
      <c r="A17" s="22">
        <f t="shared" si="0"/>
        <v>13</v>
      </c>
      <c r="B17" s="95" t="s">
        <v>113</v>
      </c>
      <c r="C17" s="30"/>
      <c r="D17" s="30"/>
      <c r="E17" s="115"/>
      <c r="F17" s="30"/>
      <c r="G17" s="30"/>
      <c r="H17" s="81"/>
      <c r="I17" s="30"/>
      <c r="J17" s="30"/>
      <c r="L17" s="112"/>
      <c r="M17" s="177"/>
      <c r="N17" s="112"/>
      <c r="O17" s="112"/>
    </row>
    <row r="18" spans="1:15" s="28" customFormat="1" x14ac:dyDescent="0.2">
      <c r="A18" s="22">
        <f t="shared" si="0"/>
        <v>14</v>
      </c>
      <c r="B18" s="95" t="s">
        <v>114</v>
      </c>
      <c r="C18" s="30"/>
      <c r="D18" s="30"/>
      <c r="E18" s="115"/>
      <c r="F18" s="30"/>
      <c r="G18" s="30"/>
      <c r="H18" s="81"/>
      <c r="I18" s="30"/>
      <c r="J18" s="30"/>
      <c r="L18" s="112"/>
      <c r="M18" s="177"/>
      <c r="N18" s="112"/>
      <c r="O18" s="112"/>
    </row>
    <row r="19" spans="1:15" s="28" customFormat="1" x14ac:dyDescent="0.2">
      <c r="A19" s="22">
        <f t="shared" si="0"/>
        <v>15</v>
      </c>
      <c r="B19" s="95" t="s">
        <v>115</v>
      </c>
      <c r="C19" s="30"/>
      <c r="D19" s="30"/>
      <c r="E19" s="115"/>
      <c r="F19" s="30"/>
      <c r="G19" s="30"/>
      <c r="H19" s="81"/>
      <c r="I19" s="30"/>
      <c r="J19" s="30"/>
      <c r="L19" s="112"/>
      <c r="M19" s="177"/>
      <c r="N19" s="112"/>
      <c r="O19" s="112"/>
    </row>
    <row r="20" spans="1:15" s="28" customFormat="1" x14ac:dyDescent="0.2">
      <c r="A20" s="98">
        <f t="shared" si="0"/>
        <v>16</v>
      </c>
      <c r="B20" s="109" t="s">
        <v>116</v>
      </c>
      <c r="C20" s="99"/>
      <c r="D20" s="99"/>
      <c r="E20" s="116"/>
      <c r="F20" s="99"/>
      <c r="G20" s="99"/>
      <c r="H20" s="100"/>
      <c r="I20" s="99"/>
      <c r="J20" s="99"/>
      <c r="K20" s="208"/>
      <c r="L20" s="165"/>
      <c r="M20" s="175"/>
      <c r="N20" s="165"/>
      <c r="O20" s="165"/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/>
      <c r="D22" s="30"/>
      <c r="E22" s="115"/>
      <c r="F22" s="30"/>
      <c r="G22" s="30"/>
      <c r="H22" s="81"/>
      <c r="I22" s="30"/>
      <c r="J22" s="30"/>
      <c r="L22" s="112"/>
      <c r="M22" s="177"/>
      <c r="N22" s="112"/>
      <c r="O22" s="112"/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/>
      <c r="D24" s="30"/>
      <c r="E24" s="115"/>
      <c r="F24" s="30"/>
      <c r="G24" s="30"/>
      <c r="H24" s="81"/>
      <c r="I24" s="30"/>
      <c r="J24" s="30"/>
      <c r="L24" s="112"/>
      <c r="M24" s="177"/>
      <c r="N24" s="112"/>
      <c r="O24" s="112"/>
    </row>
    <row r="25" spans="1:15" s="28" customFormat="1" x14ac:dyDescent="0.2">
      <c r="A25" s="22">
        <f t="shared" si="0"/>
        <v>21</v>
      </c>
      <c r="B25" s="95" t="s">
        <v>114</v>
      </c>
      <c r="C25" s="30"/>
      <c r="D25" s="30"/>
      <c r="E25" s="115"/>
      <c r="F25" s="30"/>
      <c r="G25" s="30"/>
      <c r="H25" s="81"/>
      <c r="I25" s="30"/>
      <c r="J25" s="30"/>
      <c r="L25" s="112"/>
      <c r="M25" s="177"/>
      <c r="N25" s="112"/>
      <c r="O25" s="112"/>
    </row>
    <row r="26" spans="1:15" s="28" customFormat="1" x14ac:dyDescent="0.2">
      <c r="A26" s="22">
        <f t="shared" si="0"/>
        <v>22</v>
      </c>
      <c r="B26" s="95" t="s">
        <v>115</v>
      </c>
      <c r="C26" s="30"/>
      <c r="D26" s="30"/>
      <c r="E26" s="115"/>
      <c r="F26" s="30"/>
      <c r="G26" s="30"/>
      <c r="H26" s="81"/>
      <c r="I26" s="30"/>
      <c r="J26" s="30"/>
      <c r="L26" s="112"/>
      <c r="M26" s="177"/>
      <c r="N26" s="112"/>
      <c r="O26" s="112"/>
    </row>
    <row r="27" spans="1:15" s="28" customFormat="1" x14ac:dyDescent="0.2">
      <c r="A27" s="98">
        <f t="shared" si="0"/>
        <v>23</v>
      </c>
      <c r="B27" s="109" t="s">
        <v>116</v>
      </c>
      <c r="C27" s="99"/>
      <c r="D27" s="99"/>
      <c r="E27" s="116"/>
      <c r="F27" s="99"/>
      <c r="G27" s="99"/>
      <c r="H27" s="100"/>
      <c r="I27" s="99"/>
      <c r="J27" s="99"/>
      <c r="K27" s="208"/>
      <c r="L27" s="165"/>
      <c r="M27" s="175"/>
      <c r="N27" s="165"/>
      <c r="O27" s="165"/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/>
      <c r="D29" s="30"/>
      <c r="E29" s="115"/>
      <c r="F29" s="30"/>
      <c r="G29" s="30"/>
      <c r="H29" s="81"/>
      <c r="I29" s="30"/>
      <c r="J29" s="30"/>
      <c r="L29" s="112"/>
      <c r="M29" s="177"/>
      <c r="N29" s="112"/>
      <c r="O29" s="112"/>
    </row>
    <row r="30" spans="1:15" s="28" customFormat="1" x14ac:dyDescent="0.2">
      <c r="A30" s="22">
        <f t="shared" si="0"/>
        <v>26</v>
      </c>
      <c r="B30" s="95" t="s">
        <v>112</v>
      </c>
      <c r="C30" s="30"/>
      <c r="D30" s="30"/>
      <c r="E30" s="115"/>
      <c r="F30" s="30"/>
      <c r="G30" s="30"/>
      <c r="H30" s="81"/>
      <c r="I30" s="30"/>
      <c r="J30" s="30"/>
      <c r="L30" s="112"/>
      <c r="M30" s="177"/>
      <c r="N30" s="112"/>
      <c r="O30" s="112"/>
    </row>
    <row r="31" spans="1:15" s="28" customFormat="1" x14ac:dyDescent="0.2">
      <c r="A31" s="22">
        <f t="shared" si="0"/>
        <v>27</v>
      </c>
      <c r="B31" s="95" t="s">
        <v>113</v>
      </c>
      <c r="C31" s="30"/>
      <c r="D31" s="30"/>
      <c r="E31" s="115"/>
      <c r="F31" s="30"/>
      <c r="G31" s="30"/>
      <c r="H31" s="81"/>
      <c r="I31" s="30"/>
      <c r="J31" s="30"/>
      <c r="L31" s="112"/>
      <c r="M31" s="177"/>
      <c r="N31" s="112"/>
      <c r="O31" s="112"/>
    </row>
    <row r="32" spans="1:15" s="28" customFormat="1" x14ac:dyDescent="0.2">
      <c r="A32" s="22">
        <f t="shared" si="0"/>
        <v>28</v>
      </c>
      <c r="B32" s="95" t="s">
        <v>114</v>
      </c>
      <c r="C32" s="30"/>
      <c r="D32" s="30"/>
      <c r="E32" s="115"/>
      <c r="F32" s="30"/>
      <c r="G32" s="30"/>
      <c r="H32" s="81"/>
      <c r="I32" s="30"/>
      <c r="J32" s="30"/>
      <c r="L32" s="112"/>
      <c r="M32" s="177"/>
      <c r="N32" s="112"/>
      <c r="O32" s="112"/>
    </row>
    <row r="33" spans="1:15" s="28" customFormat="1" x14ac:dyDescent="0.2">
      <c r="A33" s="22">
        <f t="shared" si="0"/>
        <v>29</v>
      </c>
      <c r="B33" s="95" t="s">
        <v>115</v>
      </c>
      <c r="C33" s="30"/>
      <c r="D33" s="30"/>
      <c r="E33" s="115"/>
      <c r="F33" s="30"/>
      <c r="G33" s="30"/>
      <c r="H33" s="81"/>
      <c r="I33" s="30"/>
      <c r="J33" s="30"/>
      <c r="L33" s="112"/>
      <c r="M33" s="177"/>
      <c r="N33" s="112"/>
      <c r="O33" s="112"/>
    </row>
    <row r="34" spans="1:15" s="28" customFormat="1" x14ac:dyDescent="0.2">
      <c r="A34" s="98">
        <f t="shared" si="0"/>
        <v>30</v>
      </c>
      <c r="B34" s="109" t="s">
        <v>116</v>
      </c>
      <c r="C34" s="99"/>
      <c r="D34" s="99"/>
      <c r="E34" s="116"/>
      <c r="F34" s="99"/>
      <c r="G34" s="99"/>
      <c r="H34" s="100"/>
      <c r="I34" s="99"/>
      <c r="J34" s="99"/>
      <c r="K34" s="208"/>
      <c r="L34" s="165"/>
      <c r="M34" s="175"/>
      <c r="N34" s="165"/>
      <c r="O34" s="165"/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0</v>
      </c>
      <c r="E36" s="117">
        <f t="shared" si="1"/>
        <v>0</v>
      </c>
      <c r="F36" s="6">
        <f t="shared" si="1"/>
        <v>0</v>
      </c>
      <c r="G36" s="6">
        <f t="shared" si="1"/>
        <v>0</v>
      </c>
      <c r="H36" s="82">
        <f t="shared" si="1"/>
        <v>0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O36" si="3">SUM(M5:M35)</f>
        <v>0</v>
      </c>
      <c r="N36" s="6">
        <f t="shared" si="3"/>
        <v>0</v>
      </c>
      <c r="O36" s="6">
        <f t="shared" si="3"/>
        <v>0</v>
      </c>
    </row>
    <row r="37" spans="1:15" s="1" customFormat="1" x14ac:dyDescent="0.2">
      <c r="A37" s="2"/>
      <c r="B37" s="2"/>
      <c r="E37" s="8"/>
      <c r="G37" s="31"/>
      <c r="H37" s="232" t="str">
        <f>IF($G$36=0,"",H36/$G$36)</f>
        <v/>
      </c>
      <c r="I37" s="232" t="str">
        <f t="shared" ref="I37:J37" si="4">IF($G$36=0,"",I36/$G$36)</f>
        <v/>
      </c>
      <c r="J37" s="232" t="str">
        <f t="shared" si="4"/>
        <v/>
      </c>
      <c r="K37" s="233"/>
      <c r="L37" s="232"/>
      <c r="M37" s="232" t="str">
        <f>IF($L$36=0,"",M36/$L$36)</f>
        <v/>
      </c>
      <c r="N37" s="232" t="str">
        <f t="shared" ref="N37:O37" si="5">IF($L$36=0,"",N36/$L$36)</f>
        <v/>
      </c>
      <c r="O37" s="232" t="str">
        <f t="shared" si="5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C1" workbookViewId="0"/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Sheet'!E115</f>
        <v>Pluakdaeng</v>
      </c>
      <c r="F2" s="129" t="str">
        <f>'Control Sheet'!B115</f>
        <v>PLD</v>
      </c>
      <c r="H2" s="234" t="s">
        <v>213</v>
      </c>
      <c r="I2" s="236"/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/>
      <c r="D5" s="29"/>
      <c r="E5" s="113"/>
      <c r="F5" s="29"/>
      <c r="G5" s="29"/>
      <c r="H5" s="243"/>
      <c r="I5" s="29"/>
      <c r="J5" s="29"/>
      <c r="L5" s="111"/>
      <c r="M5" s="177"/>
      <c r="N5" s="111"/>
      <c r="O5" s="111"/>
    </row>
    <row r="6" spans="1:15" s="96" customFormat="1" x14ac:dyDescent="0.2">
      <c r="A6" s="245">
        <f>A5+1</f>
        <v>2</v>
      </c>
      <c r="B6" s="109" t="s">
        <v>116</v>
      </c>
      <c r="C6" s="97"/>
      <c r="D6" s="97"/>
      <c r="E6" s="247"/>
      <c r="F6" s="97"/>
      <c r="G6" s="97"/>
      <c r="H6" s="100"/>
      <c r="I6" s="97"/>
      <c r="J6" s="97"/>
      <c r="K6" s="24"/>
      <c r="L6" s="246"/>
      <c r="M6" s="175"/>
      <c r="N6" s="246"/>
      <c r="O6" s="246"/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/>
      <c r="D8" s="29"/>
      <c r="E8" s="113"/>
      <c r="F8" s="29"/>
      <c r="G8" s="29"/>
      <c r="H8" s="81"/>
      <c r="I8" s="29"/>
      <c r="J8" s="29"/>
      <c r="L8" s="111"/>
      <c r="M8" s="177"/>
      <c r="N8" s="111"/>
      <c r="O8" s="111"/>
    </row>
    <row r="9" spans="1:15" s="28" customFormat="1" x14ac:dyDescent="0.2">
      <c r="A9" s="22">
        <f t="shared" si="0"/>
        <v>5</v>
      </c>
      <c r="B9" s="95" t="s">
        <v>112</v>
      </c>
      <c r="C9" s="30"/>
      <c r="D9" s="30"/>
      <c r="E9" s="115"/>
      <c r="F9" s="30"/>
      <c r="G9" s="30"/>
      <c r="H9" s="81"/>
      <c r="I9" s="30"/>
      <c r="J9" s="30"/>
      <c r="L9" s="112"/>
      <c r="M9" s="177"/>
      <c r="N9" s="112"/>
      <c r="O9" s="112"/>
    </row>
    <row r="10" spans="1:15" s="28" customFormat="1" x14ac:dyDescent="0.2">
      <c r="A10" s="22">
        <f t="shared" si="0"/>
        <v>6</v>
      </c>
      <c r="B10" s="95" t="s">
        <v>113</v>
      </c>
      <c r="C10" s="30"/>
      <c r="D10" s="30"/>
      <c r="E10" s="115"/>
      <c r="F10" s="30"/>
      <c r="G10" s="30"/>
      <c r="H10" s="81"/>
      <c r="I10" s="30"/>
      <c r="J10" s="30"/>
      <c r="L10" s="112"/>
      <c r="M10" s="177"/>
      <c r="N10" s="112"/>
      <c r="O10" s="112"/>
    </row>
    <row r="11" spans="1:15" s="28" customFormat="1" x14ac:dyDescent="0.2">
      <c r="A11" s="22">
        <f t="shared" si="0"/>
        <v>7</v>
      </c>
      <c r="B11" s="95" t="s">
        <v>114</v>
      </c>
      <c r="C11" s="30"/>
      <c r="D11" s="30"/>
      <c r="E11" s="115"/>
      <c r="F11" s="30"/>
      <c r="G11" s="30"/>
      <c r="H11" s="81"/>
      <c r="I11" s="30"/>
      <c r="J11" s="30"/>
      <c r="L11" s="112"/>
      <c r="M11" s="177"/>
      <c r="N11" s="112"/>
      <c r="O11" s="112"/>
    </row>
    <row r="12" spans="1:15" s="28" customFormat="1" x14ac:dyDescent="0.2">
      <c r="A12" s="22">
        <f t="shared" si="0"/>
        <v>8</v>
      </c>
      <c r="B12" s="95" t="s">
        <v>115</v>
      </c>
      <c r="C12" s="30"/>
      <c r="D12" s="30"/>
      <c r="E12" s="115"/>
      <c r="F12" s="30"/>
      <c r="G12" s="30"/>
      <c r="H12" s="81"/>
      <c r="I12" s="30"/>
      <c r="J12" s="30"/>
      <c r="L12" s="112"/>
      <c r="M12" s="177"/>
      <c r="N12" s="112"/>
      <c r="O12" s="112"/>
    </row>
    <row r="13" spans="1:15" s="28" customFormat="1" x14ac:dyDescent="0.2">
      <c r="A13" s="98">
        <f t="shared" si="0"/>
        <v>9</v>
      </c>
      <c r="B13" s="109" t="s">
        <v>116</v>
      </c>
      <c r="C13" s="99"/>
      <c r="D13" s="99"/>
      <c r="E13" s="116"/>
      <c r="F13" s="99"/>
      <c r="G13" s="99"/>
      <c r="H13" s="100"/>
      <c r="I13" s="99"/>
      <c r="J13" s="99"/>
      <c r="K13" s="208"/>
      <c r="L13" s="165"/>
      <c r="M13" s="175"/>
      <c r="N13" s="165"/>
      <c r="O13" s="165"/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/>
      <c r="D15" s="30"/>
      <c r="E15" s="115"/>
      <c r="F15" s="30"/>
      <c r="G15" s="30"/>
      <c r="H15" s="81"/>
      <c r="I15" s="30"/>
      <c r="J15" s="30"/>
      <c r="L15" s="112"/>
      <c r="M15" s="177"/>
      <c r="N15" s="112"/>
      <c r="O15" s="112"/>
    </row>
    <row r="16" spans="1:15" s="28" customFormat="1" x14ac:dyDescent="0.2">
      <c r="A16" s="22">
        <f t="shared" si="0"/>
        <v>12</v>
      </c>
      <c r="B16" s="95" t="s">
        <v>112</v>
      </c>
      <c r="C16" s="30"/>
      <c r="D16" s="30"/>
      <c r="E16" s="115"/>
      <c r="F16" s="30"/>
      <c r="G16" s="30"/>
      <c r="H16" s="81"/>
      <c r="I16" s="30"/>
      <c r="J16" s="30"/>
      <c r="L16" s="112"/>
      <c r="M16" s="177"/>
      <c r="N16" s="112"/>
      <c r="O16" s="112"/>
    </row>
    <row r="17" spans="1:15" s="28" customFormat="1" x14ac:dyDescent="0.2">
      <c r="A17" s="22">
        <f t="shared" si="0"/>
        <v>13</v>
      </c>
      <c r="B17" s="95" t="s">
        <v>113</v>
      </c>
      <c r="C17" s="30"/>
      <c r="D17" s="30"/>
      <c r="E17" s="115"/>
      <c r="F17" s="30"/>
      <c r="G17" s="30"/>
      <c r="H17" s="81"/>
      <c r="I17" s="30"/>
      <c r="J17" s="30"/>
      <c r="L17" s="112"/>
      <c r="M17" s="177"/>
      <c r="N17" s="112"/>
      <c r="O17" s="112"/>
    </row>
    <row r="18" spans="1:15" s="28" customFormat="1" x14ac:dyDescent="0.2">
      <c r="A18" s="22">
        <f t="shared" si="0"/>
        <v>14</v>
      </c>
      <c r="B18" s="95" t="s">
        <v>114</v>
      </c>
      <c r="C18" s="30"/>
      <c r="D18" s="30"/>
      <c r="E18" s="115"/>
      <c r="F18" s="30"/>
      <c r="G18" s="30"/>
      <c r="H18" s="81"/>
      <c r="I18" s="30"/>
      <c r="J18" s="30"/>
      <c r="L18" s="112"/>
      <c r="M18" s="177"/>
      <c r="N18" s="112"/>
      <c r="O18" s="112"/>
    </row>
    <row r="19" spans="1:15" s="28" customFormat="1" x14ac:dyDescent="0.2">
      <c r="A19" s="22">
        <f t="shared" si="0"/>
        <v>15</v>
      </c>
      <c r="B19" s="95" t="s">
        <v>115</v>
      </c>
      <c r="C19" s="30"/>
      <c r="D19" s="30"/>
      <c r="E19" s="115"/>
      <c r="F19" s="30"/>
      <c r="G19" s="30"/>
      <c r="H19" s="81"/>
      <c r="I19" s="30"/>
      <c r="J19" s="30"/>
      <c r="L19" s="112"/>
      <c r="M19" s="177"/>
      <c r="N19" s="112"/>
      <c r="O19" s="112"/>
    </row>
    <row r="20" spans="1:15" s="28" customFormat="1" x14ac:dyDescent="0.2">
      <c r="A20" s="98">
        <f t="shared" si="0"/>
        <v>16</v>
      </c>
      <c r="B20" s="109" t="s">
        <v>116</v>
      </c>
      <c r="C20" s="99"/>
      <c r="D20" s="99"/>
      <c r="E20" s="116"/>
      <c r="F20" s="99"/>
      <c r="G20" s="99"/>
      <c r="H20" s="100"/>
      <c r="I20" s="99"/>
      <c r="J20" s="99"/>
      <c r="K20" s="208"/>
      <c r="L20" s="165"/>
      <c r="M20" s="175"/>
      <c r="N20" s="165"/>
      <c r="O20" s="165"/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/>
      <c r="D22" s="30"/>
      <c r="E22" s="115"/>
      <c r="F22" s="30"/>
      <c r="G22" s="30"/>
      <c r="H22" s="81"/>
      <c r="I22" s="30"/>
      <c r="J22" s="30"/>
      <c r="L22" s="112"/>
      <c r="M22" s="177"/>
      <c r="N22" s="112"/>
      <c r="O22" s="112"/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/>
      <c r="D24" s="30"/>
      <c r="E24" s="115"/>
      <c r="F24" s="30"/>
      <c r="G24" s="30"/>
      <c r="H24" s="81"/>
      <c r="I24" s="30"/>
      <c r="J24" s="30"/>
      <c r="L24" s="112"/>
      <c r="M24" s="177"/>
      <c r="N24" s="112"/>
      <c r="O24" s="112"/>
    </row>
    <row r="25" spans="1:15" s="28" customFormat="1" x14ac:dyDescent="0.2">
      <c r="A25" s="22">
        <f t="shared" si="0"/>
        <v>21</v>
      </c>
      <c r="B25" s="95" t="s">
        <v>114</v>
      </c>
      <c r="C25" s="30"/>
      <c r="D25" s="30"/>
      <c r="E25" s="115"/>
      <c r="F25" s="30"/>
      <c r="G25" s="30"/>
      <c r="H25" s="81"/>
      <c r="I25" s="30"/>
      <c r="J25" s="30"/>
      <c r="L25" s="112"/>
      <c r="M25" s="177"/>
      <c r="N25" s="112"/>
      <c r="O25" s="112"/>
    </row>
    <row r="26" spans="1:15" s="28" customFormat="1" x14ac:dyDescent="0.2">
      <c r="A26" s="22">
        <f t="shared" si="0"/>
        <v>22</v>
      </c>
      <c r="B26" s="95" t="s">
        <v>115</v>
      </c>
      <c r="C26" s="30"/>
      <c r="D26" s="30"/>
      <c r="E26" s="115"/>
      <c r="F26" s="30"/>
      <c r="G26" s="30"/>
      <c r="H26" s="81"/>
      <c r="I26" s="30"/>
      <c r="J26" s="30"/>
      <c r="L26" s="112"/>
      <c r="M26" s="177"/>
      <c r="N26" s="112"/>
      <c r="O26" s="112"/>
    </row>
    <row r="27" spans="1:15" s="28" customFormat="1" x14ac:dyDescent="0.2">
      <c r="A27" s="98">
        <f t="shared" si="0"/>
        <v>23</v>
      </c>
      <c r="B27" s="109" t="s">
        <v>116</v>
      </c>
      <c r="C27" s="99"/>
      <c r="D27" s="99"/>
      <c r="E27" s="116"/>
      <c r="F27" s="99"/>
      <c r="G27" s="99"/>
      <c r="H27" s="100"/>
      <c r="I27" s="99"/>
      <c r="J27" s="99"/>
      <c r="K27" s="208"/>
      <c r="L27" s="165"/>
      <c r="M27" s="175"/>
      <c r="N27" s="165"/>
      <c r="O27" s="165"/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/>
      <c r="D29" s="30"/>
      <c r="E29" s="115"/>
      <c r="F29" s="30"/>
      <c r="G29" s="30"/>
      <c r="H29" s="81"/>
      <c r="I29" s="30"/>
      <c r="J29" s="30"/>
      <c r="L29" s="112"/>
      <c r="M29" s="177"/>
      <c r="N29" s="112"/>
      <c r="O29" s="112"/>
    </row>
    <row r="30" spans="1:15" s="28" customFormat="1" x14ac:dyDescent="0.2">
      <c r="A30" s="22">
        <f t="shared" si="0"/>
        <v>26</v>
      </c>
      <c r="B30" s="95" t="s">
        <v>112</v>
      </c>
      <c r="C30" s="30"/>
      <c r="D30" s="30"/>
      <c r="E30" s="115"/>
      <c r="F30" s="30"/>
      <c r="G30" s="30"/>
      <c r="H30" s="81"/>
      <c r="I30" s="30"/>
      <c r="J30" s="30"/>
      <c r="L30" s="112"/>
      <c r="M30" s="177"/>
      <c r="N30" s="112"/>
      <c r="O30" s="112"/>
    </row>
    <row r="31" spans="1:15" s="28" customFormat="1" x14ac:dyDescent="0.2">
      <c r="A31" s="22">
        <f t="shared" si="0"/>
        <v>27</v>
      </c>
      <c r="B31" s="95" t="s">
        <v>113</v>
      </c>
      <c r="C31" s="30"/>
      <c r="D31" s="30"/>
      <c r="E31" s="115"/>
      <c r="F31" s="30"/>
      <c r="G31" s="30"/>
      <c r="H31" s="81"/>
      <c r="I31" s="30"/>
      <c r="J31" s="30"/>
      <c r="L31" s="112"/>
      <c r="M31" s="177"/>
      <c r="N31" s="112"/>
      <c r="O31" s="112"/>
    </row>
    <row r="32" spans="1:15" s="28" customFormat="1" x14ac:dyDescent="0.2">
      <c r="A32" s="22">
        <f t="shared" si="0"/>
        <v>28</v>
      </c>
      <c r="B32" s="95" t="s">
        <v>114</v>
      </c>
      <c r="C32" s="30"/>
      <c r="D32" s="30"/>
      <c r="E32" s="115"/>
      <c r="F32" s="30"/>
      <c r="G32" s="30"/>
      <c r="H32" s="81"/>
      <c r="I32" s="30"/>
      <c r="J32" s="30"/>
      <c r="L32" s="112"/>
      <c r="M32" s="177"/>
      <c r="N32" s="112"/>
      <c r="O32" s="112"/>
    </row>
    <row r="33" spans="1:15" s="28" customFormat="1" x14ac:dyDescent="0.2">
      <c r="A33" s="22">
        <f t="shared" si="0"/>
        <v>29</v>
      </c>
      <c r="B33" s="95" t="s">
        <v>115</v>
      </c>
      <c r="C33" s="30"/>
      <c r="D33" s="30"/>
      <c r="E33" s="115"/>
      <c r="F33" s="30"/>
      <c r="G33" s="30"/>
      <c r="H33" s="81"/>
      <c r="I33" s="30"/>
      <c r="J33" s="30"/>
      <c r="L33" s="112"/>
      <c r="M33" s="177"/>
      <c r="N33" s="112"/>
      <c r="O33" s="112"/>
    </row>
    <row r="34" spans="1:15" s="28" customFormat="1" x14ac:dyDescent="0.2">
      <c r="A34" s="98">
        <f t="shared" si="0"/>
        <v>30</v>
      </c>
      <c r="B34" s="109" t="s">
        <v>116</v>
      </c>
      <c r="C34" s="99"/>
      <c r="D34" s="99"/>
      <c r="E34" s="116"/>
      <c r="F34" s="99"/>
      <c r="G34" s="99"/>
      <c r="H34" s="100"/>
      <c r="I34" s="99"/>
      <c r="J34" s="99"/>
      <c r="K34" s="208"/>
      <c r="L34" s="165"/>
      <c r="M34" s="175"/>
      <c r="N34" s="165"/>
      <c r="O34" s="165"/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0</v>
      </c>
      <c r="E36" s="117">
        <f t="shared" si="1"/>
        <v>0</v>
      </c>
      <c r="F36" s="6">
        <f t="shared" si="1"/>
        <v>0</v>
      </c>
      <c r="G36" s="6">
        <f t="shared" si="1"/>
        <v>0</v>
      </c>
      <c r="H36" s="82">
        <f t="shared" si="1"/>
        <v>0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O36" si="3">SUM(M5:M35)</f>
        <v>0</v>
      </c>
      <c r="N36" s="6">
        <f t="shared" si="3"/>
        <v>0</v>
      </c>
      <c r="O36" s="6">
        <f t="shared" si="3"/>
        <v>0</v>
      </c>
    </row>
    <row r="37" spans="1:15" s="1" customFormat="1" x14ac:dyDescent="0.2">
      <c r="A37" s="2"/>
      <c r="B37" s="2"/>
      <c r="E37" s="8"/>
      <c r="G37" s="31"/>
      <c r="H37" s="232" t="str">
        <f>IF($G$36=0,"",H36/$G$36)</f>
        <v/>
      </c>
      <c r="I37" s="232" t="str">
        <f t="shared" ref="I37:J37" si="4">IF($G$36=0,"",I36/$G$36)</f>
        <v/>
      </c>
      <c r="J37" s="232" t="str">
        <f t="shared" si="4"/>
        <v/>
      </c>
      <c r="K37" s="233"/>
      <c r="L37" s="232"/>
      <c r="M37" s="232" t="str">
        <f>IF($L$36=0,"",M36/$L$36)</f>
        <v/>
      </c>
      <c r="N37" s="232" t="str">
        <f t="shared" ref="N37:O37" si="5">IF($L$36=0,"",N36/$L$36)</f>
        <v/>
      </c>
      <c r="O37" s="232" t="str">
        <f t="shared" si="5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A4" workbookViewId="0"/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Sheet'!E116</f>
        <v>Bankhai</v>
      </c>
      <c r="F2" s="129" t="str">
        <f>'Control Sheet'!B116</f>
        <v>BKH</v>
      </c>
      <c r="H2" s="234" t="s">
        <v>213</v>
      </c>
      <c r="I2" s="236"/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/>
      <c r="D5" s="29"/>
      <c r="E5" s="113"/>
      <c r="F5" s="29"/>
      <c r="G5" s="29"/>
      <c r="H5" s="243"/>
      <c r="I5" s="29"/>
      <c r="J5" s="29"/>
      <c r="L5" s="111"/>
      <c r="M5" s="177"/>
      <c r="N5" s="111"/>
      <c r="O5" s="111"/>
    </row>
    <row r="6" spans="1:15" s="96" customFormat="1" x14ac:dyDescent="0.2">
      <c r="A6" s="245">
        <f>A5+1</f>
        <v>2</v>
      </c>
      <c r="B6" s="109" t="s">
        <v>116</v>
      </c>
      <c r="C6" s="97"/>
      <c r="D6" s="97"/>
      <c r="E6" s="247"/>
      <c r="F6" s="97"/>
      <c r="G6" s="97"/>
      <c r="H6" s="100"/>
      <c r="I6" s="97"/>
      <c r="J6" s="97"/>
      <c r="K6" s="24"/>
      <c r="L6" s="246"/>
      <c r="M6" s="175"/>
      <c r="N6" s="246"/>
      <c r="O6" s="246"/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/>
      <c r="D8" s="29"/>
      <c r="E8" s="113"/>
      <c r="F8" s="29"/>
      <c r="G8" s="29"/>
      <c r="H8" s="81"/>
      <c r="I8" s="29"/>
      <c r="J8" s="29"/>
      <c r="L8" s="111"/>
      <c r="M8" s="177"/>
      <c r="N8" s="111"/>
      <c r="O8" s="111"/>
    </row>
    <row r="9" spans="1:15" s="28" customFormat="1" x14ac:dyDescent="0.2">
      <c r="A9" s="22">
        <f t="shared" si="0"/>
        <v>5</v>
      </c>
      <c r="B9" s="95" t="s">
        <v>112</v>
      </c>
      <c r="C9" s="30"/>
      <c r="D9" s="30"/>
      <c r="E9" s="115"/>
      <c r="F9" s="30"/>
      <c r="G9" s="30"/>
      <c r="H9" s="81"/>
      <c r="I9" s="30"/>
      <c r="J9" s="30"/>
      <c r="L9" s="112"/>
      <c r="M9" s="177"/>
      <c r="N9" s="112"/>
      <c r="O9" s="112"/>
    </row>
    <row r="10" spans="1:15" s="28" customFormat="1" x14ac:dyDescent="0.2">
      <c r="A10" s="22">
        <f t="shared" si="0"/>
        <v>6</v>
      </c>
      <c r="B10" s="95" t="s">
        <v>113</v>
      </c>
      <c r="C10" s="30"/>
      <c r="D10" s="30"/>
      <c r="E10" s="115"/>
      <c r="F10" s="30"/>
      <c r="G10" s="30"/>
      <c r="H10" s="81"/>
      <c r="I10" s="30"/>
      <c r="J10" s="30"/>
      <c r="L10" s="112"/>
      <c r="M10" s="177"/>
      <c r="N10" s="112"/>
      <c r="O10" s="112"/>
    </row>
    <row r="11" spans="1:15" s="28" customFormat="1" x14ac:dyDescent="0.2">
      <c r="A11" s="22">
        <f t="shared" si="0"/>
        <v>7</v>
      </c>
      <c r="B11" s="95" t="s">
        <v>114</v>
      </c>
      <c r="C11" s="30"/>
      <c r="D11" s="30"/>
      <c r="E11" s="115"/>
      <c r="F11" s="30"/>
      <c r="G11" s="30"/>
      <c r="H11" s="81"/>
      <c r="I11" s="30"/>
      <c r="J11" s="30"/>
      <c r="L11" s="112"/>
      <c r="M11" s="177"/>
      <c r="N11" s="112"/>
      <c r="O11" s="112"/>
    </row>
    <row r="12" spans="1:15" s="28" customFormat="1" x14ac:dyDescent="0.2">
      <c r="A12" s="22">
        <f t="shared" si="0"/>
        <v>8</v>
      </c>
      <c r="B12" s="95" t="s">
        <v>115</v>
      </c>
      <c r="C12" s="30"/>
      <c r="D12" s="30"/>
      <c r="E12" s="115"/>
      <c r="F12" s="30"/>
      <c r="G12" s="30"/>
      <c r="H12" s="81"/>
      <c r="I12" s="30"/>
      <c r="J12" s="30"/>
      <c r="L12" s="112"/>
      <c r="M12" s="177"/>
      <c r="N12" s="112"/>
      <c r="O12" s="112"/>
    </row>
    <row r="13" spans="1:15" s="28" customFormat="1" x14ac:dyDescent="0.2">
      <c r="A13" s="98">
        <f t="shared" si="0"/>
        <v>9</v>
      </c>
      <c r="B13" s="109" t="s">
        <v>116</v>
      </c>
      <c r="C13" s="99"/>
      <c r="D13" s="99"/>
      <c r="E13" s="116"/>
      <c r="F13" s="99"/>
      <c r="G13" s="99"/>
      <c r="H13" s="100"/>
      <c r="I13" s="99"/>
      <c r="J13" s="99"/>
      <c r="K13" s="208"/>
      <c r="L13" s="165"/>
      <c r="M13" s="175"/>
      <c r="N13" s="165"/>
      <c r="O13" s="165"/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/>
      <c r="D15" s="30"/>
      <c r="E15" s="115"/>
      <c r="F15" s="30"/>
      <c r="G15" s="30"/>
      <c r="H15" s="81"/>
      <c r="I15" s="30"/>
      <c r="J15" s="30"/>
      <c r="L15" s="112"/>
      <c r="M15" s="177"/>
      <c r="N15" s="112"/>
      <c r="O15" s="112"/>
    </row>
    <row r="16" spans="1:15" s="28" customFormat="1" x14ac:dyDescent="0.2">
      <c r="A16" s="22">
        <f t="shared" si="0"/>
        <v>12</v>
      </c>
      <c r="B16" s="95" t="s">
        <v>112</v>
      </c>
      <c r="C16" s="30"/>
      <c r="D16" s="30"/>
      <c r="E16" s="115"/>
      <c r="F16" s="30"/>
      <c r="G16" s="30"/>
      <c r="H16" s="81"/>
      <c r="I16" s="30"/>
      <c r="J16" s="30"/>
      <c r="L16" s="112"/>
      <c r="M16" s="177"/>
      <c r="N16" s="112"/>
      <c r="O16" s="112"/>
    </row>
    <row r="17" spans="1:15" s="28" customFormat="1" x14ac:dyDescent="0.2">
      <c r="A17" s="22">
        <f t="shared" si="0"/>
        <v>13</v>
      </c>
      <c r="B17" s="95" t="s">
        <v>113</v>
      </c>
      <c r="C17" s="30"/>
      <c r="D17" s="30"/>
      <c r="E17" s="115"/>
      <c r="F17" s="30"/>
      <c r="G17" s="30"/>
      <c r="H17" s="81"/>
      <c r="I17" s="30"/>
      <c r="J17" s="30"/>
      <c r="L17" s="112"/>
      <c r="M17" s="177"/>
      <c r="N17" s="112"/>
      <c r="O17" s="112"/>
    </row>
    <row r="18" spans="1:15" s="28" customFormat="1" x14ac:dyDescent="0.2">
      <c r="A18" s="22">
        <f t="shared" si="0"/>
        <v>14</v>
      </c>
      <c r="B18" s="95" t="s">
        <v>114</v>
      </c>
      <c r="C18" s="30"/>
      <c r="D18" s="30"/>
      <c r="E18" s="115"/>
      <c r="F18" s="30"/>
      <c r="G18" s="30"/>
      <c r="H18" s="81"/>
      <c r="I18" s="30"/>
      <c r="J18" s="30"/>
      <c r="L18" s="112"/>
      <c r="M18" s="177"/>
      <c r="N18" s="112"/>
      <c r="O18" s="112"/>
    </row>
    <row r="19" spans="1:15" s="28" customFormat="1" x14ac:dyDescent="0.2">
      <c r="A19" s="22">
        <f t="shared" si="0"/>
        <v>15</v>
      </c>
      <c r="B19" s="95" t="s">
        <v>115</v>
      </c>
      <c r="C19" s="30"/>
      <c r="D19" s="30"/>
      <c r="E19" s="115"/>
      <c r="F19" s="30"/>
      <c r="G19" s="30"/>
      <c r="H19" s="81"/>
      <c r="I19" s="30"/>
      <c r="J19" s="30"/>
      <c r="L19" s="112"/>
      <c r="M19" s="177"/>
      <c r="N19" s="112"/>
      <c r="O19" s="112"/>
    </row>
    <row r="20" spans="1:15" s="28" customFormat="1" x14ac:dyDescent="0.2">
      <c r="A20" s="98">
        <f t="shared" si="0"/>
        <v>16</v>
      </c>
      <c r="B20" s="109" t="s">
        <v>116</v>
      </c>
      <c r="C20" s="99"/>
      <c r="D20" s="99"/>
      <c r="E20" s="116"/>
      <c r="F20" s="99"/>
      <c r="G20" s="99"/>
      <c r="H20" s="100"/>
      <c r="I20" s="99"/>
      <c r="J20" s="99"/>
      <c r="K20" s="208"/>
      <c r="L20" s="165"/>
      <c r="M20" s="175"/>
      <c r="N20" s="165"/>
      <c r="O20" s="165"/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/>
      <c r="D22" s="30"/>
      <c r="E22" s="115"/>
      <c r="F22" s="30"/>
      <c r="G22" s="30"/>
      <c r="H22" s="81"/>
      <c r="I22" s="30"/>
      <c r="J22" s="30"/>
      <c r="L22" s="112"/>
      <c r="M22" s="177"/>
      <c r="N22" s="112"/>
      <c r="O22" s="112"/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/>
      <c r="D24" s="30"/>
      <c r="E24" s="115"/>
      <c r="F24" s="30"/>
      <c r="G24" s="30"/>
      <c r="H24" s="81"/>
      <c r="I24" s="30"/>
      <c r="J24" s="30"/>
      <c r="L24" s="112"/>
      <c r="M24" s="177"/>
      <c r="N24" s="112"/>
      <c r="O24" s="112"/>
    </row>
    <row r="25" spans="1:15" s="28" customFormat="1" x14ac:dyDescent="0.2">
      <c r="A25" s="22">
        <f t="shared" si="0"/>
        <v>21</v>
      </c>
      <c r="B25" s="95" t="s">
        <v>114</v>
      </c>
      <c r="C25" s="30"/>
      <c r="D25" s="30"/>
      <c r="E25" s="115"/>
      <c r="F25" s="30"/>
      <c r="G25" s="30"/>
      <c r="H25" s="81"/>
      <c r="I25" s="30"/>
      <c r="J25" s="30"/>
      <c r="L25" s="112"/>
      <c r="M25" s="177"/>
      <c r="N25" s="112"/>
      <c r="O25" s="112"/>
    </row>
    <row r="26" spans="1:15" s="28" customFormat="1" x14ac:dyDescent="0.2">
      <c r="A26" s="22">
        <f t="shared" si="0"/>
        <v>22</v>
      </c>
      <c r="B26" s="95" t="s">
        <v>115</v>
      </c>
      <c r="C26" s="30"/>
      <c r="D26" s="30"/>
      <c r="E26" s="115"/>
      <c r="F26" s="30"/>
      <c r="G26" s="30"/>
      <c r="H26" s="81"/>
      <c r="I26" s="30"/>
      <c r="J26" s="30"/>
      <c r="L26" s="112"/>
      <c r="M26" s="177"/>
      <c r="N26" s="112"/>
      <c r="O26" s="112"/>
    </row>
    <row r="27" spans="1:15" s="28" customFormat="1" x14ac:dyDescent="0.2">
      <c r="A27" s="98">
        <f t="shared" si="0"/>
        <v>23</v>
      </c>
      <c r="B27" s="109" t="s">
        <v>116</v>
      </c>
      <c r="C27" s="99"/>
      <c r="D27" s="99"/>
      <c r="E27" s="116"/>
      <c r="F27" s="99"/>
      <c r="G27" s="99"/>
      <c r="H27" s="100"/>
      <c r="I27" s="99"/>
      <c r="J27" s="99"/>
      <c r="K27" s="208"/>
      <c r="L27" s="165"/>
      <c r="M27" s="175"/>
      <c r="N27" s="165"/>
      <c r="O27" s="165"/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/>
      <c r="D29" s="30"/>
      <c r="E29" s="115"/>
      <c r="F29" s="30"/>
      <c r="G29" s="30"/>
      <c r="H29" s="81"/>
      <c r="I29" s="30"/>
      <c r="J29" s="30"/>
      <c r="L29" s="112"/>
      <c r="M29" s="177"/>
      <c r="N29" s="112"/>
      <c r="O29" s="112"/>
    </row>
    <row r="30" spans="1:15" s="28" customFormat="1" x14ac:dyDescent="0.2">
      <c r="A30" s="22">
        <f t="shared" si="0"/>
        <v>26</v>
      </c>
      <c r="B30" s="95" t="s">
        <v>112</v>
      </c>
      <c r="C30" s="30"/>
      <c r="D30" s="30"/>
      <c r="E30" s="115"/>
      <c r="F30" s="30"/>
      <c r="G30" s="30"/>
      <c r="H30" s="81"/>
      <c r="I30" s="30"/>
      <c r="J30" s="30"/>
      <c r="L30" s="112"/>
      <c r="M30" s="177"/>
      <c r="N30" s="112"/>
      <c r="O30" s="112"/>
    </row>
    <row r="31" spans="1:15" s="28" customFormat="1" x14ac:dyDescent="0.2">
      <c r="A31" s="22">
        <f t="shared" si="0"/>
        <v>27</v>
      </c>
      <c r="B31" s="95" t="s">
        <v>113</v>
      </c>
      <c r="C31" s="30"/>
      <c r="D31" s="30"/>
      <c r="E31" s="115"/>
      <c r="F31" s="30"/>
      <c r="G31" s="30"/>
      <c r="H31" s="81"/>
      <c r="I31" s="30"/>
      <c r="J31" s="30"/>
      <c r="L31" s="112"/>
      <c r="M31" s="177"/>
      <c r="N31" s="112"/>
      <c r="O31" s="112"/>
    </row>
    <row r="32" spans="1:15" s="28" customFormat="1" x14ac:dyDescent="0.2">
      <c r="A32" s="22">
        <f t="shared" si="0"/>
        <v>28</v>
      </c>
      <c r="B32" s="95" t="s">
        <v>114</v>
      </c>
      <c r="C32" s="30"/>
      <c r="D32" s="30"/>
      <c r="E32" s="115"/>
      <c r="F32" s="30"/>
      <c r="G32" s="30"/>
      <c r="H32" s="81"/>
      <c r="I32" s="30"/>
      <c r="J32" s="30"/>
      <c r="L32" s="112"/>
      <c r="M32" s="177"/>
      <c r="N32" s="112"/>
      <c r="O32" s="112"/>
    </row>
    <row r="33" spans="1:15" s="28" customFormat="1" x14ac:dyDescent="0.2">
      <c r="A33" s="22">
        <f t="shared" si="0"/>
        <v>29</v>
      </c>
      <c r="B33" s="95" t="s">
        <v>115</v>
      </c>
      <c r="C33" s="30"/>
      <c r="D33" s="30"/>
      <c r="E33" s="115"/>
      <c r="F33" s="30"/>
      <c r="G33" s="30"/>
      <c r="H33" s="81"/>
      <c r="I33" s="30"/>
      <c r="J33" s="30"/>
      <c r="L33" s="112"/>
      <c r="M33" s="177"/>
      <c r="N33" s="112"/>
      <c r="O33" s="112"/>
    </row>
    <row r="34" spans="1:15" s="28" customFormat="1" x14ac:dyDescent="0.2">
      <c r="A34" s="98">
        <f t="shared" si="0"/>
        <v>30</v>
      </c>
      <c r="B34" s="109" t="s">
        <v>116</v>
      </c>
      <c r="C34" s="99"/>
      <c r="D34" s="99"/>
      <c r="E34" s="116"/>
      <c r="F34" s="99"/>
      <c r="G34" s="99"/>
      <c r="H34" s="100"/>
      <c r="I34" s="99"/>
      <c r="J34" s="99"/>
      <c r="K34" s="208"/>
      <c r="L34" s="165"/>
      <c r="M34" s="175"/>
      <c r="N34" s="165"/>
      <c r="O34" s="165"/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0</v>
      </c>
      <c r="E36" s="117">
        <f t="shared" si="1"/>
        <v>0</v>
      </c>
      <c r="F36" s="6">
        <f t="shared" si="1"/>
        <v>0</v>
      </c>
      <c r="G36" s="6">
        <f t="shared" si="1"/>
        <v>0</v>
      </c>
      <c r="H36" s="82">
        <f t="shared" si="1"/>
        <v>0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O36" si="3">SUM(M5:M35)</f>
        <v>0</v>
      </c>
      <c r="N36" s="6">
        <f t="shared" si="3"/>
        <v>0</v>
      </c>
      <c r="O36" s="6">
        <f t="shared" si="3"/>
        <v>0</v>
      </c>
    </row>
    <row r="37" spans="1:15" s="1" customFormat="1" x14ac:dyDescent="0.2">
      <c r="A37" s="2"/>
      <c r="B37" s="2"/>
      <c r="E37" s="8"/>
      <c r="G37" s="31"/>
      <c r="H37" s="232" t="str">
        <f>IF($G$36=0,"",H36/$G$36)</f>
        <v/>
      </c>
      <c r="I37" s="232" t="str">
        <f t="shared" ref="I37:J37" si="4">IF($G$36=0,"",I36/$G$36)</f>
        <v/>
      </c>
      <c r="J37" s="232" t="str">
        <f t="shared" si="4"/>
        <v/>
      </c>
      <c r="K37" s="233"/>
      <c r="L37" s="232"/>
      <c r="M37" s="232" t="str">
        <f>IF($L$36=0,"",M36/$L$36)</f>
        <v/>
      </c>
      <c r="N37" s="232" t="str">
        <f t="shared" ref="N37:O37" si="5">IF($L$36=0,"",N36/$L$36)</f>
        <v/>
      </c>
      <c r="O37" s="232" t="str">
        <f t="shared" si="5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A7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Sheet'!E117</f>
        <v>Chanthaburi</v>
      </c>
      <c r="F2" s="129" t="str">
        <f>'Control Sheet'!B117</f>
        <v>CTB</v>
      </c>
      <c r="H2" s="234" t="s">
        <v>213</v>
      </c>
      <c r="I2" s="235">
        <v>41852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4</v>
      </c>
      <c r="E5" s="113">
        <v>0</v>
      </c>
      <c r="F5" s="29">
        <v>0</v>
      </c>
      <c r="G5" s="29">
        <v>0</v>
      </c>
      <c r="H5" s="243">
        <v>0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6</v>
      </c>
      <c r="E6" s="247">
        <v>0</v>
      </c>
      <c r="F6" s="97">
        <v>0</v>
      </c>
      <c r="G6" s="97">
        <v>2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5</v>
      </c>
      <c r="E8" s="113">
        <v>3</v>
      </c>
      <c r="F8" s="29">
        <v>3</v>
      </c>
      <c r="G8" s="29">
        <v>1</v>
      </c>
      <c r="H8" s="81">
        <v>1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6</v>
      </c>
      <c r="E9" s="115">
        <v>0</v>
      </c>
      <c r="F9" s="30">
        <v>0</v>
      </c>
      <c r="G9" s="30">
        <v>1</v>
      </c>
      <c r="H9" s="81">
        <v>4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5</v>
      </c>
      <c r="E10" s="115">
        <v>0</v>
      </c>
      <c r="F10" s="30">
        <v>0</v>
      </c>
      <c r="G10" s="30">
        <v>0</v>
      </c>
      <c r="H10" s="81">
        <v>0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6</v>
      </c>
      <c r="E11" s="115">
        <v>0</v>
      </c>
      <c r="F11" s="30">
        <v>0</v>
      </c>
      <c r="G11" s="30">
        <v>3</v>
      </c>
      <c r="H11" s="81">
        <v>1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5</v>
      </c>
      <c r="E12" s="115">
        <v>1</v>
      </c>
      <c r="F12" s="30">
        <v>1</v>
      </c>
      <c r="G12" s="30">
        <v>1</v>
      </c>
      <c r="H12" s="81">
        <v>2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4</v>
      </c>
      <c r="E13" s="116">
        <v>0</v>
      </c>
      <c r="F13" s="99">
        <v>0</v>
      </c>
      <c r="G13" s="99">
        <v>0</v>
      </c>
      <c r="H13" s="100">
        <v>0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7</v>
      </c>
      <c r="E15" s="115">
        <v>2</v>
      </c>
      <c r="F15" s="30">
        <v>2</v>
      </c>
      <c r="G15" s="30">
        <v>0</v>
      </c>
      <c r="H15" s="81">
        <v>0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5</v>
      </c>
      <c r="E16" s="115">
        <v>0</v>
      </c>
      <c r="F16" s="30">
        <v>0</v>
      </c>
      <c r="G16" s="30">
        <v>0</v>
      </c>
      <c r="H16" s="81">
        <v>1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6</v>
      </c>
      <c r="E17" s="115">
        <v>0</v>
      </c>
      <c r="F17" s="30">
        <v>0</v>
      </c>
      <c r="G17" s="30">
        <v>0</v>
      </c>
      <c r="H17" s="81">
        <v>0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7</v>
      </c>
      <c r="E18" s="115">
        <v>1</v>
      </c>
      <c r="F18" s="30">
        <v>1</v>
      </c>
      <c r="G18" s="30">
        <v>1</v>
      </c>
      <c r="H18" s="81">
        <v>1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6</v>
      </c>
      <c r="E19" s="115">
        <v>0</v>
      </c>
      <c r="F19" s="30">
        <v>0</v>
      </c>
      <c r="G19" s="30">
        <v>2</v>
      </c>
      <c r="H19" s="81">
        <v>1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5</v>
      </c>
      <c r="E20" s="116">
        <v>0</v>
      </c>
      <c r="F20" s="99">
        <v>0</v>
      </c>
      <c r="G20" s="99">
        <v>0</v>
      </c>
      <c r="H20" s="100">
        <v>1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6</v>
      </c>
      <c r="E22" s="115">
        <v>1</v>
      </c>
      <c r="F22" s="30">
        <v>1</v>
      </c>
      <c r="G22" s="30">
        <v>0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5</v>
      </c>
      <c r="E24" s="115">
        <v>2</v>
      </c>
      <c r="F24" s="30">
        <v>2</v>
      </c>
      <c r="G24" s="30">
        <v>1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6</v>
      </c>
      <c r="E25" s="115">
        <v>1</v>
      </c>
      <c r="F25" s="30">
        <v>1</v>
      </c>
      <c r="G25" s="30">
        <v>1</v>
      </c>
      <c r="H25" s="81">
        <v>0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7</v>
      </c>
      <c r="E26" s="115">
        <v>1</v>
      </c>
      <c r="F26" s="30">
        <v>1</v>
      </c>
      <c r="G26" s="30">
        <v>3</v>
      </c>
      <c r="H26" s="81">
        <v>4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6</v>
      </c>
      <c r="E27" s="116">
        <v>0</v>
      </c>
      <c r="F27" s="99">
        <v>0</v>
      </c>
      <c r="G27" s="99">
        <v>2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5</v>
      </c>
      <c r="E29" s="115">
        <v>1</v>
      </c>
      <c r="F29" s="30">
        <v>1</v>
      </c>
      <c r="G29" s="30">
        <v>1</v>
      </c>
      <c r="H29" s="81">
        <v>2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10</v>
      </c>
      <c r="E30" s="115">
        <v>0</v>
      </c>
      <c r="F30" s="30">
        <v>0</v>
      </c>
      <c r="G30" s="30">
        <v>4</v>
      </c>
      <c r="H30" s="81">
        <v>3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5</v>
      </c>
      <c r="E31" s="115">
        <v>0</v>
      </c>
      <c r="F31" s="30">
        <v>0</v>
      </c>
      <c r="G31" s="30">
        <v>1</v>
      </c>
      <c r="H31" s="81">
        <v>2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5</v>
      </c>
      <c r="E32" s="115">
        <v>0</v>
      </c>
      <c r="F32" s="30">
        <v>0</v>
      </c>
      <c r="G32" s="30">
        <v>1</v>
      </c>
      <c r="H32" s="81">
        <v>3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5</v>
      </c>
      <c r="E33" s="115">
        <v>0</v>
      </c>
      <c r="F33" s="30">
        <v>0</v>
      </c>
      <c r="G33" s="30">
        <v>0</v>
      </c>
      <c r="H33" s="81">
        <v>0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3</v>
      </c>
      <c r="E34" s="116">
        <v>1</v>
      </c>
      <c r="F34" s="99">
        <v>1</v>
      </c>
      <c r="G34" s="99">
        <v>0</v>
      </c>
      <c r="H34" s="100">
        <v>0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140</v>
      </c>
      <c r="E36" s="117">
        <f t="shared" si="1"/>
        <v>14</v>
      </c>
      <c r="F36" s="6">
        <f t="shared" si="1"/>
        <v>14</v>
      </c>
      <c r="G36" s="6">
        <f t="shared" si="1"/>
        <v>25</v>
      </c>
      <c r="H36" s="82">
        <f t="shared" si="1"/>
        <v>26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N36" si="3">SUM(M5:M35)</f>
        <v>0</v>
      </c>
      <c r="N36" s="6">
        <f t="shared" si="3"/>
        <v>0</v>
      </c>
      <c r="O36" s="6">
        <f t="shared" ref="O36" si="4"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1.04</v>
      </c>
      <c r="I37" s="232">
        <f t="shared" ref="I37:J37" si="5">IF($G$36=0,"",I36/$G$36)</f>
        <v>0</v>
      </c>
      <c r="J37" s="232">
        <f t="shared" si="5"/>
        <v>0</v>
      </c>
      <c r="K37" s="233"/>
      <c r="L37" s="232"/>
      <c r="M37" s="232" t="str">
        <f>IF($L$36=0,"",M36/$L$36)</f>
        <v/>
      </c>
      <c r="N37" s="232" t="str">
        <f t="shared" ref="N37:O37" si="6">IF($L$36=0,"",N36/$L$36)</f>
        <v/>
      </c>
      <c r="O37" s="232" t="str">
        <f t="shared" si="6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B13" workbookViewId="0">
      <selection activeCell="I34" sqref="I34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Sheet'!E118</f>
        <v>Korat GL</v>
      </c>
      <c r="F2" s="129" t="str">
        <f>'Control Sheet'!B118</f>
        <v>KRT</v>
      </c>
      <c r="H2" s="234" t="s">
        <v>213</v>
      </c>
      <c r="I2" s="235">
        <v>41852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1</v>
      </c>
      <c r="E5" s="113">
        <v>0</v>
      </c>
      <c r="F5" s="29">
        <v>0</v>
      </c>
      <c r="G5" s="29">
        <v>1</v>
      </c>
      <c r="H5" s="243">
        <v>1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2</v>
      </c>
      <c r="E6" s="247">
        <v>0</v>
      </c>
      <c r="F6" s="97">
        <v>0</v>
      </c>
      <c r="G6" s="97">
        <v>2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8</v>
      </c>
      <c r="E8" s="113">
        <v>0</v>
      </c>
      <c r="F8" s="29">
        <v>0</v>
      </c>
      <c r="G8" s="29">
        <v>6</v>
      </c>
      <c r="H8" s="81">
        <v>2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206">
        <v>3</v>
      </c>
      <c r="E9" s="115">
        <v>1</v>
      </c>
      <c r="F9" s="30">
        <v>1</v>
      </c>
      <c r="G9" s="206">
        <v>1</v>
      </c>
      <c r="H9" s="81">
        <v>6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3</v>
      </c>
      <c r="E10" s="115">
        <v>1</v>
      </c>
      <c r="F10" s="30">
        <v>1</v>
      </c>
      <c r="G10" s="30">
        <v>1</v>
      </c>
      <c r="H10" s="81">
        <v>1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5</v>
      </c>
      <c r="E11" s="115">
        <v>2</v>
      </c>
      <c r="F11" s="30">
        <v>2</v>
      </c>
      <c r="G11" s="30">
        <v>4</v>
      </c>
      <c r="H11" s="81">
        <v>3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10</v>
      </c>
      <c r="E12" s="115">
        <v>3</v>
      </c>
      <c r="F12" s="30">
        <v>3</v>
      </c>
      <c r="G12" s="30">
        <v>7</v>
      </c>
      <c r="H12" s="81">
        <v>3</v>
      </c>
      <c r="I12" s="30">
        <v>0</v>
      </c>
      <c r="J12" s="30">
        <v>2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3</v>
      </c>
      <c r="E13" s="116">
        <v>0</v>
      </c>
      <c r="F13" s="99">
        <v>0</v>
      </c>
      <c r="G13" s="99">
        <v>1</v>
      </c>
      <c r="H13" s="100">
        <v>3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5</v>
      </c>
      <c r="E15" s="115">
        <v>1</v>
      </c>
      <c r="F15" s="30">
        <v>1</v>
      </c>
      <c r="G15" s="30">
        <v>4</v>
      </c>
      <c r="H15" s="81">
        <v>2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6</v>
      </c>
      <c r="E16" s="115">
        <v>1</v>
      </c>
      <c r="F16" s="30">
        <v>1</v>
      </c>
      <c r="G16" s="30">
        <v>3</v>
      </c>
      <c r="H16" s="81">
        <v>5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3</v>
      </c>
      <c r="E17" s="115">
        <v>0</v>
      </c>
      <c r="F17" s="30">
        <v>0</v>
      </c>
      <c r="G17" s="30">
        <v>1</v>
      </c>
      <c r="H17" s="81">
        <v>3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6</v>
      </c>
      <c r="E18" s="115">
        <v>0</v>
      </c>
      <c r="F18" s="30">
        <v>0</v>
      </c>
      <c r="G18" s="30">
        <v>3</v>
      </c>
      <c r="H18" s="81">
        <v>2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6</v>
      </c>
      <c r="E19" s="115">
        <v>0</v>
      </c>
      <c r="F19" s="30">
        <v>0</v>
      </c>
      <c r="G19" s="30">
        <v>3</v>
      </c>
      <c r="H19" s="81">
        <v>2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3</v>
      </c>
      <c r="E20" s="116">
        <v>1</v>
      </c>
      <c r="F20" s="99">
        <v>0</v>
      </c>
      <c r="G20" s="99">
        <v>2</v>
      </c>
      <c r="H20" s="100">
        <v>1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5</v>
      </c>
      <c r="E22" s="115">
        <v>0</v>
      </c>
      <c r="F22" s="30">
        <v>0</v>
      </c>
      <c r="G22" s="30">
        <v>3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0</v>
      </c>
      <c r="E24" s="115">
        <v>0</v>
      </c>
      <c r="F24" s="30">
        <v>0</v>
      </c>
      <c r="G24" s="30">
        <v>0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7</v>
      </c>
      <c r="E25" s="115">
        <v>2</v>
      </c>
      <c r="F25" s="30">
        <v>2</v>
      </c>
      <c r="G25" s="30">
        <v>3</v>
      </c>
      <c r="H25" s="81">
        <v>6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11</v>
      </c>
      <c r="E26" s="115">
        <v>0</v>
      </c>
      <c r="F26" s="30">
        <v>0</v>
      </c>
      <c r="G26" s="30">
        <v>8</v>
      </c>
      <c r="H26" s="81">
        <v>4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3</v>
      </c>
      <c r="E27" s="116">
        <v>0</v>
      </c>
      <c r="F27" s="99">
        <v>0</v>
      </c>
      <c r="G27" s="99">
        <v>2</v>
      </c>
      <c r="H27" s="100">
        <v>4</v>
      </c>
      <c r="I27" s="99">
        <v>0</v>
      </c>
      <c r="J27" s="99">
        <v>1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6</v>
      </c>
      <c r="E29" s="115">
        <v>1</v>
      </c>
      <c r="F29" s="30">
        <v>1</v>
      </c>
      <c r="G29" s="30">
        <v>4</v>
      </c>
      <c r="H29" s="81">
        <v>7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6</v>
      </c>
      <c r="E30" s="115">
        <v>1</v>
      </c>
      <c r="F30" s="30">
        <v>1</v>
      </c>
      <c r="G30" s="30">
        <v>3</v>
      </c>
      <c r="H30" s="81">
        <v>2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2</v>
      </c>
      <c r="E31" s="115">
        <v>1</v>
      </c>
      <c r="F31" s="30">
        <v>1</v>
      </c>
      <c r="G31" s="30">
        <v>0</v>
      </c>
      <c r="H31" s="81">
        <v>2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7</v>
      </c>
      <c r="E32" s="115">
        <v>1</v>
      </c>
      <c r="F32" s="30">
        <v>1</v>
      </c>
      <c r="G32" s="30">
        <v>4</v>
      </c>
      <c r="H32" s="81">
        <v>2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10</v>
      </c>
      <c r="E33" s="115">
        <v>1</v>
      </c>
      <c r="F33" s="30">
        <v>1</v>
      </c>
      <c r="G33" s="30">
        <v>7</v>
      </c>
      <c r="H33" s="81">
        <v>7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1</v>
      </c>
      <c r="E34" s="116">
        <v>0</v>
      </c>
      <c r="F34" s="99">
        <v>0</v>
      </c>
      <c r="G34" s="99">
        <v>0</v>
      </c>
      <c r="H34" s="100">
        <v>2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122</v>
      </c>
      <c r="E36" s="117">
        <f t="shared" si="1"/>
        <v>17</v>
      </c>
      <c r="F36" s="6">
        <f t="shared" si="1"/>
        <v>16</v>
      </c>
      <c r="G36" s="6">
        <f t="shared" si="1"/>
        <v>73</v>
      </c>
      <c r="H36" s="82">
        <f t="shared" si="1"/>
        <v>70</v>
      </c>
      <c r="I36" s="6">
        <f t="shared" si="1"/>
        <v>0</v>
      </c>
      <c r="J36" s="6">
        <f t="shared" ref="J36" si="2">SUM(J5:J35)</f>
        <v>3</v>
      </c>
      <c r="K36" s="168"/>
      <c r="L36" s="6">
        <f>SUM(L5:L35)</f>
        <v>0</v>
      </c>
      <c r="M36" s="6">
        <f t="shared" ref="M36:N36" si="3">SUM(M5:M35)</f>
        <v>0</v>
      </c>
      <c r="N36" s="6">
        <f t="shared" si="3"/>
        <v>0</v>
      </c>
      <c r="O36" s="6">
        <f t="shared" ref="O36" si="4"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0.95890410958904104</v>
      </c>
      <c r="I37" s="232">
        <f t="shared" ref="I37:J37" si="5">IF($G$36=0,"",I36/$G$36)</f>
        <v>0</v>
      </c>
      <c r="J37" s="232">
        <f t="shared" si="5"/>
        <v>4.1095890410958902E-2</v>
      </c>
      <c r="K37" s="233"/>
      <c r="L37" s="232"/>
      <c r="M37" s="232" t="str">
        <f>IF($L$36=0,"",M36/$L$36)</f>
        <v/>
      </c>
      <c r="N37" s="232" t="str">
        <f t="shared" ref="N37:O37" si="6">IF($L$36=0,"",N36/$L$36)</f>
        <v/>
      </c>
      <c r="O37" s="232" t="str">
        <f t="shared" si="6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workbookViewId="0"/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Sheet'!E119</f>
        <v>Joho</v>
      </c>
      <c r="F2" s="129" t="str">
        <f>'Control Sheet'!B119</f>
        <v>JOH</v>
      </c>
      <c r="H2" s="234" t="s">
        <v>213</v>
      </c>
      <c r="I2" s="236"/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/>
      <c r="D5" s="29"/>
      <c r="E5" s="113"/>
      <c r="F5" s="29"/>
      <c r="G5" s="29"/>
      <c r="H5" s="243"/>
      <c r="I5" s="29"/>
      <c r="J5" s="29"/>
      <c r="L5" s="111"/>
      <c r="M5" s="177"/>
      <c r="N5" s="111"/>
      <c r="O5" s="111"/>
    </row>
    <row r="6" spans="1:15" s="96" customFormat="1" x14ac:dyDescent="0.2">
      <c r="A6" s="245">
        <f>A5+1</f>
        <v>2</v>
      </c>
      <c r="B6" s="109" t="s">
        <v>116</v>
      </c>
      <c r="C6" s="97"/>
      <c r="D6" s="97"/>
      <c r="E6" s="247"/>
      <c r="F6" s="97"/>
      <c r="G6" s="97"/>
      <c r="H6" s="100"/>
      <c r="I6" s="97"/>
      <c r="J6" s="97"/>
      <c r="K6" s="24"/>
      <c r="L6" s="246"/>
      <c r="M6" s="175"/>
      <c r="N6" s="246"/>
      <c r="O6" s="246"/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/>
      <c r="D8" s="29"/>
      <c r="E8" s="113"/>
      <c r="F8" s="29"/>
      <c r="G8" s="29"/>
      <c r="H8" s="81"/>
      <c r="I8" s="29"/>
      <c r="J8" s="29"/>
      <c r="L8" s="111"/>
      <c r="M8" s="177"/>
      <c r="N8" s="111"/>
      <c r="O8" s="111"/>
    </row>
    <row r="9" spans="1:15" s="28" customFormat="1" x14ac:dyDescent="0.2">
      <c r="A9" s="22">
        <f t="shared" si="0"/>
        <v>5</v>
      </c>
      <c r="B9" s="95" t="s">
        <v>112</v>
      </c>
      <c r="C9" s="30"/>
      <c r="D9" s="206"/>
      <c r="E9" s="115"/>
      <c r="F9" s="30"/>
      <c r="G9" s="206"/>
      <c r="H9" s="81"/>
      <c r="I9" s="30"/>
      <c r="J9" s="30"/>
      <c r="L9" s="112"/>
      <c r="M9" s="177"/>
      <c r="N9" s="112"/>
      <c r="O9" s="112"/>
    </row>
    <row r="10" spans="1:15" s="28" customFormat="1" x14ac:dyDescent="0.2">
      <c r="A10" s="22">
        <f t="shared" si="0"/>
        <v>6</v>
      </c>
      <c r="B10" s="95" t="s">
        <v>113</v>
      </c>
      <c r="C10" s="30"/>
      <c r="D10" s="30"/>
      <c r="E10" s="115"/>
      <c r="F10" s="30"/>
      <c r="G10" s="30"/>
      <c r="H10" s="81"/>
      <c r="I10" s="30"/>
      <c r="J10" s="30"/>
      <c r="L10" s="112"/>
      <c r="M10" s="177"/>
      <c r="N10" s="112"/>
      <c r="O10" s="112"/>
    </row>
    <row r="11" spans="1:15" s="28" customFormat="1" x14ac:dyDescent="0.2">
      <c r="A11" s="22">
        <f t="shared" si="0"/>
        <v>7</v>
      </c>
      <c r="B11" s="95" t="s">
        <v>114</v>
      </c>
      <c r="C11" s="30"/>
      <c r="D11" s="30"/>
      <c r="E11" s="115"/>
      <c r="F11" s="30"/>
      <c r="G11" s="30"/>
      <c r="H11" s="81"/>
      <c r="I11" s="30"/>
      <c r="J11" s="30"/>
      <c r="L11" s="112"/>
      <c r="M11" s="177"/>
      <c r="N11" s="112"/>
      <c r="O11" s="112"/>
    </row>
    <row r="12" spans="1:15" s="28" customFormat="1" x14ac:dyDescent="0.2">
      <c r="A12" s="22">
        <f t="shared" si="0"/>
        <v>8</v>
      </c>
      <c r="B12" s="95" t="s">
        <v>115</v>
      </c>
      <c r="C12" s="30"/>
      <c r="D12" s="30"/>
      <c r="E12" s="115"/>
      <c r="F12" s="30"/>
      <c r="G12" s="30"/>
      <c r="H12" s="81"/>
      <c r="I12" s="30"/>
      <c r="J12" s="30"/>
      <c r="L12" s="112"/>
      <c r="M12" s="177"/>
      <c r="N12" s="112"/>
      <c r="O12" s="112"/>
    </row>
    <row r="13" spans="1:15" s="28" customFormat="1" x14ac:dyDescent="0.2">
      <c r="A13" s="98">
        <f t="shared" si="0"/>
        <v>9</v>
      </c>
      <c r="B13" s="109" t="s">
        <v>116</v>
      </c>
      <c r="C13" s="99"/>
      <c r="D13" s="99"/>
      <c r="E13" s="116"/>
      <c r="F13" s="99"/>
      <c r="G13" s="99"/>
      <c r="H13" s="100"/>
      <c r="I13" s="99"/>
      <c r="J13" s="99"/>
      <c r="K13" s="208"/>
      <c r="L13" s="165"/>
      <c r="M13" s="175"/>
      <c r="N13" s="165"/>
      <c r="O13" s="165"/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/>
      <c r="D15" s="30"/>
      <c r="E15" s="115"/>
      <c r="F15" s="30"/>
      <c r="G15" s="30"/>
      <c r="H15" s="81"/>
      <c r="I15" s="30"/>
      <c r="J15" s="30"/>
      <c r="L15" s="112"/>
      <c r="M15" s="177"/>
      <c r="N15" s="112"/>
      <c r="O15" s="112"/>
    </row>
    <row r="16" spans="1:15" s="28" customFormat="1" x14ac:dyDescent="0.2">
      <c r="A16" s="22">
        <f t="shared" si="0"/>
        <v>12</v>
      </c>
      <c r="B16" s="95" t="s">
        <v>112</v>
      </c>
      <c r="C16" s="30"/>
      <c r="D16" s="30"/>
      <c r="E16" s="115"/>
      <c r="F16" s="30"/>
      <c r="G16" s="30"/>
      <c r="H16" s="81"/>
      <c r="I16" s="30"/>
      <c r="J16" s="30"/>
      <c r="L16" s="112"/>
      <c r="M16" s="177"/>
      <c r="N16" s="112"/>
      <c r="O16" s="112"/>
    </row>
    <row r="17" spans="1:15" s="28" customFormat="1" x14ac:dyDescent="0.2">
      <c r="A17" s="22">
        <f t="shared" si="0"/>
        <v>13</v>
      </c>
      <c r="B17" s="95" t="s">
        <v>113</v>
      </c>
      <c r="C17" s="30"/>
      <c r="D17" s="30"/>
      <c r="E17" s="115"/>
      <c r="F17" s="30"/>
      <c r="G17" s="30"/>
      <c r="H17" s="81"/>
      <c r="I17" s="30"/>
      <c r="J17" s="30"/>
      <c r="L17" s="112"/>
      <c r="M17" s="177"/>
      <c r="N17" s="112"/>
      <c r="O17" s="112"/>
    </row>
    <row r="18" spans="1:15" s="28" customFormat="1" x14ac:dyDescent="0.2">
      <c r="A18" s="22">
        <f t="shared" si="0"/>
        <v>14</v>
      </c>
      <c r="B18" s="95" t="s">
        <v>114</v>
      </c>
      <c r="C18" s="30"/>
      <c r="D18" s="30"/>
      <c r="E18" s="115"/>
      <c r="F18" s="30"/>
      <c r="G18" s="30"/>
      <c r="H18" s="81"/>
      <c r="I18" s="30"/>
      <c r="J18" s="30"/>
      <c r="L18" s="112"/>
      <c r="M18" s="177"/>
      <c r="N18" s="112"/>
      <c r="O18" s="112"/>
    </row>
    <row r="19" spans="1:15" s="28" customFormat="1" x14ac:dyDescent="0.2">
      <c r="A19" s="22">
        <f t="shared" si="0"/>
        <v>15</v>
      </c>
      <c r="B19" s="95" t="s">
        <v>115</v>
      </c>
      <c r="C19" s="30"/>
      <c r="D19" s="30"/>
      <c r="E19" s="115"/>
      <c r="F19" s="30"/>
      <c r="G19" s="30"/>
      <c r="H19" s="81"/>
      <c r="I19" s="30"/>
      <c r="J19" s="30"/>
      <c r="L19" s="112"/>
      <c r="M19" s="177"/>
      <c r="N19" s="112"/>
      <c r="O19" s="112"/>
    </row>
    <row r="20" spans="1:15" s="28" customFormat="1" x14ac:dyDescent="0.2">
      <c r="A20" s="98">
        <f t="shared" si="0"/>
        <v>16</v>
      </c>
      <c r="B20" s="109" t="s">
        <v>116</v>
      </c>
      <c r="C20" s="99"/>
      <c r="D20" s="99"/>
      <c r="E20" s="116"/>
      <c r="F20" s="99"/>
      <c r="G20" s="99"/>
      <c r="H20" s="100"/>
      <c r="I20" s="99"/>
      <c r="J20" s="99"/>
      <c r="K20" s="208"/>
      <c r="L20" s="165"/>
      <c r="M20" s="175"/>
      <c r="N20" s="165"/>
      <c r="O20" s="165"/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/>
      <c r="D22" s="30"/>
      <c r="E22" s="115"/>
      <c r="F22" s="30"/>
      <c r="G22" s="30"/>
      <c r="H22" s="81"/>
      <c r="I22" s="30"/>
      <c r="J22" s="30"/>
      <c r="L22" s="112"/>
      <c r="M22" s="177"/>
      <c r="N22" s="112"/>
      <c r="O22" s="112"/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/>
      <c r="D24" s="30"/>
      <c r="E24" s="115"/>
      <c r="F24" s="30"/>
      <c r="G24" s="30"/>
      <c r="H24" s="81"/>
      <c r="I24" s="30"/>
      <c r="J24" s="30"/>
      <c r="L24" s="112"/>
      <c r="M24" s="177"/>
      <c r="N24" s="112"/>
      <c r="O24" s="112"/>
    </row>
    <row r="25" spans="1:15" s="28" customFormat="1" x14ac:dyDescent="0.2">
      <c r="A25" s="22">
        <f t="shared" si="0"/>
        <v>21</v>
      </c>
      <c r="B25" s="95" t="s">
        <v>114</v>
      </c>
      <c r="C25" s="30"/>
      <c r="D25" s="30"/>
      <c r="E25" s="115"/>
      <c r="F25" s="30"/>
      <c r="G25" s="30"/>
      <c r="H25" s="81"/>
      <c r="I25" s="30"/>
      <c r="J25" s="30"/>
      <c r="L25" s="112"/>
      <c r="M25" s="177"/>
      <c r="N25" s="112"/>
      <c r="O25" s="112"/>
    </row>
    <row r="26" spans="1:15" s="28" customFormat="1" x14ac:dyDescent="0.2">
      <c r="A26" s="22">
        <f t="shared" si="0"/>
        <v>22</v>
      </c>
      <c r="B26" s="95" t="s">
        <v>115</v>
      </c>
      <c r="C26" s="30"/>
      <c r="D26" s="30"/>
      <c r="E26" s="115"/>
      <c r="F26" s="30"/>
      <c r="G26" s="30"/>
      <c r="H26" s="81"/>
      <c r="I26" s="30"/>
      <c r="J26" s="30"/>
      <c r="L26" s="112"/>
      <c r="M26" s="177"/>
      <c r="N26" s="112"/>
      <c r="O26" s="112"/>
    </row>
    <row r="27" spans="1:15" s="28" customFormat="1" x14ac:dyDescent="0.2">
      <c r="A27" s="98">
        <f t="shared" si="0"/>
        <v>23</v>
      </c>
      <c r="B27" s="109" t="s">
        <v>116</v>
      </c>
      <c r="C27" s="99"/>
      <c r="D27" s="99"/>
      <c r="E27" s="116"/>
      <c r="F27" s="99"/>
      <c r="G27" s="99"/>
      <c r="H27" s="100"/>
      <c r="I27" s="99"/>
      <c r="J27" s="99"/>
      <c r="K27" s="208"/>
      <c r="L27" s="165"/>
      <c r="M27" s="175"/>
      <c r="N27" s="165"/>
      <c r="O27" s="165"/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/>
      <c r="D29" s="30"/>
      <c r="E29" s="115"/>
      <c r="F29" s="30"/>
      <c r="G29" s="30"/>
      <c r="H29" s="81"/>
      <c r="I29" s="30"/>
      <c r="J29" s="30"/>
      <c r="L29" s="112"/>
      <c r="M29" s="177"/>
      <c r="N29" s="112"/>
      <c r="O29" s="112"/>
    </row>
    <row r="30" spans="1:15" s="28" customFormat="1" x14ac:dyDescent="0.2">
      <c r="A30" s="22">
        <f t="shared" si="0"/>
        <v>26</v>
      </c>
      <c r="B30" s="95" t="s">
        <v>112</v>
      </c>
      <c r="C30" s="30"/>
      <c r="D30" s="30"/>
      <c r="E30" s="115"/>
      <c r="F30" s="30"/>
      <c r="G30" s="30"/>
      <c r="H30" s="81"/>
      <c r="I30" s="30"/>
      <c r="J30" s="30"/>
      <c r="L30" s="112"/>
      <c r="M30" s="177"/>
      <c r="N30" s="112"/>
      <c r="O30" s="112"/>
    </row>
    <row r="31" spans="1:15" s="28" customFormat="1" x14ac:dyDescent="0.2">
      <c r="A31" s="22">
        <f t="shared" si="0"/>
        <v>27</v>
      </c>
      <c r="B31" s="95" t="s">
        <v>113</v>
      </c>
      <c r="C31" s="30"/>
      <c r="D31" s="30"/>
      <c r="E31" s="115"/>
      <c r="F31" s="30"/>
      <c r="G31" s="30"/>
      <c r="H31" s="81"/>
      <c r="I31" s="30"/>
      <c r="J31" s="30"/>
      <c r="L31" s="112"/>
      <c r="M31" s="177"/>
      <c r="N31" s="112"/>
      <c r="O31" s="112"/>
    </row>
    <row r="32" spans="1:15" s="28" customFormat="1" x14ac:dyDescent="0.2">
      <c r="A32" s="22">
        <f t="shared" si="0"/>
        <v>28</v>
      </c>
      <c r="B32" s="95" t="s">
        <v>114</v>
      </c>
      <c r="C32" s="30"/>
      <c r="D32" s="30"/>
      <c r="E32" s="115"/>
      <c r="F32" s="30"/>
      <c r="G32" s="30"/>
      <c r="H32" s="81"/>
      <c r="I32" s="30"/>
      <c r="J32" s="30"/>
      <c r="L32" s="112"/>
      <c r="M32" s="177"/>
      <c r="N32" s="112"/>
      <c r="O32" s="112"/>
    </row>
    <row r="33" spans="1:15" s="28" customFormat="1" x14ac:dyDescent="0.2">
      <c r="A33" s="22">
        <f t="shared" si="0"/>
        <v>29</v>
      </c>
      <c r="B33" s="95" t="s">
        <v>115</v>
      </c>
      <c r="C33" s="30"/>
      <c r="D33" s="30"/>
      <c r="E33" s="115"/>
      <c r="F33" s="30"/>
      <c r="G33" s="30"/>
      <c r="H33" s="81"/>
      <c r="I33" s="30"/>
      <c r="J33" s="30"/>
      <c r="L33" s="112"/>
      <c r="M33" s="177"/>
      <c r="N33" s="112"/>
      <c r="O33" s="112"/>
    </row>
    <row r="34" spans="1:15" s="28" customFormat="1" x14ac:dyDescent="0.2">
      <c r="A34" s="98">
        <f t="shared" si="0"/>
        <v>30</v>
      </c>
      <c r="B34" s="109" t="s">
        <v>116</v>
      </c>
      <c r="C34" s="99"/>
      <c r="D34" s="99"/>
      <c r="E34" s="116"/>
      <c r="F34" s="99"/>
      <c r="G34" s="99"/>
      <c r="H34" s="100"/>
      <c r="I34" s="99"/>
      <c r="J34" s="99"/>
      <c r="K34" s="208"/>
      <c r="L34" s="165"/>
      <c r="M34" s="175"/>
      <c r="N34" s="165"/>
      <c r="O34" s="165"/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0</v>
      </c>
      <c r="E36" s="117">
        <f t="shared" si="1"/>
        <v>0</v>
      </c>
      <c r="F36" s="6">
        <f t="shared" si="1"/>
        <v>0</v>
      </c>
      <c r="G36" s="6">
        <f t="shared" si="1"/>
        <v>0</v>
      </c>
      <c r="H36" s="82">
        <f t="shared" si="1"/>
        <v>0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O36" si="3">SUM(M5:M35)</f>
        <v>0</v>
      </c>
      <c r="N36" s="6">
        <f t="shared" si="3"/>
        <v>0</v>
      </c>
      <c r="O36" s="6">
        <f t="shared" si="3"/>
        <v>0</v>
      </c>
    </row>
    <row r="37" spans="1:15" s="1" customFormat="1" x14ac:dyDescent="0.2">
      <c r="A37" s="2"/>
      <c r="B37" s="2"/>
      <c r="E37" s="8"/>
      <c r="G37" s="31"/>
      <c r="H37" s="232" t="str">
        <f>IF($G$36=0,"",H36/$G$36)</f>
        <v/>
      </c>
      <c r="I37" s="232" t="str">
        <f t="shared" ref="I37:J37" si="4">IF($G$36=0,"",I36/$G$36)</f>
        <v/>
      </c>
      <c r="J37" s="232" t="str">
        <f t="shared" si="4"/>
        <v/>
      </c>
      <c r="K37" s="233"/>
      <c r="L37" s="232"/>
      <c r="M37" s="232" t="str">
        <f>IF($L$36=0,"",M36/$L$36)</f>
        <v/>
      </c>
      <c r="N37" s="232" t="str">
        <f t="shared" ref="N37:O37" si="5">IF($L$36=0,"",N36/$L$36)</f>
        <v/>
      </c>
      <c r="O37" s="232" t="str">
        <f t="shared" si="5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A7" workbookViewId="0"/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Sheet'!E120</f>
        <v>Yamo Korat</v>
      </c>
      <c r="F2" s="129" t="str">
        <f>'Control Sheet'!B120</f>
        <v>YMO</v>
      </c>
      <c r="H2" s="234" t="s">
        <v>213</v>
      </c>
      <c r="I2" s="236"/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/>
      <c r="D5" s="29"/>
      <c r="E5" s="113"/>
      <c r="F5" s="29"/>
      <c r="G5" s="29"/>
      <c r="H5" s="243"/>
      <c r="I5" s="29"/>
      <c r="J5" s="29"/>
      <c r="L5" s="111"/>
      <c r="M5" s="177"/>
      <c r="N5" s="111"/>
      <c r="O5" s="111"/>
    </row>
    <row r="6" spans="1:15" s="96" customFormat="1" x14ac:dyDescent="0.2">
      <c r="A6" s="245">
        <f>A5+1</f>
        <v>2</v>
      </c>
      <c r="B6" s="109" t="s">
        <v>116</v>
      </c>
      <c r="C6" s="97"/>
      <c r="D6" s="97"/>
      <c r="E6" s="247"/>
      <c r="F6" s="97"/>
      <c r="G6" s="97"/>
      <c r="H6" s="100"/>
      <c r="I6" s="97"/>
      <c r="J6" s="97"/>
      <c r="K6" s="24"/>
      <c r="L6" s="246"/>
      <c r="M6" s="175"/>
      <c r="N6" s="246"/>
      <c r="O6" s="246"/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/>
      <c r="D8" s="29"/>
      <c r="E8" s="113"/>
      <c r="F8" s="29"/>
      <c r="G8" s="29"/>
      <c r="H8" s="81"/>
      <c r="I8" s="29"/>
      <c r="J8" s="29"/>
      <c r="L8" s="111"/>
      <c r="M8" s="177"/>
      <c r="N8" s="111"/>
      <c r="O8" s="111"/>
    </row>
    <row r="9" spans="1:15" s="28" customFormat="1" x14ac:dyDescent="0.2">
      <c r="A9" s="22">
        <f t="shared" si="0"/>
        <v>5</v>
      </c>
      <c r="B9" s="95" t="s">
        <v>112</v>
      </c>
      <c r="C9" s="30"/>
      <c r="D9" s="206"/>
      <c r="E9" s="115"/>
      <c r="F9" s="30"/>
      <c r="G9" s="206"/>
      <c r="H9" s="81"/>
      <c r="I9" s="30"/>
      <c r="J9" s="30"/>
      <c r="L9" s="112"/>
      <c r="M9" s="177"/>
      <c r="N9" s="112"/>
      <c r="O9" s="112"/>
    </row>
    <row r="10" spans="1:15" s="28" customFormat="1" x14ac:dyDescent="0.2">
      <c r="A10" s="22">
        <f t="shared" si="0"/>
        <v>6</v>
      </c>
      <c r="B10" s="95" t="s">
        <v>113</v>
      </c>
      <c r="C10" s="30"/>
      <c r="D10" s="30"/>
      <c r="E10" s="115"/>
      <c r="F10" s="30"/>
      <c r="G10" s="30"/>
      <c r="H10" s="81"/>
      <c r="I10" s="30"/>
      <c r="J10" s="30"/>
      <c r="L10" s="112"/>
      <c r="M10" s="177"/>
      <c r="N10" s="112"/>
      <c r="O10" s="112"/>
    </row>
    <row r="11" spans="1:15" s="28" customFormat="1" x14ac:dyDescent="0.2">
      <c r="A11" s="22">
        <f t="shared" si="0"/>
        <v>7</v>
      </c>
      <c r="B11" s="95" t="s">
        <v>114</v>
      </c>
      <c r="C11" s="30"/>
      <c r="D11" s="30"/>
      <c r="E11" s="115"/>
      <c r="F11" s="30"/>
      <c r="G11" s="30"/>
      <c r="H11" s="81"/>
      <c r="I11" s="30"/>
      <c r="J11" s="30"/>
      <c r="L11" s="112"/>
      <c r="M11" s="177"/>
      <c r="N11" s="112"/>
      <c r="O11" s="112"/>
    </row>
    <row r="12" spans="1:15" s="28" customFormat="1" x14ac:dyDescent="0.2">
      <c r="A12" s="22">
        <f t="shared" si="0"/>
        <v>8</v>
      </c>
      <c r="B12" s="95" t="s">
        <v>115</v>
      </c>
      <c r="C12" s="30"/>
      <c r="D12" s="30"/>
      <c r="E12" s="115"/>
      <c r="F12" s="30"/>
      <c r="G12" s="30"/>
      <c r="H12" s="81"/>
      <c r="I12" s="30"/>
      <c r="J12" s="30"/>
      <c r="L12" s="112"/>
      <c r="M12" s="177"/>
      <c r="N12" s="112"/>
      <c r="O12" s="112"/>
    </row>
    <row r="13" spans="1:15" s="28" customFormat="1" x14ac:dyDescent="0.2">
      <c r="A13" s="98">
        <f t="shared" si="0"/>
        <v>9</v>
      </c>
      <c r="B13" s="109" t="s">
        <v>116</v>
      </c>
      <c r="C13" s="99"/>
      <c r="D13" s="99"/>
      <c r="E13" s="116"/>
      <c r="F13" s="99"/>
      <c r="G13" s="99"/>
      <c r="H13" s="100"/>
      <c r="I13" s="99"/>
      <c r="J13" s="99"/>
      <c r="K13" s="208"/>
      <c r="L13" s="165"/>
      <c r="M13" s="175"/>
      <c r="N13" s="165"/>
      <c r="O13" s="165"/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/>
      <c r="D15" s="30"/>
      <c r="E15" s="115"/>
      <c r="F15" s="30"/>
      <c r="G15" s="30"/>
      <c r="H15" s="81"/>
      <c r="I15" s="30"/>
      <c r="J15" s="30"/>
      <c r="L15" s="112"/>
      <c r="M15" s="177"/>
      <c r="N15" s="112"/>
      <c r="O15" s="112"/>
    </row>
    <row r="16" spans="1:15" s="28" customFormat="1" x14ac:dyDescent="0.2">
      <c r="A16" s="22">
        <f t="shared" si="0"/>
        <v>12</v>
      </c>
      <c r="B16" s="95" t="s">
        <v>112</v>
      </c>
      <c r="C16" s="30"/>
      <c r="D16" s="30"/>
      <c r="E16" s="115"/>
      <c r="F16" s="30"/>
      <c r="G16" s="30"/>
      <c r="H16" s="81"/>
      <c r="I16" s="30"/>
      <c r="J16" s="30"/>
      <c r="L16" s="112"/>
      <c r="M16" s="177"/>
      <c r="N16" s="112"/>
      <c r="O16" s="112"/>
    </row>
    <row r="17" spans="1:15" s="28" customFormat="1" x14ac:dyDescent="0.2">
      <c r="A17" s="22">
        <f t="shared" si="0"/>
        <v>13</v>
      </c>
      <c r="B17" s="95" t="s">
        <v>113</v>
      </c>
      <c r="C17" s="30"/>
      <c r="D17" s="30"/>
      <c r="E17" s="115"/>
      <c r="F17" s="30"/>
      <c r="G17" s="30"/>
      <c r="H17" s="81"/>
      <c r="I17" s="30"/>
      <c r="J17" s="30"/>
      <c r="L17" s="112"/>
      <c r="M17" s="177"/>
      <c r="N17" s="112"/>
      <c r="O17" s="112"/>
    </row>
    <row r="18" spans="1:15" s="28" customFormat="1" x14ac:dyDescent="0.2">
      <c r="A18" s="22">
        <f t="shared" si="0"/>
        <v>14</v>
      </c>
      <c r="B18" s="95" t="s">
        <v>114</v>
      </c>
      <c r="C18" s="30"/>
      <c r="D18" s="30"/>
      <c r="E18" s="115"/>
      <c r="F18" s="30"/>
      <c r="G18" s="30"/>
      <c r="H18" s="81"/>
      <c r="I18" s="30"/>
      <c r="J18" s="30"/>
      <c r="L18" s="112"/>
      <c r="M18" s="177"/>
      <c r="N18" s="112"/>
      <c r="O18" s="112"/>
    </row>
    <row r="19" spans="1:15" s="28" customFormat="1" x14ac:dyDescent="0.2">
      <c r="A19" s="22">
        <f t="shared" si="0"/>
        <v>15</v>
      </c>
      <c r="B19" s="95" t="s">
        <v>115</v>
      </c>
      <c r="C19" s="30"/>
      <c r="D19" s="30"/>
      <c r="E19" s="115"/>
      <c r="F19" s="30"/>
      <c r="G19" s="30"/>
      <c r="H19" s="81"/>
      <c r="I19" s="30"/>
      <c r="J19" s="30"/>
      <c r="L19" s="112"/>
      <c r="M19" s="177"/>
      <c r="N19" s="112"/>
      <c r="O19" s="112"/>
    </row>
    <row r="20" spans="1:15" s="28" customFormat="1" x14ac:dyDescent="0.2">
      <c r="A20" s="98">
        <f t="shared" si="0"/>
        <v>16</v>
      </c>
      <c r="B20" s="109" t="s">
        <v>116</v>
      </c>
      <c r="C20" s="99"/>
      <c r="D20" s="99"/>
      <c r="E20" s="116"/>
      <c r="F20" s="99"/>
      <c r="G20" s="99"/>
      <c r="H20" s="100"/>
      <c r="I20" s="99"/>
      <c r="J20" s="99"/>
      <c r="K20" s="208"/>
      <c r="L20" s="165"/>
      <c r="M20" s="175"/>
      <c r="N20" s="165"/>
      <c r="O20" s="165"/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/>
      <c r="D22" s="30"/>
      <c r="E22" s="115"/>
      <c r="F22" s="30"/>
      <c r="G22" s="30"/>
      <c r="H22" s="81"/>
      <c r="I22" s="30"/>
      <c r="J22" s="30"/>
      <c r="L22" s="112"/>
      <c r="M22" s="177"/>
      <c r="N22" s="112"/>
      <c r="O22" s="112"/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/>
      <c r="D24" s="30"/>
      <c r="E24" s="115"/>
      <c r="F24" s="30"/>
      <c r="G24" s="30"/>
      <c r="H24" s="81"/>
      <c r="I24" s="30"/>
      <c r="J24" s="30"/>
      <c r="L24" s="112"/>
      <c r="M24" s="177"/>
      <c r="N24" s="112"/>
      <c r="O24" s="112"/>
    </row>
    <row r="25" spans="1:15" s="28" customFormat="1" x14ac:dyDescent="0.2">
      <c r="A25" s="22">
        <f t="shared" si="0"/>
        <v>21</v>
      </c>
      <c r="B25" s="95" t="s">
        <v>114</v>
      </c>
      <c r="C25" s="30"/>
      <c r="D25" s="30"/>
      <c r="E25" s="115"/>
      <c r="F25" s="30"/>
      <c r="G25" s="30"/>
      <c r="H25" s="81"/>
      <c r="I25" s="30"/>
      <c r="J25" s="30"/>
      <c r="L25" s="112"/>
      <c r="M25" s="177"/>
      <c r="N25" s="112"/>
      <c r="O25" s="112"/>
    </row>
    <row r="26" spans="1:15" s="28" customFormat="1" x14ac:dyDescent="0.2">
      <c r="A26" s="22">
        <f t="shared" si="0"/>
        <v>22</v>
      </c>
      <c r="B26" s="95" t="s">
        <v>115</v>
      </c>
      <c r="C26" s="30"/>
      <c r="D26" s="30"/>
      <c r="E26" s="115"/>
      <c r="F26" s="30"/>
      <c r="G26" s="30"/>
      <c r="H26" s="81"/>
      <c r="I26" s="30"/>
      <c r="J26" s="30"/>
      <c r="L26" s="112"/>
      <c r="M26" s="177"/>
      <c r="N26" s="112"/>
      <c r="O26" s="112"/>
    </row>
    <row r="27" spans="1:15" s="28" customFormat="1" x14ac:dyDescent="0.2">
      <c r="A27" s="98">
        <f t="shared" si="0"/>
        <v>23</v>
      </c>
      <c r="B27" s="109" t="s">
        <v>116</v>
      </c>
      <c r="C27" s="99"/>
      <c r="D27" s="99"/>
      <c r="E27" s="116"/>
      <c r="F27" s="99"/>
      <c r="G27" s="99"/>
      <c r="H27" s="100"/>
      <c r="I27" s="99"/>
      <c r="J27" s="99"/>
      <c r="K27" s="208"/>
      <c r="L27" s="165"/>
      <c r="M27" s="175"/>
      <c r="N27" s="165"/>
      <c r="O27" s="165"/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/>
      <c r="D29" s="30"/>
      <c r="E29" s="115"/>
      <c r="F29" s="30"/>
      <c r="G29" s="30"/>
      <c r="H29" s="81"/>
      <c r="I29" s="30"/>
      <c r="J29" s="30"/>
      <c r="L29" s="112"/>
      <c r="M29" s="177"/>
      <c r="N29" s="112"/>
      <c r="O29" s="112"/>
    </row>
    <row r="30" spans="1:15" s="28" customFormat="1" x14ac:dyDescent="0.2">
      <c r="A30" s="22">
        <f t="shared" si="0"/>
        <v>26</v>
      </c>
      <c r="B30" s="95" t="s">
        <v>112</v>
      </c>
      <c r="C30" s="30"/>
      <c r="D30" s="30"/>
      <c r="E30" s="115"/>
      <c r="F30" s="30"/>
      <c r="G30" s="30"/>
      <c r="H30" s="81"/>
      <c r="I30" s="30"/>
      <c r="J30" s="30"/>
      <c r="L30" s="112"/>
      <c r="M30" s="177"/>
      <c r="N30" s="112"/>
      <c r="O30" s="112"/>
    </row>
    <row r="31" spans="1:15" s="28" customFormat="1" x14ac:dyDescent="0.2">
      <c r="A31" s="22">
        <f t="shared" si="0"/>
        <v>27</v>
      </c>
      <c r="B31" s="95" t="s">
        <v>113</v>
      </c>
      <c r="C31" s="30"/>
      <c r="D31" s="30"/>
      <c r="E31" s="115"/>
      <c r="F31" s="30"/>
      <c r="G31" s="30"/>
      <c r="H31" s="81"/>
      <c r="I31" s="30"/>
      <c r="J31" s="30"/>
      <c r="L31" s="112"/>
      <c r="M31" s="177"/>
      <c r="N31" s="112"/>
      <c r="O31" s="112"/>
    </row>
    <row r="32" spans="1:15" s="28" customFormat="1" x14ac:dyDescent="0.2">
      <c r="A32" s="22">
        <f t="shared" si="0"/>
        <v>28</v>
      </c>
      <c r="B32" s="95" t="s">
        <v>114</v>
      </c>
      <c r="C32" s="30"/>
      <c r="D32" s="30"/>
      <c r="E32" s="115"/>
      <c r="F32" s="30"/>
      <c r="G32" s="30"/>
      <c r="H32" s="81"/>
      <c r="I32" s="30"/>
      <c r="J32" s="30"/>
      <c r="L32" s="112"/>
      <c r="M32" s="177"/>
      <c r="N32" s="112"/>
      <c r="O32" s="112"/>
    </row>
    <row r="33" spans="1:15" s="28" customFormat="1" x14ac:dyDescent="0.2">
      <c r="A33" s="22">
        <f t="shared" si="0"/>
        <v>29</v>
      </c>
      <c r="B33" s="95" t="s">
        <v>115</v>
      </c>
      <c r="C33" s="30"/>
      <c r="D33" s="30"/>
      <c r="E33" s="115"/>
      <c r="F33" s="30"/>
      <c r="G33" s="30"/>
      <c r="H33" s="81"/>
      <c r="I33" s="30"/>
      <c r="J33" s="30"/>
      <c r="L33" s="112"/>
      <c r="M33" s="177"/>
      <c r="N33" s="112"/>
      <c r="O33" s="112"/>
    </row>
    <row r="34" spans="1:15" s="28" customFormat="1" x14ac:dyDescent="0.2">
      <c r="A34" s="98">
        <f t="shared" si="0"/>
        <v>30</v>
      </c>
      <c r="B34" s="109" t="s">
        <v>116</v>
      </c>
      <c r="C34" s="99"/>
      <c r="D34" s="99"/>
      <c r="E34" s="116"/>
      <c r="F34" s="99"/>
      <c r="G34" s="99"/>
      <c r="H34" s="100"/>
      <c r="I34" s="99"/>
      <c r="J34" s="99"/>
      <c r="K34" s="208"/>
      <c r="L34" s="165"/>
      <c r="M34" s="175"/>
      <c r="N34" s="165"/>
      <c r="O34" s="165"/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0</v>
      </c>
      <c r="E36" s="117">
        <f t="shared" si="1"/>
        <v>0</v>
      </c>
      <c r="F36" s="6">
        <f t="shared" si="1"/>
        <v>0</v>
      </c>
      <c r="G36" s="6">
        <f t="shared" si="1"/>
        <v>0</v>
      </c>
      <c r="H36" s="82">
        <f t="shared" si="1"/>
        <v>0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O36" si="3">SUM(M5:M35)</f>
        <v>0</v>
      </c>
      <c r="N36" s="6">
        <f t="shared" si="3"/>
        <v>0</v>
      </c>
      <c r="O36" s="6">
        <f t="shared" si="3"/>
        <v>0</v>
      </c>
    </row>
    <row r="37" spans="1:15" s="1" customFormat="1" x14ac:dyDescent="0.2">
      <c r="A37" s="2"/>
      <c r="B37" s="2"/>
      <c r="E37" s="8"/>
      <c r="G37" s="31"/>
      <c r="H37" s="232" t="str">
        <f>IF($G$36=0,"",H36/$G$36)</f>
        <v/>
      </c>
      <c r="I37" s="232" t="str">
        <f t="shared" ref="I37:J37" si="4">IF($G$36=0,"",I36/$G$36)</f>
        <v/>
      </c>
      <c r="J37" s="232" t="str">
        <f t="shared" si="4"/>
        <v/>
      </c>
      <c r="K37" s="233"/>
      <c r="L37" s="232"/>
      <c r="M37" s="232" t="str">
        <f>IF($L$36=0,"",M36/$L$36)</f>
        <v/>
      </c>
      <c r="N37" s="232" t="str">
        <f t="shared" ref="N37:O37" si="5">IF($L$36=0,"",N36/$L$36)</f>
        <v/>
      </c>
      <c r="O37" s="232" t="str">
        <f t="shared" si="5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A4" workbookViewId="0"/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Sheet'!E121</f>
        <v>SaveOne Market Korat</v>
      </c>
      <c r="F2" s="129" t="str">
        <f>'Control Sheet'!B121</f>
        <v>S1M</v>
      </c>
      <c r="H2" s="234" t="s">
        <v>213</v>
      </c>
      <c r="I2" s="236"/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/>
      <c r="D5" s="29"/>
      <c r="E5" s="113"/>
      <c r="F5" s="29"/>
      <c r="G5" s="29"/>
      <c r="H5" s="243"/>
      <c r="I5" s="29"/>
      <c r="J5" s="29"/>
      <c r="L5" s="111"/>
      <c r="M5" s="177"/>
      <c r="N5" s="111"/>
      <c r="O5" s="111"/>
    </row>
    <row r="6" spans="1:15" s="96" customFormat="1" x14ac:dyDescent="0.2">
      <c r="A6" s="245">
        <f>A5+1</f>
        <v>2</v>
      </c>
      <c r="B6" s="109" t="s">
        <v>116</v>
      </c>
      <c r="C6" s="97"/>
      <c r="D6" s="97"/>
      <c r="E6" s="247"/>
      <c r="F6" s="97"/>
      <c r="G6" s="97"/>
      <c r="H6" s="100"/>
      <c r="I6" s="97"/>
      <c r="J6" s="97"/>
      <c r="K6" s="24"/>
      <c r="L6" s="246"/>
      <c r="M6" s="175"/>
      <c r="N6" s="246"/>
      <c r="O6" s="246"/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/>
      <c r="D8" s="29"/>
      <c r="E8" s="113"/>
      <c r="F8" s="29"/>
      <c r="G8" s="29"/>
      <c r="H8" s="81"/>
      <c r="I8" s="29"/>
      <c r="J8" s="29"/>
      <c r="L8" s="111"/>
      <c r="M8" s="177"/>
      <c r="N8" s="111"/>
      <c r="O8" s="111"/>
    </row>
    <row r="9" spans="1:15" s="28" customFormat="1" x14ac:dyDescent="0.2">
      <c r="A9" s="22">
        <f t="shared" si="0"/>
        <v>5</v>
      </c>
      <c r="B9" s="95" t="s">
        <v>112</v>
      </c>
      <c r="C9" s="30"/>
      <c r="D9" s="206"/>
      <c r="E9" s="115"/>
      <c r="F9" s="30"/>
      <c r="G9" s="206"/>
      <c r="H9" s="81"/>
      <c r="I9" s="30"/>
      <c r="J9" s="30"/>
      <c r="L9" s="112"/>
      <c r="M9" s="177"/>
      <c r="N9" s="112"/>
      <c r="O9" s="112"/>
    </row>
    <row r="10" spans="1:15" s="28" customFormat="1" x14ac:dyDescent="0.2">
      <c r="A10" s="22">
        <f t="shared" si="0"/>
        <v>6</v>
      </c>
      <c r="B10" s="95" t="s">
        <v>113</v>
      </c>
      <c r="C10" s="30"/>
      <c r="D10" s="30"/>
      <c r="E10" s="115"/>
      <c r="F10" s="30"/>
      <c r="G10" s="30"/>
      <c r="H10" s="81"/>
      <c r="I10" s="30"/>
      <c r="J10" s="30"/>
      <c r="L10" s="112"/>
      <c r="M10" s="177"/>
      <c r="N10" s="112"/>
      <c r="O10" s="112"/>
    </row>
    <row r="11" spans="1:15" s="28" customFormat="1" x14ac:dyDescent="0.2">
      <c r="A11" s="22">
        <f t="shared" si="0"/>
        <v>7</v>
      </c>
      <c r="B11" s="95" t="s">
        <v>114</v>
      </c>
      <c r="C11" s="30"/>
      <c r="D11" s="30"/>
      <c r="E11" s="115"/>
      <c r="F11" s="30"/>
      <c r="G11" s="30"/>
      <c r="H11" s="81"/>
      <c r="I11" s="30"/>
      <c r="J11" s="30"/>
      <c r="L11" s="112"/>
      <c r="M11" s="177"/>
      <c r="N11" s="112"/>
      <c r="O11" s="112"/>
    </row>
    <row r="12" spans="1:15" s="28" customFormat="1" x14ac:dyDescent="0.2">
      <c r="A12" s="22">
        <f t="shared" si="0"/>
        <v>8</v>
      </c>
      <c r="B12" s="95" t="s">
        <v>115</v>
      </c>
      <c r="C12" s="30"/>
      <c r="D12" s="30"/>
      <c r="E12" s="115"/>
      <c r="F12" s="30"/>
      <c r="G12" s="30"/>
      <c r="H12" s="81"/>
      <c r="I12" s="30"/>
      <c r="J12" s="30"/>
      <c r="L12" s="112"/>
      <c r="M12" s="177"/>
      <c r="N12" s="112"/>
      <c r="O12" s="112"/>
    </row>
    <row r="13" spans="1:15" s="28" customFormat="1" x14ac:dyDescent="0.2">
      <c r="A13" s="98">
        <f t="shared" si="0"/>
        <v>9</v>
      </c>
      <c r="B13" s="109" t="s">
        <v>116</v>
      </c>
      <c r="C13" s="99"/>
      <c r="D13" s="99"/>
      <c r="E13" s="116"/>
      <c r="F13" s="99"/>
      <c r="G13" s="99"/>
      <c r="H13" s="100"/>
      <c r="I13" s="99"/>
      <c r="J13" s="99"/>
      <c r="K13" s="208"/>
      <c r="L13" s="165"/>
      <c r="M13" s="175"/>
      <c r="N13" s="165"/>
      <c r="O13" s="165"/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/>
      <c r="D15" s="30"/>
      <c r="E15" s="115"/>
      <c r="F15" s="30"/>
      <c r="G15" s="30"/>
      <c r="H15" s="81"/>
      <c r="I15" s="30"/>
      <c r="J15" s="30"/>
      <c r="L15" s="112"/>
      <c r="M15" s="177"/>
      <c r="N15" s="112"/>
      <c r="O15" s="112"/>
    </row>
    <row r="16" spans="1:15" s="28" customFormat="1" x14ac:dyDescent="0.2">
      <c r="A16" s="22">
        <f t="shared" si="0"/>
        <v>12</v>
      </c>
      <c r="B16" s="95" t="s">
        <v>112</v>
      </c>
      <c r="C16" s="30"/>
      <c r="D16" s="30"/>
      <c r="E16" s="115"/>
      <c r="F16" s="30"/>
      <c r="G16" s="30"/>
      <c r="H16" s="81"/>
      <c r="I16" s="30"/>
      <c r="J16" s="30"/>
      <c r="L16" s="112"/>
      <c r="M16" s="177"/>
      <c r="N16" s="112"/>
      <c r="O16" s="112"/>
    </row>
    <row r="17" spans="1:15" s="28" customFormat="1" x14ac:dyDescent="0.2">
      <c r="A17" s="22">
        <f t="shared" si="0"/>
        <v>13</v>
      </c>
      <c r="B17" s="95" t="s">
        <v>113</v>
      </c>
      <c r="C17" s="30"/>
      <c r="D17" s="30"/>
      <c r="E17" s="115"/>
      <c r="F17" s="30"/>
      <c r="G17" s="30"/>
      <c r="H17" s="81"/>
      <c r="I17" s="30"/>
      <c r="J17" s="30"/>
      <c r="L17" s="112"/>
      <c r="M17" s="177"/>
      <c r="N17" s="112"/>
      <c r="O17" s="112"/>
    </row>
    <row r="18" spans="1:15" s="28" customFormat="1" x14ac:dyDescent="0.2">
      <c r="A18" s="22">
        <f t="shared" si="0"/>
        <v>14</v>
      </c>
      <c r="B18" s="95" t="s">
        <v>114</v>
      </c>
      <c r="C18" s="30"/>
      <c r="D18" s="30"/>
      <c r="E18" s="115"/>
      <c r="F18" s="30"/>
      <c r="G18" s="30"/>
      <c r="H18" s="81"/>
      <c r="I18" s="30"/>
      <c r="J18" s="30"/>
      <c r="L18" s="112"/>
      <c r="M18" s="177"/>
      <c r="N18" s="112"/>
      <c r="O18" s="112"/>
    </row>
    <row r="19" spans="1:15" s="28" customFormat="1" x14ac:dyDescent="0.2">
      <c r="A19" s="22">
        <f t="shared" si="0"/>
        <v>15</v>
      </c>
      <c r="B19" s="95" t="s">
        <v>115</v>
      </c>
      <c r="C19" s="30"/>
      <c r="D19" s="30"/>
      <c r="E19" s="115"/>
      <c r="F19" s="30"/>
      <c r="G19" s="30"/>
      <c r="H19" s="81"/>
      <c r="I19" s="30"/>
      <c r="J19" s="30"/>
      <c r="L19" s="112"/>
      <c r="M19" s="177"/>
      <c r="N19" s="112"/>
      <c r="O19" s="112"/>
    </row>
    <row r="20" spans="1:15" s="28" customFormat="1" x14ac:dyDescent="0.2">
      <c r="A20" s="98">
        <f t="shared" si="0"/>
        <v>16</v>
      </c>
      <c r="B20" s="109" t="s">
        <v>116</v>
      </c>
      <c r="C20" s="99"/>
      <c r="D20" s="99"/>
      <c r="E20" s="116"/>
      <c r="F20" s="99"/>
      <c r="G20" s="99"/>
      <c r="H20" s="100"/>
      <c r="I20" s="99"/>
      <c r="J20" s="99"/>
      <c r="K20" s="208"/>
      <c r="L20" s="165"/>
      <c r="M20" s="175"/>
      <c r="N20" s="165"/>
      <c r="O20" s="165"/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/>
      <c r="D22" s="30"/>
      <c r="E22" s="115"/>
      <c r="F22" s="30"/>
      <c r="G22" s="30"/>
      <c r="H22" s="81"/>
      <c r="I22" s="30"/>
      <c r="J22" s="30"/>
      <c r="L22" s="112"/>
      <c r="M22" s="177"/>
      <c r="N22" s="112"/>
      <c r="O22" s="112"/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/>
      <c r="D24" s="30"/>
      <c r="E24" s="115"/>
      <c r="F24" s="30"/>
      <c r="G24" s="30"/>
      <c r="H24" s="81"/>
      <c r="I24" s="30"/>
      <c r="J24" s="30"/>
      <c r="L24" s="112"/>
      <c r="M24" s="177"/>
      <c r="N24" s="112"/>
      <c r="O24" s="112"/>
    </row>
    <row r="25" spans="1:15" s="28" customFormat="1" x14ac:dyDescent="0.2">
      <c r="A25" s="22">
        <f t="shared" si="0"/>
        <v>21</v>
      </c>
      <c r="B25" s="95" t="s">
        <v>114</v>
      </c>
      <c r="C25" s="30"/>
      <c r="D25" s="30"/>
      <c r="E25" s="115"/>
      <c r="F25" s="30"/>
      <c r="G25" s="30"/>
      <c r="H25" s="81"/>
      <c r="I25" s="30"/>
      <c r="J25" s="30"/>
      <c r="L25" s="112"/>
      <c r="M25" s="177"/>
      <c r="N25" s="112"/>
      <c r="O25" s="112"/>
    </row>
    <row r="26" spans="1:15" s="28" customFormat="1" x14ac:dyDescent="0.2">
      <c r="A26" s="22">
        <f t="shared" si="0"/>
        <v>22</v>
      </c>
      <c r="B26" s="95" t="s">
        <v>115</v>
      </c>
      <c r="C26" s="30"/>
      <c r="D26" s="30"/>
      <c r="E26" s="115"/>
      <c r="F26" s="30"/>
      <c r="G26" s="30"/>
      <c r="H26" s="81"/>
      <c r="I26" s="30"/>
      <c r="J26" s="30"/>
      <c r="L26" s="112"/>
      <c r="M26" s="177"/>
      <c r="N26" s="112"/>
      <c r="O26" s="112"/>
    </row>
    <row r="27" spans="1:15" s="28" customFormat="1" x14ac:dyDescent="0.2">
      <c r="A27" s="98">
        <f t="shared" si="0"/>
        <v>23</v>
      </c>
      <c r="B27" s="109" t="s">
        <v>116</v>
      </c>
      <c r="C27" s="99"/>
      <c r="D27" s="99"/>
      <c r="E27" s="116"/>
      <c r="F27" s="99"/>
      <c r="G27" s="99"/>
      <c r="H27" s="100"/>
      <c r="I27" s="99"/>
      <c r="J27" s="99"/>
      <c r="K27" s="208"/>
      <c r="L27" s="165"/>
      <c r="M27" s="175"/>
      <c r="N27" s="165"/>
      <c r="O27" s="165"/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/>
      <c r="D29" s="30"/>
      <c r="E29" s="115"/>
      <c r="F29" s="30"/>
      <c r="G29" s="30"/>
      <c r="H29" s="81"/>
      <c r="I29" s="30"/>
      <c r="J29" s="30"/>
      <c r="L29" s="112"/>
      <c r="M29" s="177"/>
      <c r="N29" s="112"/>
      <c r="O29" s="112"/>
    </row>
    <row r="30" spans="1:15" s="28" customFormat="1" x14ac:dyDescent="0.2">
      <c r="A30" s="22">
        <f t="shared" si="0"/>
        <v>26</v>
      </c>
      <c r="B30" s="95" t="s">
        <v>112</v>
      </c>
      <c r="C30" s="30"/>
      <c r="D30" s="30"/>
      <c r="E30" s="115"/>
      <c r="F30" s="30"/>
      <c r="G30" s="30"/>
      <c r="H30" s="81"/>
      <c r="I30" s="30"/>
      <c r="J30" s="30"/>
      <c r="L30" s="112"/>
      <c r="M30" s="177"/>
      <c r="N30" s="112"/>
      <c r="O30" s="112"/>
    </row>
    <row r="31" spans="1:15" s="28" customFormat="1" x14ac:dyDescent="0.2">
      <c r="A31" s="22">
        <f t="shared" si="0"/>
        <v>27</v>
      </c>
      <c r="B31" s="95" t="s">
        <v>113</v>
      </c>
      <c r="C31" s="30"/>
      <c r="D31" s="30"/>
      <c r="E31" s="115"/>
      <c r="F31" s="30"/>
      <c r="G31" s="30"/>
      <c r="H31" s="81"/>
      <c r="I31" s="30"/>
      <c r="J31" s="30"/>
      <c r="L31" s="112"/>
      <c r="M31" s="177"/>
      <c r="N31" s="112"/>
      <c r="O31" s="112"/>
    </row>
    <row r="32" spans="1:15" s="28" customFormat="1" x14ac:dyDescent="0.2">
      <c r="A32" s="22">
        <f t="shared" si="0"/>
        <v>28</v>
      </c>
      <c r="B32" s="95" t="s">
        <v>114</v>
      </c>
      <c r="C32" s="30"/>
      <c r="D32" s="30"/>
      <c r="E32" s="115"/>
      <c r="F32" s="30"/>
      <c r="G32" s="30"/>
      <c r="H32" s="81"/>
      <c r="I32" s="30"/>
      <c r="J32" s="30"/>
      <c r="L32" s="112"/>
      <c r="M32" s="177"/>
      <c r="N32" s="112"/>
      <c r="O32" s="112"/>
    </row>
    <row r="33" spans="1:15" s="28" customFormat="1" x14ac:dyDescent="0.2">
      <c r="A33" s="22">
        <f t="shared" si="0"/>
        <v>29</v>
      </c>
      <c r="B33" s="95" t="s">
        <v>115</v>
      </c>
      <c r="C33" s="30"/>
      <c r="D33" s="30"/>
      <c r="E33" s="115"/>
      <c r="F33" s="30"/>
      <c r="G33" s="30"/>
      <c r="H33" s="81"/>
      <c r="I33" s="30"/>
      <c r="J33" s="30"/>
      <c r="L33" s="112"/>
      <c r="M33" s="177"/>
      <c r="N33" s="112"/>
      <c r="O33" s="112"/>
    </row>
    <row r="34" spans="1:15" s="28" customFormat="1" x14ac:dyDescent="0.2">
      <c r="A34" s="98">
        <f t="shared" si="0"/>
        <v>30</v>
      </c>
      <c r="B34" s="109" t="s">
        <v>116</v>
      </c>
      <c r="C34" s="99"/>
      <c r="D34" s="99"/>
      <c r="E34" s="116"/>
      <c r="F34" s="99"/>
      <c r="G34" s="99"/>
      <c r="H34" s="100"/>
      <c r="I34" s="99"/>
      <c r="J34" s="99"/>
      <c r="K34" s="208"/>
      <c r="L34" s="165"/>
      <c r="M34" s="175"/>
      <c r="N34" s="165"/>
      <c r="O34" s="165"/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0</v>
      </c>
      <c r="E36" s="117">
        <f t="shared" si="1"/>
        <v>0</v>
      </c>
      <c r="F36" s="6">
        <f t="shared" si="1"/>
        <v>0</v>
      </c>
      <c r="G36" s="6">
        <f t="shared" si="1"/>
        <v>0</v>
      </c>
      <c r="H36" s="82">
        <f t="shared" si="1"/>
        <v>0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O36" si="3">SUM(M5:M35)</f>
        <v>0</v>
      </c>
      <c r="N36" s="6">
        <f t="shared" si="3"/>
        <v>0</v>
      </c>
      <c r="O36" s="6">
        <f t="shared" si="3"/>
        <v>0</v>
      </c>
    </row>
    <row r="37" spans="1:15" s="1" customFormat="1" x14ac:dyDescent="0.2">
      <c r="A37" s="2"/>
      <c r="B37" s="2"/>
      <c r="E37" s="8"/>
      <c r="G37" s="31"/>
      <c r="H37" s="232" t="str">
        <f>IF($G$36=0,"",H36/$G$36)</f>
        <v/>
      </c>
      <c r="I37" s="232" t="str">
        <f t="shared" ref="I37:J37" si="4">IF($G$36=0,"",I36/$G$36)</f>
        <v/>
      </c>
      <c r="J37" s="232" t="str">
        <f t="shared" si="4"/>
        <v/>
      </c>
      <c r="K37" s="233"/>
      <c r="L37" s="232"/>
      <c r="M37" s="232" t="str">
        <f>IF($L$36=0,"",M36/$L$36)</f>
        <v/>
      </c>
      <c r="N37" s="232" t="str">
        <f t="shared" ref="N37:O37" si="5">IF($L$36=0,"",N36/$L$36)</f>
        <v/>
      </c>
      <c r="O37" s="232" t="str">
        <f t="shared" si="5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workbookViewId="0"/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Sheet'!E122</f>
        <v>Pak Thong Chai</v>
      </c>
      <c r="F2" s="129" t="str">
        <f>'Control Sheet'!B122</f>
        <v>PTC</v>
      </c>
      <c r="H2" s="234" t="s">
        <v>213</v>
      </c>
      <c r="I2" s="236"/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/>
      <c r="D5" s="29"/>
      <c r="E5" s="113"/>
      <c r="F5" s="29"/>
      <c r="G5" s="29"/>
      <c r="H5" s="243"/>
      <c r="I5" s="29"/>
      <c r="J5" s="29"/>
      <c r="L5" s="111"/>
      <c r="M5" s="177"/>
      <c r="N5" s="111"/>
      <c r="O5" s="111"/>
    </row>
    <row r="6" spans="1:15" s="96" customFormat="1" x14ac:dyDescent="0.2">
      <c r="A6" s="245">
        <f>A5+1</f>
        <v>2</v>
      </c>
      <c r="B6" s="109" t="s">
        <v>116</v>
      </c>
      <c r="C6" s="97"/>
      <c r="D6" s="97"/>
      <c r="E6" s="247"/>
      <c r="F6" s="97"/>
      <c r="G6" s="97"/>
      <c r="H6" s="100"/>
      <c r="I6" s="97"/>
      <c r="J6" s="97"/>
      <c r="K6" s="24"/>
      <c r="L6" s="246"/>
      <c r="M6" s="175"/>
      <c r="N6" s="246"/>
      <c r="O6" s="246"/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/>
      <c r="D8" s="29"/>
      <c r="E8" s="113"/>
      <c r="F8" s="29"/>
      <c r="G8" s="29"/>
      <c r="H8" s="81"/>
      <c r="I8" s="29"/>
      <c r="J8" s="29"/>
      <c r="L8" s="111"/>
      <c r="M8" s="177"/>
      <c r="N8" s="111"/>
      <c r="O8" s="111"/>
    </row>
    <row r="9" spans="1:15" s="28" customFormat="1" x14ac:dyDescent="0.2">
      <c r="A9" s="22">
        <f t="shared" si="0"/>
        <v>5</v>
      </c>
      <c r="B9" s="95" t="s">
        <v>112</v>
      </c>
      <c r="C9" s="30"/>
      <c r="D9" s="206"/>
      <c r="E9" s="115"/>
      <c r="F9" s="30"/>
      <c r="G9" s="206"/>
      <c r="H9" s="81"/>
      <c r="I9" s="30"/>
      <c r="J9" s="30"/>
      <c r="L9" s="112"/>
      <c r="M9" s="177"/>
      <c r="N9" s="112"/>
      <c r="O9" s="112"/>
    </row>
    <row r="10" spans="1:15" s="28" customFormat="1" x14ac:dyDescent="0.2">
      <c r="A10" s="22">
        <f t="shared" si="0"/>
        <v>6</v>
      </c>
      <c r="B10" s="95" t="s">
        <v>113</v>
      </c>
      <c r="C10" s="30"/>
      <c r="D10" s="30"/>
      <c r="E10" s="115"/>
      <c r="F10" s="30"/>
      <c r="G10" s="30"/>
      <c r="H10" s="81"/>
      <c r="I10" s="30"/>
      <c r="J10" s="30"/>
      <c r="L10" s="112"/>
      <c r="M10" s="177"/>
      <c r="N10" s="112"/>
      <c r="O10" s="112"/>
    </row>
    <row r="11" spans="1:15" s="28" customFormat="1" x14ac:dyDescent="0.2">
      <c r="A11" s="22">
        <f t="shared" si="0"/>
        <v>7</v>
      </c>
      <c r="B11" s="95" t="s">
        <v>114</v>
      </c>
      <c r="C11" s="30"/>
      <c r="D11" s="30"/>
      <c r="E11" s="115"/>
      <c r="F11" s="30"/>
      <c r="G11" s="30"/>
      <c r="H11" s="81"/>
      <c r="I11" s="30"/>
      <c r="J11" s="30"/>
      <c r="L11" s="112"/>
      <c r="M11" s="177"/>
      <c r="N11" s="112"/>
      <c r="O11" s="112"/>
    </row>
    <row r="12" spans="1:15" s="28" customFormat="1" x14ac:dyDescent="0.2">
      <c r="A12" s="22">
        <f t="shared" si="0"/>
        <v>8</v>
      </c>
      <c r="B12" s="95" t="s">
        <v>115</v>
      </c>
      <c r="C12" s="30"/>
      <c r="D12" s="30"/>
      <c r="E12" s="115"/>
      <c r="F12" s="30"/>
      <c r="G12" s="30"/>
      <c r="H12" s="81"/>
      <c r="I12" s="30"/>
      <c r="J12" s="30"/>
      <c r="L12" s="112"/>
      <c r="M12" s="177"/>
      <c r="N12" s="112"/>
      <c r="O12" s="112"/>
    </row>
    <row r="13" spans="1:15" s="28" customFormat="1" x14ac:dyDescent="0.2">
      <c r="A13" s="98">
        <f t="shared" si="0"/>
        <v>9</v>
      </c>
      <c r="B13" s="109" t="s">
        <v>116</v>
      </c>
      <c r="C13" s="99"/>
      <c r="D13" s="99"/>
      <c r="E13" s="116"/>
      <c r="F13" s="99"/>
      <c r="G13" s="99"/>
      <c r="H13" s="100"/>
      <c r="I13" s="99"/>
      <c r="J13" s="99"/>
      <c r="K13" s="208"/>
      <c r="L13" s="165"/>
      <c r="M13" s="175"/>
      <c r="N13" s="165"/>
      <c r="O13" s="165"/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/>
      <c r="D15" s="30"/>
      <c r="E15" s="115"/>
      <c r="F15" s="30"/>
      <c r="G15" s="30"/>
      <c r="H15" s="81"/>
      <c r="I15" s="30"/>
      <c r="J15" s="30"/>
      <c r="L15" s="112"/>
      <c r="M15" s="177"/>
      <c r="N15" s="112"/>
      <c r="O15" s="112"/>
    </row>
    <row r="16" spans="1:15" s="28" customFormat="1" x14ac:dyDescent="0.2">
      <c r="A16" s="22">
        <f t="shared" si="0"/>
        <v>12</v>
      </c>
      <c r="B16" s="95" t="s">
        <v>112</v>
      </c>
      <c r="C16" s="30"/>
      <c r="D16" s="30"/>
      <c r="E16" s="115"/>
      <c r="F16" s="30"/>
      <c r="G16" s="30"/>
      <c r="H16" s="81"/>
      <c r="I16" s="30"/>
      <c r="J16" s="30"/>
      <c r="L16" s="112"/>
      <c r="M16" s="177"/>
      <c r="N16" s="112"/>
      <c r="O16" s="112"/>
    </row>
    <row r="17" spans="1:15" s="28" customFormat="1" x14ac:dyDescent="0.2">
      <c r="A17" s="22">
        <f t="shared" si="0"/>
        <v>13</v>
      </c>
      <c r="B17" s="95" t="s">
        <v>113</v>
      </c>
      <c r="C17" s="30"/>
      <c r="D17" s="30"/>
      <c r="E17" s="115"/>
      <c r="F17" s="30"/>
      <c r="G17" s="30"/>
      <c r="H17" s="81"/>
      <c r="I17" s="30"/>
      <c r="J17" s="30"/>
      <c r="L17" s="112"/>
      <c r="M17" s="177"/>
      <c r="N17" s="112"/>
      <c r="O17" s="112"/>
    </row>
    <row r="18" spans="1:15" s="28" customFormat="1" x14ac:dyDescent="0.2">
      <c r="A18" s="22">
        <f t="shared" si="0"/>
        <v>14</v>
      </c>
      <c r="B18" s="95" t="s">
        <v>114</v>
      </c>
      <c r="C18" s="30"/>
      <c r="D18" s="30"/>
      <c r="E18" s="115"/>
      <c r="F18" s="30"/>
      <c r="G18" s="30"/>
      <c r="H18" s="81"/>
      <c r="I18" s="30"/>
      <c r="J18" s="30"/>
      <c r="L18" s="112"/>
      <c r="M18" s="177"/>
      <c r="N18" s="112"/>
      <c r="O18" s="112"/>
    </row>
    <row r="19" spans="1:15" s="28" customFormat="1" x14ac:dyDescent="0.2">
      <c r="A19" s="22">
        <f t="shared" si="0"/>
        <v>15</v>
      </c>
      <c r="B19" s="95" t="s">
        <v>115</v>
      </c>
      <c r="C19" s="30"/>
      <c r="D19" s="30"/>
      <c r="E19" s="115"/>
      <c r="F19" s="30"/>
      <c r="G19" s="30"/>
      <c r="H19" s="81"/>
      <c r="I19" s="30"/>
      <c r="J19" s="30"/>
      <c r="L19" s="112"/>
      <c r="M19" s="177"/>
      <c r="N19" s="112"/>
      <c r="O19" s="112"/>
    </row>
    <row r="20" spans="1:15" s="28" customFormat="1" x14ac:dyDescent="0.2">
      <c r="A20" s="98">
        <f t="shared" si="0"/>
        <v>16</v>
      </c>
      <c r="B20" s="109" t="s">
        <v>116</v>
      </c>
      <c r="C20" s="99"/>
      <c r="D20" s="99"/>
      <c r="E20" s="116"/>
      <c r="F20" s="99"/>
      <c r="G20" s="99"/>
      <c r="H20" s="100"/>
      <c r="I20" s="99"/>
      <c r="J20" s="99"/>
      <c r="K20" s="208"/>
      <c r="L20" s="165"/>
      <c r="M20" s="175"/>
      <c r="N20" s="165"/>
      <c r="O20" s="165"/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/>
      <c r="D22" s="30"/>
      <c r="E22" s="115"/>
      <c r="F22" s="30"/>
      <c r="G22" s="30"/>
      <c r="H22" s="81"/>
      <c r="I22" s="30"/>
      <c r="J22" s="30"/>
      <c r="L22" s="112"/>
      <c r="M22" s="177"/>
      <c r="N22" s="112"/>
      <c r="O22" s="112"/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/>
      <c r="D24" s="30"/>
      <c r="E24" s="115"/>
      <c r="F24" s="30"/>
      <c r="G24" s="30"/>
      <c r="H24" s="81"/>
      <c r="I24" s="30"/>
      <c r="J24" s="30"/>
      <c r="L24" s="112"/>
      <c r="M24" s="177"/>
      <c r="N24" s="112"/>
      <c r="O24" s="112"/>
    </row>
    <row r="25" spans="1:15" s="28" customFormat="1" x14ac:dyDescent="0.2">
      <c r="A25" s="22">
        <f t="shared" si="0"/>
        <v>21</v>
      </c>
      <c r="B25" s="95" t="s">
        <v>114</v>
      </c>
      <c r="C25" s="30"/>
      <c r="D25" s="30"/>
      <c r="E25" s="115"/>
      <c r="F25" s="30"/>
      <c r="G25" s="30"/>
      <c r="H25" s="81"/>
      <c r="I25" s="30"/>
      <c r="J25" s="30"/>
      <c r="L25" s="112"/>
      <c r="M25" s="177"/>
      <c r="N25" s="112"/>
      <c r="O25" s="112"/>
    </row>
    <row r="26" spans="1:15" s="28" customFormat="1" x14ac:dyDescent="0.2">
      <c r="A26" s="22">
        <f t="shared" si="0"/>
        <v>22</v>
      </c>
      <c r="B26" s="95" t="s">
        <v>115</v>
      </c>
      <c r="C26" s="30"/>
      <c r="D26" s="30"/>
      <c r="E26" s="115"/>
      <c r="F26" s="30"/>
      <c r="G26" s="30"/>
      <c r="H26" s="81"/>
      <c r="I26" s="30"/>
      <c r="J26" s="30"/>
      <c r="L26" s="112"/>
      <c r="M26" s="177"/>
      <c r="N26" s="112"/>
      <c r="O26" s="112"/>
    </row>
    <row r="27" spans="1:15" s="28" customFormat="1" x14ac:dyDescent="0.2">
      <c r="A27" s="98">
        <f t="shared" si="0"/>
        <v>23</v>
      </c>
      <c r="B27" s="109" t="s">
        <v>116</v>
      </c>
      <c r="C27" s="99"/>
      <c r="D27" s="99"/>
      <c r="E27" s="116"/>
      <c r="F27" s="99"/>
      <c r="G27" s="99"/>
      <c r="H27" s="100"/>
      <c r="I27" s="99"/>
      <c r="J27" s="99"/>
      <c r="K27" s="208"/>
      <c r="L27" s="165"/>
      <c r="M27" s="175"/>
      <c r="N27" s="165"/>
      <c r="O27" s="165"/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/>
      <c r="D29" s="30"/>
      <c r="E29" s="115"/>
      <c r="F29" s="30"/>
      <c r="G29" s="30"/>
      <c r="H29" s="81"/>
      <c r="I29" s="30"/>
      <c r="J29" s="30"/>
      <c r="L29" s="112"/>
      <c r="M29" s="177"/>
      <c r="N29" s="112"/>
      <c r="O29" s="112"/>
    </row>
    <row r="30" spans="1:15" s="28" customFormat="1" x14ac:dyDescent="0.2">
      <c r="A30" s="22">
        <f t="shared" si="0"/>
        <v>26</v>
      </c>
      <c r="B30" s="95" t="s">
        <v>112</v>
      </c>
      <c r="C30" s="30"/>
      <c r="D30" s="30"/>
      <c r="E30" s="115"/>
      <c r="F30" s="30"/>
      <c r="G30" s="30"/>
      <c r="H30" s="81"/>
      <c r="I30" s="30"/>
      <c r="J30" s="30"/>
      <c r="L30" s="112"/>
      <c r="M30" s="177"/>
      <c r="N30" s="112"/>
      <c r="O30" s="112"/>
    </row>
    <row r="31" spans="1:15" s="28" customFormat="1" x14ac:dyDescent="0.2">
      <c r="A31" s="22">
        <f t="shared" si="0"/>
        <v>27</v>
      </c>
      <c r="B31" s="95" t="s">
        <v>113</v>
      </c>
      <c r="C31" s="30"/>
      <c r="D31" s="30"/>
      <c r="E31" s="115"/>
      <c r="F31" s="30"/>
      <c r="G31" s="30"/>
      <c r="H31" s="81"/>
      <c r="I31" s="30"/>
      <c r="J31" s="30"/>
      <c r="L31" s="112"/>
      <c r="M31" s="177"/>
      <c r="N31" s="112"/>
      <c r="O31" s="112"/>
    </row>
    <row r="32" spans="1:15" s="28" customFormat="1" x14ac:dyDescent="0.2">
      <c r="A32" s="22">
        <f t="shared" si="0"/>
        <v>28</v>
      </c>
      <c r="B32" s="95" t="s">
        <v>114</v>
      </c>
      <c r="C32" s="30"/>
      <c r="D32" s="30"/>
      <c r="E32" s="115"/>
      <c r="F32" s="30"/>
      <c r="G32" s="30"/>
      <c r="H32" s="81"/>
      <c r="I32" s="30"/>
      <c r="J32" s="30"/>
      <c r="L32" s="112"/>
      <c r="M32" s="177"/>
      <c r="N32" s="112"/>
      <c r="O32" s="112"/>
    </row>
    <row r="33" spans="1:15" s="28" customFormat="1" x14ac:dyDescent="0.2">
      <c r="A33" s="22">
        <f t="shared" si="0"/>
        <v>29</v>
      </c>
      <c r="B33" s="95" t="s">
        <v>115</v>
      </c>
      <c r="C33" s="30"/>
      <c r="D33" s="30"/>
      <c r="E33" s="115"/>
      <c r="F33" s="30"/>
      <c r="G33" s="30"/>
      <c r="H33" s="81"/>
      <c r="I33" s="30"/>
      <c r="J33" s="30"/>
      <c r="L33" s="112"/>
      <c r="M33" s="177"/>
      <c r="N33" s="112"/>
      <c r="O33" s="112"/>
    </row>
    <row r="34" spans="1:15" s="28" customFormat="1" x14ac:dyDescent="0.2">
      <c r="A34" s="98">
        <f t="shared" si="0"/>
        <v>30</v>
      </c>
      <c r="B34" s="109" t="s">
        <v>116</v>
      </c>
      <c r="C34" s="99"/>
      <c r="D34" s="99"/>
      <c r="E34" s="116"/>
      <c r="F34" s="99"/>
      <c r="G34" s="99"/>
      <c r="H34" s="100"/>
      <c r="I34" s="99"/>
      <c r="J34" s="99"/>
      <c r="K34" s="208"/>
      <c r="L34" s="165"/>
      <c r="M34" s="175"/>
      <c r="N34" s="165"/>
      <c r="O34" s="165"/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0</v>
      </c>
      <c r="E36" s="117">
        <f t="shared" si="1"/>
        <v>0</v>
      </c>
      <c r="F36" s="6">
        <f t="shared" si="1"/>
        <v>0</v>
      </c>
      <c r="G36" s="6">
        <f t="shared" si="1"/>
        <v>0</v>
      </c>
      <c r="H36" s="82">
        <f t="shared" si="1"/>
        <v>0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O36" si="3">SUM(M5:M35)</f>
        <v>0</v>
      </c>
      <c r="N36" s="6">
        <f t="shared" si="3"/>
        <v>0</v>
      </c>
      <c r="O36" s="6">
        <f t="shared" si="3"/>
        <v>0</v>
      </c>
    </row>
    <row r="37" spans="1:15" s="1" customFormat="1" x14ac:dyDescent="0.2">
      <c r="A37" s="2"/>
      <c r="B37" s="2"/>
      <c r="E37" s="8"/>
      <c r="G37" s="31"/>
      <c r="H37" s="232" t="str">
        <f>IF($G$36=0,"",H36/$G$36)</f>
        <v/>
      </c>
      <c r="I37" s="232" t="str">
        <f t="shared" ref="I37:J37" si="4">IF($G$36=0,"",I36/$G$36)</f>
        <v/>
      </c>
      <c r="J37" s="232" t="str">
        <f t="shared" si="4"/>
        <v/>
      </c>
      <c r="K37" s="233"/>
      <c r="L37" s="232"/>
      <c r="M37" s="232" t="str">
        <f>IF($L$36=0,"",M36/$L$36)</f>
        <v/>
      </c>
      <c r="N37" s="232" t="str">
        <f t="shared" ref="N37:O37" si="5">IF($L$36=0,"",N36/$L$36)</f>
        <v/>
      </c>
      <c r="O37" s="232" t="str">
        <f t="shared" si="5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5"/>
  <sheetViews>
    <sheetView workbookViewId="0">
      <selection activeCell="F12" sqref="F12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" x14ac:dyDescent="0.25">
      <c r="A2" s="10" t="str">
        <f>'Control Sheet'!C4&amp;" "&amp;'Control Sheet'!C3&amp;","&amp;" "&amp;'Control Sheet'!C5</f>
        <v>July 30, 2016</v>
      </c>
      <c r="B2" s="10"/>
      <c r="E2" s="13" t="str">
        <f>'Control Sheet'!E72</f>
        <v>Head Quarter</v>
      </c>
      <c r="F2" s="14" t="str">
        <f>'Control Sheet'!B72</f>
        <v>HQT</v>
      </c>
      <c r="H2" s="13" t="s">
        <v>213</v>
      </c>
      <c r="I2" s="235">
        <v>41852</v>
      </c>
      <c r="K2" s="167"/>
    </row>
    <row r="3" spans="1:15" s="12" customFormat="1" ht="18.75" thickBot="1" x14ac:dyDescent="0.3">
      <c r="A3" s="10"/>
      <c r="B3" s="10"/>
      <c r="C3" s="291" t="s">
        <v>261</v>
      </c>
      <c r="D3" s="291" t="s">
        <v>261</v>
      </c>
      <c r="E3" s="291" t="s">
        <v>261</v>
      </c>
      <c r="F3" s="291" t="s">
        <v>261</v>
      </c>
      <c r="H3" s="13"/>
      <c r="I3" s="235"/>
      <c r="K3" s="167"/>
    </row>
    <row r="4" spans="1:15" s="12" customFormat="1" ht="18.75" thickBot="1" x14ac:dyDescent="0.3">
      <c r="A4" s="182"/>
      <c r="B4" s="183"/>
      <c r="C4" s="291"/>
      <c r="D4" s="291"/>
      <c r="E4" s="285" t="s">
        <v>161</v>
      </c>
      <c r="F4" s="286"/>
      <c r="G4" s="286"/>
      <c r="H4" s="286"/>
      <c r="I4" s="286"/>
      <c r="J4" s="287"/>
      <c r="K4" s="167"/>
      <c r="L4" s="288" t="s">
        <v>162</v>
      </c>
      <c r="M4" s="289"/>
      <c r="N4" s="289"/>
      <c r="O4" s="290"/>
    </row>
    <row r="5" spans="1:15" s="172" customFormat="1" ht="45" x14ac:dyDescent="0.2">
      <c r="A5" s="184" t="s">
        <v>76</v>
      </c>
      <c r="B5" s="184" t="s">
        <v>95</v>
      </c>
      <c r="C5" s="184" t="s">
        <v>94</v>
      </c>
      <c r="D5" s="184" t="s">
        <v>128</v>
      </c>
      <c r="E5" s="9" t="s">
        <v>129</v>
      </c>
      <c r="F5" s="9" t="s">
        <v>78</v>
      </c>
      <c r="G5" s="9" t="s">
        <v>133</v>
      </c>
      <c r="H5" s="173" t="s">
        <v>106</v>
      </c>
      <c r="I5" s="9" t="s">
        <v>79</v>
      </c>
      <c r="J5" s="9" t="s">
        <v>209</v>
      </c>
      <c r="K5" s="7"/>
      <c r="L5" s="172" t="s">
        <v>160</v>
      </c>
      <c r="M5" s="174" t="s">
        <v>132</v>
      </c>
      <c r="N5" s="172" t="s">
        <v>163</v>
      </c>
      <c r="O5" s="172" t="s">
        <v>209</v>
      </c>
    </row>
    <row r="6" spans="1:15" s="96" customFormat="1" x14ac:dyDescent="0.2">
      <c r="A6" s="8">
        <v>1</v>
      </c>
      <c r="B6" s="95" t="s">
        <v>115</v>
      </c>
      <c r="C6" s="29">
        <v>0</v>
      </c>
      <c r="D6" s="29">
        <v>38</v>
      </c>
      <c r="E6" s="113">
        <v>8</v>
      </c>
      <c r="F6" s="29">
        <v>1</v>
      </c>
      <c r="G6" s="29">
        <v>6</v>
      </c>
      <c r="H6" s="243">
        <v>5</v>
      </c>
      <c r="I6" s="29">
        <v>1</v>
      </c>
      <c r="J6" s="29">
        <v>0</v>
      </c>
      <c r="L6" s="111">
        <v>0</v>
      </c>
      <c r="M6" s="177">
        <v>0</v>
      </c>
      <c r="N6" s="111">
        <v>0</v>
      </c>
      <c r="O6" s="111">
        <v>0</v>
      </c>
    </row>
    <row r="7" spans="1:15" s="96" customFormat="1" x14ac:dyDescent="0.2">
      <c r="A7" s="245">
        <f>A6+1</f>
        <v>2</v>
      </c>
      <c r="B7" s="109" t="s">
        <v>116</v>
      </c>
      <c r="C7" s="97">
        <v>0</v>
      </c>
      <c r="D7" s="97">
        <v>25</v>
      </c>
      <c r="E7" s="247">
        <v>11</v>
      </c>
      <c r="F7" s="97">
        <v>11</v>
      </c>
      <c r="G7" s="97">
        <v>4</v>
      </c>
      <c r="H7" s="100">
        <v>4</v>
      </c>
      <c r="I7" s="97">
        <v>0</v>
      </c>
      <c r="J7" s="97">
        <v>0</v>
      </c>
      <c r="K7" s="24"/>
      <c r="L7" s="246">
        <v>0</v>
      </c>
      <c r="M7" s="175">
        <v>0</v>
      </c>
      <c r="N7" s="246">
        <v>0</v>
      </c>
      <c r="O7" s="246">
        <v>0</v>
      </c>
    </row>
    <row r="8" spans="1:15" s="96" customFormat="1" x14ac:dyDescent="0.2">
      <c r="A8" s="263">
        <f t="shared" ref="A8:A36" si="0">A7+1</f>
        <v>3</v>
      </c>
      <c r="B8" s="110" t="s">
        <v>96</v>
      </c>
      <c r="C8" s="101"/>
      <c r="D8" s="101"/>
      <c r="E8" s="264"/>
      <c r="F8" s="101"/>
      <c r="G8" s="101"/>
      <c r="H8" s="102"/>
      <c r="I8" s="101"/>
      <c r="J8" s="101"/>
      <c r="K8" s="26"/>
      <c r="L8" s="265">
        <v>0</v>
      </c>
      <c r="M8" s="176"/>
      <c r="N8" s="265"/>
      <c r="O8" s="265"/>
    </row>
    <row r="9" spans="1:15" s="96" customFormat="1" x14ac:dyDescent="0.2">
      <c r="A9" s="8">
        <f t="shared" si="0"/>
        <v>4</v>
      </c>
      <c r="B9" s="95" t="s">
        <v>97</v>
      </c>
      <c r="C9" s="29">
        <v>0</v>
      </c>
      <c r="D9" s="29">
        <v>45</v>
      </c>
      <c r="E9" s="113">
        <v>0</v>
      </c>
      <c r="F9" s="29">
        <v>0</v>
      </c>
      <c r="G9" s="273">
        <v>9</v>
      </c>
      <c r="H9" s="81">
        <v>4</v>
      </c>
      <c r="I9" s="29">
        <v>0</v>
      </c>
      <c r="J9" s="29">
        <v>0</v>
      </c>
      <c r="L9" s="111">
        <v>0</v>
      </c>
      <c r="M9" s="177">
        <v>0</v>
      </c>
      <c r="N9" s="111">
        <v>0</v>
      </c>
      <c r="O9" s="111">
        <v>0</v>
      </c>
    </row>
    <row r="10" spans="1:15" s="28" customFormat="1" x14ac:dyDescent="0.2">
      <c r="A10" s="22">
        <f t="shared" si="0"/>
        <v>5</v>
      </c>
      <c r="B10" s="95" t="s">
        <v>112</v>
      </c>
      <c r="C10" s="29">
        <v>0</v>
      </c>
      <c r="D10" s="29">
        <v>42</v>
      </c>
      <c r="E10" s="115">
        <v>15</v>
      </c>
      <c r="F10" s="29">
        <v>4</v>
      </c>
      <c r="G10" s="29">
        <v>8</v>
      </c>
      <c r="H10" s="81">
        <v>7</v>
      </c>
      <c r="I10" s="30">
        <v>2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6</v>
      </c>
      <c r="B11" s="95" t="s">
        <v>113</v>
      </c>
      <c r="C11" s="29">
        <v>0</v>
      </c>
      <c r="D11" s="29">
        <v>41</v>
      </c>
      <c r="E11" s="115">
        <v>9</v>
      </c>
      <c r="F11" s="29">
        <v>7</v>
      </c>
      <c r="G11" s="29">
        <v>9</v>
      </c>
      <c r="H11" s="81">
        <v>10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7</v>
      </c>
      <c r="B12" s="95" t="s">
        <v>114</v>
      </c>
      <c r="C12" s="29">
        <v>0</v>
      </c>
      <c r="D12" s="29">
        <v>29</v>
      </c>
      <c r="E12" s="115">
        <v>9</v>
      </c>
      <c r="F12" s="29">
        <v>3</v>
      </c>
      <c r="G12" s="29">
        <v>2</v>
      </c>
      <c r="H12" s="81">
        <v>5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22">
        <f t="shared" si="0"/>
        <v>8</v>
      </c>
      <c r="B13" s="95" t="s">
        <v>115</v>
      </c>
      <c r="C13" s="29">
        <v>0</v>
      </c>
      <c r="D13" s="29">
        <v>45</v>
      </c>
      <c r="E13" s="115">
        <v>25</v>
      </c>
      <c r="F13" s="29">
        <v>4</v>
      </c>
      <c r="G13" s="29">
        <v>5</v>
      </c>
      <c r="H13" s="81">
        <v>5</v>
      </c>
      <c r="I13" s="30">
        <v>0</v>
      </c>
      <c r="J13" s="30">
        <v>0</v>
      </c>
      <c r="L13" s="112">
        <v>0</v>
      </c>
      <c r="M13" s="177">
        <v>0</v>
      </c>
      <c r="N13" s="112">
        <v>0</v>
      </c>
      <c r="O13" s="112">
        <v>0</v>
      </c>
    </row>
    <row r="14" spans="1:15" s="28" customFormat="1" x14ac:dyDescent="0.2">
      <c r="A14" s="98">
        <f t="shared" si="0"/>
        <v>9</v>
      </c>
      <c r="B14" s="109" t="s">
        <v>116</v>
      </c>
      <c r="C14" s="97">
        <v>0</v>
      </c>
      <c r="D14" s="97">
        <v>30</v>
      </c>
      <c r="E14" s="116">
        <v>10</v>
      </c>
      <c r="F14" s="97">
        <v>1</v>
      </c>
      <c r="G14" s="97">
        <v>4</v>
      </c>
      <c r="H14" s="100">
        <v>4</v>
      </c>
      <c r="I14" s="99">
        <v>0</v>
      </c>
      <c r="J14" s="99">
        <v>0</v>
      </c>
      <c r="K14" s="208"/>
      <c r="L14" s="165">
        <v>0</v>
      </c>
      <c r="M14" s="175">
        <v>0</v>
      </c>
      <c r="N14" s="165">
        <v>0</v>
      </c>
      <c r="O14" s="165">
        <v>0</v>
      </c>
    </row>
    <row r="15" spans="1:15" s="28" customFormat="1" x14ac:dyDescent="0.2">
      <c r="A15" s="103">
        <f t="shared" si="0"/>
        <v>10</v>
      </c>
      <c r="B15" s="110" t="s">
        <v>96</v>
      </c>
      <c r="C15" s="101"/>
      <c r="D15" s="101"/>
      <c r="E15" s="114"/>
      <c r="F15" s="101"/>
      <c r="G15" s="101"/>
      <c r="H15" s="102"/>
      <c r="I15" s="104"/>
      <c r="J15" s="104"/>
      <c r="K15" s="209"/>
      <c r="L15" s="166"/>
      <c r="M15" s="176"/>
      <c r="N15" s="166"/>
      <c r="O15" s="166"/>
    </row>
    <row r="16" spans="1:15" s="28" customFormat="1" x14ac:dyDescent="0.2">
      <c r="A16" s="22">
        <f t="shared" si="0"/>
        <v>11</v>
      </c>
      <c r="B16" s="95" t="s">
        <v>97</v>
      </c>
      <c r="C16" s="29">
        <v>0</v>
      </c>
      <c r="D16" s="29">
        <v>35</v>
      </c>
      <c r="E16" s="115">
        <v>8</v>
      </c>
      <c r="F16" s="29">
        <v>3</v>
      </c>
      <c r="G16" s="29">
        <v>4</v>
      </c>
      <c r="H16" s="81">
        <v>4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12</v>
      </c>
      <c r="B17" s="95" t="s">
        <v>112</v>
      </c>
      <c r="C17" s="29">
        <v>0</v>
      </c>
      <c r="D17" s="29">
        <v>40</v>
      </c>
      <c r="E17" s="115">
        <v>13</v>
      </c>
      <c r="F17" s="29">
        <v>2</v>
      </c>
      <c r="G17" s="29">
        <v>4</v>
      </c>
      <c r="H17" s="81">
        <v>5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13</v>
      </c>
      <c r="B18" s="95" t="s">
        <v>113</v>
      </c>
      <c r="C18" s="29">
        <v>0</v>
      </c>
      <c r="D18" s="29">
        <v>30</v>
      </c>
      <c r="E18" s="115">
        <v>10</v>
      </c>
      <c r="F18" s="29">
        <v>3</v>
      </c>
      <c r="G18" s="29">
        <v>4</v>
      </c>
      <c r="H18" s="81">
        <v>2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14</v>
      </c>
      <c r="B19" s="95" t="s">
        <v>114</v>
      </c>
      <c r="C19" s="29">
        <v>0</v>
      </c>
      <c r="D19" s="29">
        <v>40</v>
      </c>
      <c r="E19" s="115">
        <v>6</v>
      </c>
      <c r="F19" s="29">
        <v>4</v>
      </c>
      <c r="G19" s="29">
        <v>6</v>
      </c>
      <c r="H19" s="81">
        <v>4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22">
        <f t="shared" si="0"/>
        <v>15</v>
      </c>
      <c r="B20" s="95" t="s">
        <v>115</v>
      </c>
      <c r="C20" s="29">
        <v>0</v>
      </c>
      <c r="D20" s="29">
        <v>31</v>
      </c>
      <c r="E20" s="115">
        <v>4</v>
      </c>
      <c r="F20" s="29">
        <v>2</v>
      </c>
      <c r="G20" s="29">
        <v>3</v>
      </c>
      <c r="H20" s="81">
        <v>8</v>
      </c>
      <c r="I20" s="30">
        <v>0</v>
      </c>
      <c r="J20" s="30">
        <v>0</v>
      </c>
      <c r="L20" s="112">
        <v>0</v>
      </c>
      <c r="M20" s="177">
        <v>0</v>
      </c>
      <c r="N20" s="112">
        <v>0</v>
      </c>
      <c r="O20" s="112">
        <v>0</v>
      </c>
    </row>
    <row r="21" spans="1:15" s="28" customFormat="1" x14ac:dyDescent="0.2">
      <c r="A21" s="98">
        <f t="shared" si="0"/>
        <v>16</v>
      </c>
      <c r="B21" s="109" t="s">
        <v>116</v>
      </c>
      <c r="C21" s="97">
        <v>0</v>
      </c>
      <c r="D21" s="97">
        <v>20</v>
      </c>
      <c r="E21" s="116">
        <v>6</v>
      </c>
      <c r="F21" s="97">
        <v>1</v>
      </c>
      <c r="G21" s="97">
        <v>3</v>
      </c>
      <c r="H21" s="100">
        <v>1</v>
      </c>
      <c r="I21" s="99">
        <v>0</v>
      </c>
      <c r="J21" s="99">
        <v>0</v>
      </c>
      <c r="K21" s="208"/>
      <c r="L21" s="165">
        <v>0</v>
      </c>
      <c r="M21" s="175">
        <v>0</v>
      </c>
      <c r="N21" s="165">
        <v>0</v>
      </c>
      <c r="O21" s="165">
        <v>0</v>
      </c>
    </row>
    <row r="22" spans="1:15" s="28" customFormat="1" x14ac:dyDescent="0.2">
      <c r="A22" s="103">
        <f t="shared" si="0"/>
        <v>17</v>
      </c>
      <c r="B22" s="110" t="s">
        <v>96</v>
      </c>
      <c r="C22" s="101"/>
      <c r="D22" s="101"/>
      <c r="E22" s="114"/>
      <c r="F22" s="101"/>
      <c r="G22" s="101"/>
      <c r="H22" s="102"/>
      <c r="I22" s="104"/>
      <c r="J22" s="104"/>
      <c r="K22" s="209"/>
      <c r="L22" s="166"/>
      <c r="M22" s="176"/>
      <c r="N22" s="166"/>
      <c r="O22" s="166"/>
    </row>
    <row r="23" spans="1:15" s="28" customFormat="1" x14ac:dyDescent="0.2">
      <c r="A23" s="22">
        <f t="shared" si="0"/>
        <v>18</v>
      </c>
      <c r="B23" s="95" t="s">
        <v>97</v>
      </c>
      <c r="C23" s="29">
        <v>0</v>
      </c>
      <c r="D23" s="29">
        <v>36</v>
      </c>
      <c r="E23" s="115">
        <v>7</v>
      </c>
      <c r="F23" s="29">
        <v>2</v>
      </c>
      <c r="G23" s="29">
        <v>5</v>
      </c>
      <c r="H23" s="81">
        <v>4</v>
      </c>
      <c r="I23" s="30">
        <v>0</v>
      </c>
      <c r="J23" s="30">
        <v>0</v>
      </c>
      <c r="L23" s="112">
        <v>0</v>
      </c>
      <c r="M23" s="177">
        <v>0</v>
      </c>
      <c r="N23" s="112">
        <v>0</v>
      </c>
      <c r="O23" s="112">
        <v>0</v>
      </c>
    </row>
    <row r="24" spans="1:15" s="28" customFormat="1" x14ac:dyDescent="0.2">
      <c r="A24" s="266">
        <f t="shared" si="0"/>
        <v>19</v>
      </c>
      <c r="B24" s="259" t="s">
        <v>112</v>
      </c>
      <c r="C24" s="260"/>
      <c r="D24" s="260"/>
      <c r="E24" s="267"/>
      <c r="F24" s="260"/>
      <c r="G24" s="260"/>
      <c r="H24" s="261"/>
      <c r="I24" s="268"/>
      <c r="J24" s="268"/>
      <c r="K24" s="269"/>
      <c r="L24" s="270"/>
      <c r="M24" s="262"/>
      <c r="N24" s="270"/>
      <c r="O24" s="270"/>
    </row>
    <row r="25" spans="1:15" s="28" customFormat="1" x14ac:dyDescent="0.2">
      <c r="A25" s="22">
        <f t="shared" si="0"/>
        <v>20</v>
      </c>
      <c r="B25" s="95" t="s">
        <v>113</v>
      </c>
      <c r="C25" s="29">
        <v>0</v>
      </c>
      <c r="D25" s="29">
        <v>23</v>
      </c>
      <c r="E25" s="115">
        <v>3</v>
      </c>
      <c r="F25" s="29">
        <v>0</v>
      </c>
      <c r="G25" s="29">
        <v>3</v>
      </c>
      <c r="H25" s="81">
        <v>2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21</v>
      </c>
      <c r="B26" s="95" t="s">
        <v>114</v>
      </c>
      <c r="C26" s="29">
        <v>0</v>
      </c>
      <c r="D26" s="29">
        <v>32</v>
      </c>
      <c r="E26" s="115">
        <v>7</v>
      </c>
      <c r="F26" s="29">
        <v>2</v>
      </c>
      <c r="G26" s="161">
        <v>3</v>
      </c>
      <c r="H26" s="81">
        <v>3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22">
        <f t="shared" si="0"/>
        <v>22</v>
      </c>
      <c r="B27" s="95" t="s">
        <v>115</v>
      </c>
      <c r="C27" s="29">
        <v>0</v>
      </c>
      <c r="D27" s="29">
        <v>31</v>
      </c>
      <c r="E27" s="115">
        <v>5</v>
      </c>
      <c r="F27" s="29">
        <v>2</v>
      </c>
      <c r="G27" s="29">
        <v>3</v>
      </c>
      <c r="H27" s="81">
        <v>6</v>
      </c>
      <c r="I27" s="30">
        <v>0</v>
      </c>
      <c r="J27" s="30">
        <v>0</v>
      </c>
      <c r="L27" s="112">
        <v>0</v>
      </c>
      <c r="M27" s="177">
        <v>0</v>
      </c>
      <c r="N27" s="112">
        <v>0</v>
      </c>
      <c r="O27" s="112">
        <v>0</v>
      </c>
    </row>
    <row r="28" spans="1:15" s="28" customFormat="1" x14ac:dyDescent="0.2">
      <c r="A28" s="98">
        <f t="shared" si="0"/>
        <v>23</v>
      </c>
      <c r="B28" s="109" t="s">
        <v>116</v>
      </c>
      <c r="C28" s="97">
        <v>0</v>
      </c>
      <c r="D28" s="97">
        <v>10</v>
      </c>
      <c r="E28" s="116">
        <v>3</v>
      </c>
      <c r="F28" s="97">
        <v>2</v>
      </c>
      <c r="G28" s="97">
        <v>1</v>
      </c>
      <c r="H28" s="100">
        <v>2</v>
      </c>
      <c r="I28" s="99">
        <v>0</v>
      </c>
      <c r="J28" s="99">
        <v>0</v>
      </c>
      <c r="K28" s="208"/>
      <c r="L28" s="165">
        <v>0</v>
      </c>
      <c r="M28" s="175">
        <v>0</v>
      </c>
      <c r="N28" s="165">
        <v>0</v>
      </c>
      <c r="O28" s="165">
        <v>0</v>
      </c>
    </row>
    <row r="29" spans="1:15" s="28" customFormat="1" x14ac:dyDescent="0.2">
      <c r="A29" s="103">
        <f t="shared" si="0"/>
        <v>24</v>
      </c>
      <c r="B29" s="110" t="s">
        <v>96</v>
      </c>
      <c r="C29" s="101"/>
      <c r="D29" s="101"/>
      <c r="E29" s="114"/>
      <c r="F29" s="101"/>
      <c r="G29" s="101"/>
      <c r="H29" s="102"/>
      <c r="I29" s="104"/>
      <c r="J29" s="104"/>
      <c r="K29" s="209"/>
      <c r="L29" s="166"/>
      <c r="M29" s="176"/>
      <c r="N29" s="166"/>
      <c r="O29" s="166"/>
    </row>
    <row r="30" spans="1:15" s="28" customFormat="1" x14ac:dyDescent="0.2">
      <c r="A30" s="22">
        <f t="shared" si="0"/>
        <v>25</v>
      </c>
      <c r="B30" s="95" t="s">
        <v>97</v>
      </c>
      <c r="C30" s="29">
        <v>0</v>
      </c>
      <c r="D30" s="29">
        <v>31</v>
      </c>
      <c r="E30" s="115">
        <v>9</v>
      </c>
      <c r="F30" s="29">
        <v>3</v>
      </c>
      <c r="G30" s="161">
        <v>4</v>
      </c>
      <c r="H30" s="81">
        <v>3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26</v>
      </c>
      <c r="B31" s="95" t="s">
        <v>112</v>
      </c>
      <c r="C31" s="29">
        <v>0</v>
      </c>
      <c r="D31" s="29">
        <v>25</v>
      </c>
      <c r="E31" s="115">
        <v>727</v>
      </c>
      <c r="F31" s="29">
        <v>2</v>
      </c>
      <c r="G31" s="29">
        <v>1</v>
      </c>
      <c r="H31" s="81">
        <v>2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27</v>
      </c>
      <c r="B32" s="95" t="s">
        <v>113</v>
      </c>
      <c r="C32" s="29">
        <v>0</v>
      </c>
      <c r="D32" s="29">
        <v>30</v>
      </c>
      <c r="E32" s="115">
        <v>4</v>
      </c>
      <c r="F32" s="29">
        <v>0</v>
      </c>
      <c r="G32" s="29">
        <v>5</v>
      </c>
      <c r="H32" s="81">
        <v>4</v>
      </c>
      <c r="I32" s="30">
        <v>0</v>
      </c>
      <c r="J32" s="30">
        <v>0</v>
      </c>
      <c r="L32" s="112">
        <v>0</v>
      </c>
      <c r="M32" s="177"/>
      <c r="N32" s="112">
        <v>0</v>
      </c>
      <c r="O32" s="112">
        <v>0</v>
      </c>
    </row>
    <row r="33" spans="1:15" s="28" customFormat="1" x14ac:dyDescent="0.2">
      <c r="A33" s="22">
        <f t="shared" si="0"/>
        <v>28</v>
      </c>
      <c r="B33" s="95" t="s">
        <v>114</v>
      </c>
      <c r="C33" s="29">
        <v>0</v>
      </c>
      <c r="D33" s="29">
        <v>32</v>
      </c>
      <c r="E33" s="115">
        <v>4</v>
      </c>
      <c r="F33" s="29">
        <v>1</v>
      </c>
      <c r="G33" s="29">
        <v>2</v>
      </c>
      <c r="H33" s="81">
        <v>2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22">
        <f t="shared" si="0"/>
        <v>29</v>
      </c>
      <c r="B34" s="95" t="s">
        <v>115</v>
      </c>
      <c r="C34" s="29">
        <v>0</v>
      </c>
      <c r="D34" s="29">
        <v>40</v>
      </c>
      <c r="E34" s="115">
        <v>10</v>
      </c>
      <c r="F34" s="29">
        <v>3</v>
      </c>
      <c r="G34" s="29">
        <v>8</v>
      </c>
      <c r="H34" s="81">
        <v>7</v>
      </c>
      <c r="I34" s="30">
        <v>0</v>
      </c>
      <c r="J34" s="30">
        <v>0</v>
      </c>
      <c r="L34" s="112">
        <v>0</v>
      </c>
      <c r="M34" s="177">
        <v>0</v>
      </c>
      <c r="N34" s="112"/>
      <c r="O34" s="112">
        <v>0</v>
      </c>
    </row>
    <row r="35" spans="1:15" s="28" customFormat="1" x14ac:dyDescent="0.2">
      <c r="A35" s="98">
        <f t="shared" si="0"/>
        <v>30</v>
      </c>
      <c r="B35" s="109" t="s">
        <v>116</v>
      </c>
      <c r="C35" s="97">
        <v>0</v>
      </c>
      <c r="D35" s="97">
        <v>35</v>
      </c>
      <c r="E35" s="116">
        <v>10</v>
      </c>
      <c r="F35" s="97">
        <v>2</v>
      </c>
      <c r="G35" s="97">
        <v>5</v>
      </c>
      <c r="H35" s="100">
        <v>6</v>
      </c>
      <c r="I35" s="99">
        <v>0</v>
      </c>
      <c r="J35" s="99">
        <v>0</v>
      </c>
      <c r="K35" s="208"/>
      <c r="L35" s="165">
        <v>0</v>
      </c>
      <c r="M35" s="175">
        <v>0</v>
      </c>
      <c r="N35" s="165">
        <v>0</v>
      </c>
      <c r="O35" s="165">
        <v>0</v>
      </c>
    </row>
    <row r="36" spans="1:15" s="96" customFormat="1" x14ac:dyDescent="0.2">
      <c r="A36" s="263">
        <f t="shared" si="0"/>
        <v>31</v>
      </c>
      <c r="B36" s="110" t="s">
        <v>96</v>
      </c>
      <c r="C36" s="101"/>
      <c r="D36" s="101"/>
      <c r="E36" s="264"/>
      <c r="F36" s="101"/>
      <c r="G36" s="101"/>
      <c r="H36" s="102"/>
      <c r="I36" s="101"/>
      <c r="J36" s="101"/>
      <c r="K36" s="26"/>
      <c r="L36" s="265"/>
      <c r="M36" s="176"/>
      <c r="N36" s="265"/>
      <c r="O36" s="265"/>
    </row>
    <row r="37" spans="1:15" s="5" customFormat="1" ht="15.75" thickBot="1" x14ac:dyDescent="0.25">
      <c r="A37" s="4" t="s">
        <v>77</v>
      </c>
      <c r="B37" s="4"/>
      <c r="C37" s="6">
        <f t="shared" ref="C37:I37" si="1">SUM(C6:C36)</f>
        <v>0</v>
      </c>
      <c r="D37" s="6">
        <f t="shared" si="1"/>
        <v>816</v>
      </c>
      <c r="E37" s="117">
        <f t="shared" si="1"/>
        <v>923</v>
      </c>
      <c r="F37" s="6">
        <f t="shared" si="1"/>
        <v>65</v>
      </c>
      <c r="G37" s="6">
        <f t="shared" si="1"/>
        <v>111</v>
      </c>
      <c r="H37" s="82">
        <f t="shared" si="1"/>
        <v>109</v>
      </c>
      <c r="I37" s="6">
        <f t="shared" si="1"/>
        <v>3</v>
      </c>
      <c r="J37" s="6">
        <f>SUM(J6:J36)</f>
        <v>0</v>
      </c>
      <c r="K37" s="168"/>
      <c r="L37" s="6">
        <f>SUM(L6:L36)</f>
        <v>0</v>
      </c>
      <c r="M37" s="6">
        <f t="shared" ref="M37:N37" si="2">SUM(M6:M36)</f>
        <v>0</v>
      </c>
      <c r="N37" s="6">
        <f t="shared" si="2"/>
        <v>0</v>
      </c>
      <c r="O37" s="6">
        <f>SUM(O6:O36)</f>
        <v>0</v>
      </c>
    </row>
    <row r="38" spans="1:15" s="1" customFormat="1" x14ac:dyDescent="0.2">
      <c r="A38" s="2"/>
      <c r="B38" s="2"/>
      <c r="E38" s="8"/>
      <c r="G38" s="31"/>
      <c r="H38" s="232">
        <f>IF($G$37=0,"",H37/$G$37)</f>
        <v>0.98198198198198194</v>
      </c>
      <c r="I38" s="232">
        <f t="shared" ref="I38:J38" si="3">IF($G$37=0,"",I37/$G$37)</f>
        <v>2.7027027027027029E-2</v>
      </c>
      <c r="J38" s="232">
        <f t="shared" si="3"/>
        <v>0</v>
      </c>
      <c r="K38" s="233"/>
      <c r="L38" s="232"/>
      <c r="M38" s="232" t="str">
        <f>IF($L$37=0,"",M37/$L$37)</f>
        <v/>
      </c>
      <c r="N38" s="232" t="str">
        <f t="shared" ref="N38:O38" si="4">IF($L$37=0,"",N37/$L$37)</f>
        <v/>
      </c>
      <c r="O38" s="232" t="str">
        <f t="shared" si="4"/>
        <v/>
      </c>
    </row>
    <row r="39" spans="1:15" s="1" customFormat="1" x14ac:dyDescent="0.2">
      <c r="A39" s="2"/>
      <c r="B39" s="2"/>
      <c r="E39" s="8"/>
      <c r="G39" s="31"/>
      <c r="K39" s="96"/>
    </row>
    <row r="40" spans="1:15" s="1" customFormat="1" ht="15" x14ac:dyDescent="0.25">
      <c r="A40" s="3" t="s">
        <v>91</v>
      </c>
      <c r="B40" s="3"/>
      <c r="D40" s="24"/>
      <c r="E40" s="1" t="s">
        <v>92</v>
      </c>
      <c r="F40" s="26"/>
      <c r="G40" s="1" t="s">
        <v>93</v>
      </c>
      <c r="H40" s="25"/>
      <c r="I40" s="1" t="s">
        <v>212</v>
      </c>
      <c r="J40" s="1" t="s">
        <v>244</v>
      </c>
      <c r="K40" s="96"/>
    </row>
    <row r="41" spans="1:15" s="1" customFormat="1" x14ac:dyDescent="0.2">
      <c r="A41" s="2"/>
      <c r="B41" s="2"/>
      <c r="K41" s="96"/>
    </row>
    <row r="42" spans="1:15" s="16" customFormat="1" ht="15" x14ac:dyDescent="0.25">
      <c r="A42" s="3"/>
      <c r="B42" s="15"/>
      <c r="E42" s="23"/>
      <c r="F42" s="23"/>
      <c r="H42" s="23"/>
      <c r="I42" s="23"/>
      <c r="J42" s="23"/>
      <c r="K42" s="169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D44" s="21"/>
      <c r="E44" s="20"/>
      <c r="F44" s="32"/>
      <c r="H44" s="20"/>
      <c r="I44" s="83"/>
      <c r="J44" s="83"/>
    </row>
    <row r="45" spans="1:15" x14ac:dyDescent="0.2">
      <c r="E45" s="19"/>
      <c r="F45" s="32"/>
      <c r="I45" s="27"/>
      <c r="J45" s="27"/>
      <c r="K45" s="171"/>
      <c r="L45" s="83"/>
    </row>
  </sheetData>
  <mergeCells count="2">
    <mergeCell ref="E4:J4"/>
    <mergeCell ref="L4:O4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A13" workbookViewId="0">
      <selection activeCell="O28" sqref="O28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Sheet'!E123</f>
        <v>Buri Ram</v>
      </c>
      <c r="F2" s="129" t="str">
        <f>'Control Sheet'!B123</f>
        <v>BRR</v>
      </c>
      <c r="H2" s="234" t="s">
        <v>213</v>
      </c>
      <c r="I2" s="235">
        <v>41852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/>
      <c r="D5" s="29"/>
      <c r="E5" s="113"/>
      <c r="F5" s="29"/>
      <c r="G5" s="29"/>
      <c r="H5" s="243"/>
      <c r="I5" s="29"/>
      <c r="J5" s="29"/>
      <c r="L5" s="111"/>
      <c r="M5" s="177"/>
      <c r="N5" s="111"/>
      <c r="O5" s="111"/>
    </row>
    <row r="6" spans="1:15" s="96" customFormat="1" x14ac:dyDescent="0.2">
      <c r="A6" s="245">
        <f>A5+1</f>
        <v>2</v>
      </c>
      <c r="B6" s="109" t="s">
        <v>116</v>
      </c>
      <c r="C6" s="97"/>
      <c r="D6" s="97"/>
      <c r="E6" s="247"/>
      <c r="F6" s="97"/>
      <c r="G6" s="97"/>
      <c r="H6" s="100"/>
      <c r="I6" s="97"/>
      <c r="J6" s="97"/>
      <c r="K6" s="24"/>
      <c r="L6" s="246"/>
      <c r="M6" s="175"/>
      <c r="N6" s="246"/>
      <c r="O6" s="246"/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/>
      <c r="D8" s="29"/>
      <c r="E8" s="113"/>
      <c r="F8" s="29"/>
      <c r="G8" s="29"/>
      <c r="H8" s="81"/>
      <c r="I8" s="29"/>
      <c r="J8" s="29"/>
      <c r="L8" s="111"/>
      <c r="M8" s="177"/>
      <c r="N8" s="111"/>
      <c r="O8" s="111"/>
    </row>
    <row r="9" spans="1:15" s="28" customFormat="1" x14ac:dyDescent="0.2">
      <c r="A9" s="22">
        <f t="shared" si="0"/>
        <v>5</v>
      </c>
      <c r="B9" s="95" t="s">
        <v>112</v>
      </c>
      <c r="C9" s="30"/>
      <c r="D9" s="30"/>
      <c r="E9" s="115"/>
      <c r="F9" s="30"/>
      <c r="G9" s="30"/>
      <c r="H9" s="81"/>
      <c r="I9" s="30"/>
      <c r="J9" s="30"/>
      <c r="L9" s="112"/>
      <c r="M9" s="177"/>
      <c r="N9" s="112"/>
      <c r="O9" s="112"/>
    </row>
    <row r="10" spans="1:15" s="28" customFormat="1" x14ac:dyDescent="0.2">
      <c r="A10" s="22">
        <f t="shared" si="0"/>
        <v>6</v>
      </c>
      <c r="B10" s="95" t="s">
        <v>113</v>
      </c>
      <c r="C10" s="30"/>
      <c r="D10" s="30"/>
      <c r="E10" s="115"/>
      <c r="F10" s="30"/>
      <c r="G10" s="30"/>
      <c r="H10" s="81"/>
      <c r="I10" s="30"/>
      <c r="J10" s="30"/>
      <c r="L10" s="112"/>
      <c r="M10" s="177"/>
      <c r="N10" s="112"/>
      <c r="O10" s="112"/>
    </row>
    <row r="11" spans="1:15" s="28" customFormat="1" x14ac:dyDescent="0.2">
      <c r="A11" s="22">
        <f t="shared" si="0"/>
        <v>7</v>
      </c>
      <c r="B11" s="95" t="s">
        <v>114</v>
      </c>
      <c r="C11" s="30"/>
      <c r="D11" s="30"/>
      <c r="E11" s="115"/>
      <c r="F11" s="30"/>
      <c r="G11" s="30"/>
      <c r="H11" s="81"/>
      <c r="I11" s="30"/>
      <c r="J11" s="30"/>
      <c r="L11" s="112"/>
      <c r="M11" s="177"/>
      <c r="N11" s="112"/>
      <c r="O11" s="112"/>
    </row>
    <row r="12" spans="1:15" s="28" customFormat="1" x14ac:dyDescent="0.2">
      <c r="A12" s="22">
        <f t="shared" si="0"/>
        <v>8</v>
      </c>
      <c r="B12" s="95" t="s">
        <v>115</v>
      </c>
      <c r="C12" s="30"/>
      <c r="D12" s="30"/>
      <c r="E12" s="115"/>
      <c r="F12" s="30"/>
      <c r="G12" s="30"/>
      <c r="H12" s="81"/>
      <c r="I12" s="30"/>
      <c r="J12" s="30"/>
      <c r="L12" s="112"/>
      <c r="M12" s="177"/>
      <c r="N12" s="112"/>
      <c r="O12" s="112"/>
    </row>
    <row r="13" spans="1:15" s="28" customFormat="1" x14ac:dyDescent="0.2">
      <c r="A13" s="98">
        <f t="shared" si="0"/>
        <v>9</v>
      </c>
      <c r="B13" s="109" t="s">
        <v>116</v>
      </c>
      <c r="C13" s="99"/>
      <c r="D13" s="99"/>
      <c r="E13" s="116"/>
      <c r="F13" s="99"/>
      <c r="G13" s="99"/>
      <c r="H13" s="100"/>
      <c r="I13" s="99"/>
      <c r="J13" s="99"/>
      <c r="K13" s="208"/>
      <c r="L13" s="165"/>
      <c r="M13" s="175"/>
      <c r="N13" s="165"/>
      <c r="O13" s="165"/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/>
      <c r="D15" s="30"/>
      <c r="E15" s="115"/>
      <c r="F15" s="30"/>
      <c r="G15" s="30"/>
      <c r="H15" s="81"/>
      <c r="I15" s="30"/>
      <c r="J15" s="30"/>
      <c r="L15" s="112"/>
      <c r="M15" s="177"/>
      <c r="N15" s="112"/>
      <c r="O15" s="112"/>
    </row>
    <row r="16" spans="1:15" s="28" customFormat="1" x14ac:dyDescent="0.2">
      <c r="A16" s="22">
        <f t="shared" si="0"/>
        <v>12</v>
      </c>
      <c r="B16" s="95" t="s">
        <v>112</v>
      </c>
      <c r="C16" s="30"/>
      <c r="D16" s="30"/>
      <c r="E16" s="115"/>
      <c r="F16" s="30"/>
      <c r="G16" s="30"/>
      <c r="H16" s="81"/>
      <c r="I16" s="30"/>
      <c r="J16" s="30"/>
      <c r="L16" s="112"/>
      <c r="M16" s="177"/>
      <c r="N16" s="112"/>
      <c r="O16" s="112"/>
    </row>
    <row r="17" spans="1:15" s="28" customFormat="1" x14ac:dyDescent="0.2">
      <c r="A17" s="22">
        <f t="shared" si="0"/>
        <v>13</v>
      </c>
      <c r="B17" s="95" t="s">
        <v>113</v>
      </c>
      <c r="C17" s="30"/>
      <c r="D17" s="30"/>
      <c r="E17" s="115"/>
      <c r="F17" s="30"/>
      <c r="G17" s="30"/>
      <c r="H17" s="81"/>
      <c r="I17" s="30"/>
      <c r="J17" s="30"/>
      <c r="L17" s="112"/>
      <c r="M17" s="177"/>
      <c r="N17" s="112"/>
      <c r="O17" s="112"/>
    </row>
    <row r="18" spans="1:15" s="28" customFormat="1" x14ac:dyDescent="0.2">
      <c r="A18" s="22">
        <f t="shared" si="0"/>
        <v>14</v>
      </c>
      <c r="B18" s="95" t="s">
        <v>114</v>
      </c>
      <c r="C18" s="30"/>
      <c r="D18" s="30"/>
      <c r="E18" s="115"/>
      <c r="F18" s="30"/>
      <c r="G18" s="30"/>
      <c r="H18" s="81"/>
      <c r="I18" s="30"/>
      <c r="J18" s="30"/>
      <c r="L18" s="112"/>
      <c r="M18" s="177"/>
      <c r="N18" s="112"/>
      <c r="O18" s="112"/>
    </row>
    <row r="19" spans="1:15" s="28" customFormat="1" x14ac:dyDescent="0.2">
      <c r="A19" s="22">
        <f t="shared" si="0"/>
        <v>15</v>
      </c>
      <c r="B19" s="95" t="s">
        <v>115</v>
      </c>
      <c r="C19" s="30"/>
      <c r="D19" s="30"/>
      <c r="E19" s="115"/>
      <c r="F19" s="30"/>
      <c r="G19" s="30"/>
      <c r="H19" s="81"/>
      <c r="I19" s="30"/>
      <c r="J19" s="30"/>
      <c r="L19" s="112"/>
      <c r="M19" s="177"/>
      <c r="N19" s="112"/>
      <c r="O19" s="112"/>
    </row>
    <row r="20" spans="1:15" s="28" customFormat="1" x14ac:dyDescent="0.2">
      <c r="A20" s="98">
        <f t="shared" si="0"/>
        <v>16</v>
      </c>
      <c r="B20" s="109" t="s">
        <v>116</v>
      </c>
      <c r="C20" s="99"/>
      <c r="D20" s="99"/>
      <c r="E20" s="116"/>
      <c r="F20" s="99"/>
      <c r="G20" s="99"/>
      <c r="H20" s="100"/>
      <c r="I20" s="99"/>
      <c r="J20" s="99"/>
      <c r="K20" s="208"/>
      <c r="L20" s="165"/>
      <c r="M20" s="175"/>
      <c r="N20" s="165"/>
      <c r="O20" s="165"/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/>
      <c r="D22" s="30"/>
      <c r="E22" s="115"/>
      <c r="F22" s="30"/>
      <c r="G22" s="30"/>
      <c r="H22" s="81"/>
      <c r="I22" s="30"/>
      <c r="J22" s="30"/>
      <c r="L22" s="112"/>
      <c r="M22" s="177"/>
      <c r="N22" s="112"/>
      <c r="O22" s="112"/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/>
      <c r="D24" s="30"/>
      <c r="E24" s="115"/>
      <c r="F24" s="30"/>
      <c r="G24" s="30"/>
      <c r="H24" s="81"/>
      <c r="I24" s="30"/>
      <c r="J24" s="30"/>
      <c r="L24" s="112"/>
      <c r="M24" s="177"/>
      <c r="N24" s="112"/>
      <c r="O24" s="112"/>
    </row>
    <row r="25" spans="1:15" s="28" customFormat="1" x14ac:dyDescent="0.2">
      <c r="A25" s="22">
        <f t="shared" si="0"/>
        <v>21</v>
      </c>
      <c r="B25" s="95" t="s">
        <v>114</v>
      </c>
      <c r="C25" s="30"/>
      <c r="D25" s="30"/>
      <c r="E25" s="115"/>
      <c r="F25" s="30"/>
      <c r="G25" s="30"/>
      <c r="H25" s="81"/>
      <c r="I25" s="30"/>
      <c r="J25" s="30"/>
      <c r="L25" s="112"/>
      <c r="M25" s="177"/>
      <c r="N25" s="112"/>
      <c r="O25" s="112"/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1</v>
      </c>
      <c r="E26" s="115">
        <v>0</v>
      </c>
      <c r="F26" s="30">
        <v>0</v>
      </c>
      <c r="G26" s="30">
        <v>1</v>
      </c>
      <c r="H26" s="81">
        <v>0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0</v>
      </c>
      <c r="E27" s="116">
        <v>0</v>
      </c>
      <c r="F27" s="99">
        <v>0</v>
      </c>
      <c r="G27" s="99">
        <v>0</v>
      </c>
      <c r="H27" s="100">
        <v>1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/>
      <c r="D29" s="30"/>
      <c r="E29" s="115"/>
      <c r="F29" s="30"/>
      <c r="G29" s="30"/>
      <c r="H29" s="81"/>
      <c r="I29" s="30"/>
      <c r="J29" s="30"/>
      <c r="L29" s="112"/>
      <c r="M29" s="177"/>
      <c r="N29" s="112"/>
      <c r="O29" s="112"/>
    </row>
    <row r="30" spans="1:15" s="28" customFormat="1" x14ac:dyDescent="0.2">
      <c r="A30" s="22">
        <f t="shared" si="0"/>
        <v>26</v>
      </c>
      <c r="B30" s="95" t="s">
        <v>112</v>
      </c>
      <c r="C30" s="30"/>
      <c r="D30" s="30"/>
      <c r="E30" s="115"/>
      <c r="F30" s="30"/>
      <c r="G30" s="30"/>
      <c r="H30" s="81"/>
      <c r="I30" s="30"/>
      <c r="J30" s="30"/>
      <c r="L30" s="112"/>
      <c r="M30" s="177"/>
      <c r="N30" s="112"/>
      <c r="O30" s="112"/>
    </row>
    <row r="31" spans="1:15" s="28" customFormat="1" x14ac:dyDescent="0.2">
      <c r="A31" s="22">
        <f t="shared" si="0"/>
        <v>27</v>
      </c>
      <c r="B31" s="95" t="s">
        <v>113</v>
      </c>
      <c r="C31" s="30"/>
      <c r="D31" s="30"/>
      <c r="E31" s="115"/>
      <c r="F31" s="30"/>
      <c r="G31" s="30"/>
      <c r="H31" s="81"/>
      <c r="I31" s="30"/>
      <c r="J31" s="30"/>
      <c r="L31" s="112"/>
      <c r="M31" s="177"/>
      <c r="N31" s="112"/>
      <c r="O31" s="112"/>
    </row>
    <row r="32" spans="1:15" s="28" customFormat="1" x14ac:dyDescent="0.2">
      <c r="A32" s="22">
        <f t="shared" si="0"/>
        <v>28</v>
      </c>
      <c r="B32" s="95" t="s">
        <v>114</v>
      </c>
      <c r="C32" s="30"/>
      <c r="D32" s="30"/>
      <c r="E32" s="115"/>
      <c r="F32" s="30"/>
      <c r="G32" s="30"/>
      <c r="H32" s="81"/>
      <c r="I32" s="30"/>
      <c r="J32" s="30"/>
      <c r="L32" s="112"/>
      <c r="M32" s="177"/>
      <c r="N32" s="112"/>
      <c r="O32" s="112"/>
    </row>
    <row r="33" spans="1:15" s="28" customFormat="1" x14ac:dyDescent="0.2">
      <c r="A33" s="22">
        <f t="shared" si="0"/>
        <v>29</v>
      </c>
      <c r="B33" s="95" t="s">
        <v>115</v>
      </c>
      <c r="C33" s="30"/>
      <c r="D33" s="30"/>
      <c r="E33" s="115"/>
      <c r="F33" s="30"/>
      <c r="G33" s="30"/>
      <c r="H33" s="81"/>
      <c r="I33" s="30"/>
      <c r="J33" s="30"/>
      <c r="L33" s="112"/>
      <c r="M33" s="177"/>
      <c r="N33" s="112"/>
      <c r="O33" s="112"/>
    </row>
    <row r="34" spans="1:15" s="28" customFormat="1" x14ac:dyDescent="0.2">
      <c r="A34" s="98">
        <f t="shared" si="0"/>
        <v>30</v>
      </c>
      <c r="B34" s="109" t="s">
        <v>116</v>
      </c>
      <c r="C34" s="99"/>
      <c r="D34" s="99"/>
      <c r="E34" s="116"/>
      <c r="F34" s="99"/>
      <c r="G34" s="99"/>
      <c r="H34" s="100"/>
      <c r="I34" s="99"/>
      <c r="J34" s="99"/>
      <c r="K34" s="208"/>
      <c r="L34" s="165"/>
      <c r="M34" s="175"/>
      <c r="N34" s="165"/>
      <c r="O34" s="165"/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1</v>
      </c>
      <c r="E36" s="117">
        <f t="shared" si="1"/>
        <v>0</v>
      </c>
      <c r="F36" s="6">
        <f t="shared" si="1"/>
        <v>0</v>
      </c>
      <c r="G36" s="6">
        <f t="shared" si="1"/>
        <v>1</v>
      </c>
      <c r="H36" s="82">
        <f t="shared" si="1"/>
        <v>1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N36" si="3">SUM(M5:M35)</f>
        <v>0</v>
      </c>
      <c r="N36" s="6">
        <f t="shared" si="3"/>
        <v>0</v>
      </c>
      <c r="O36" s="6">
        <f t="shared" ref="O36" si="4"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1</v>
      </c>
      <c r="I37" s="232">
        <f t="shared" ref="I37:J37" si="5">IF($G$36=0,"",I36/$G$36)</f>
        <v>0</v>
      </c>
      <c r="J37" s="232">
        <f t="shared" si="5"/>
        <v>0</v>
      </c>
      <c r="K37" s="233"/>
      <c r="L37" s="232"/>
      <c r="M37" s="232" t="str">
        <f>IF($L$36=0,"",M36/$L$36)</f>
        <v/>
      </c>
      <c r="N37" s="232" t="str">
        <f t="shared" ref="N37:O37" si="6">IF($L$36=0,"",N36/$L$36)</f>
        <v/>
      </c>
      <c r="O37" s="232" t="str">
        <f t="shared" si="6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A10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Sheet'!E124</f>
        <v>Ratchaburi</v>
      </c>
      <c r="F2" s="129" t="str">
        <f>'Control Sheet'!B124</f>
        <v>RBR</v>
      </c>
      <c r="H2" s="234" t="s">
        <v>213</v>
      </c>
      <c r="I2" s="235">
        <v>41852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4</v>
      </c>
      <c r="E5" s="113">
        <v>1</v>
      </c>
      <c r="F5" s="29">
        <v>1</v>
      </c>
      <c r="G5" s="29">
        <v>1</v>
      </c>
      <c r="H5" s="243">
        <v>0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2</v>
      </c>
      <c r="E6" s="247">
        <v>0</v>
      </c>
      <c r="F6" s="97">
        <v>0</v>
      </c>
      <c r="G6" s="97">
        <v>0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0</v>
      </c>
      <c r="E8" s="113">
        <v>0</v>
      </c>
      <c r="F8" s="29">
        <v>0</v>
      </c>
      <c r="G8" s="29">
        <v>0</v>
      </c>
      <c r="H8" s="81">
        <v>1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2</v>
      </c>
      <c r="E9" s="115">
        <v>0</v>
      </c>
      <c r="F9" s="30">
        <v>0</v>
      </c>
      <c r="G9" s="30">
        <v>1</v>
      </c>
      <c r="H9" s="81">
        <v>0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4</v>
      </c>
      <c r="E10" s="115">
        <v>2</v>
      </c>
      <c r="F10" s="30">
        <v>2</v>
      </c>
      <c r="G10" s="30">
        <v>0</v>
      </c>
      <c r="H10" s="81">
        <v>1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4</v>
      </c>
      <c r="E11" s="115">
        <v>0</v>
      </c>
      <c r="F11" s="30">
        <v>0</v>
      </c>
      <c r="G11" s="30">
        <v>2</v>
      </c>
      <c r="H11" s="81">
        <v>2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0</v>
      </c>
      <c r="E12" s="115">
        <v>0</v>
      </c>
      <c r="F12" s="30">
        <v>0</v>
      </c>
      <c r="G12" s="30">
        <v>0</v>
      </c>
      <c r="H12" s="81">
        <v>0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0</v>
      </c>
      <c r="E13" s="116">
        <v>0</v>
      </c>
      <c r="F13" s="99">
        <v>0</v>
      </c>
      <c r="G13" s="99">
        <v>0</v>
      </c>
      <c r="H13" s="100">
        <v>0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3</v>
      </c>
      <c r="E15" s="115">
        <v>2</v>
      </c>
      <c r="F15" s="30">
        <v>2</v>
      </c>
      <c r="G15" s="30">
        <v>0</v>
      </c>
      <c r="H15" s="81">
        <v>0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0</v>
      </c>
      <c r="E16" s="115">
        <v>0</v>
      </c>
      <c r="F16" s="30">
        <v>0</v>
      </c>
      <c r="G16" s="30">
        <v>0</v>
      </c>
      <c r="H16" s="81">
        <v>0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2</v>
      </c>
      <c r="E17" s="115">
        <v>1</v>
      </c>
      <c r="F17" s="30">
        <v>1</v>
      </c>
      <c r="G17" s="30">
        <v>0</v>
      </c>
      <c r="H17" s="81">
        <v>0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2</v>
      </c>
      <c r="E18" s="115">
        <v>0</v>
      </c>
      <c r="F18" s="30">
        <v>0</v>
      </c>
      <c r="G18" s="30">
        <v>1</v>
      </c>
      <c r="H18" s="81">
        <v>0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3</v>
      </c>
      <c r="E19" s="115">
        <v>0</v>
      </c>
      <c r="F19" s="30">
        <v>0</v>
      </c>
      <c r="G19" s="30">
        <v>1</v>
      </c>
      <c r="H19" s="81">
        <v>2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1</v>
      </c>
      <c r="E20" s="116">
        <v>0</v>
      </c>
      <c r="F20" s="99">
        <v>0</v>
      </c>
      <c r="G20" s="99">
        <v>0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2</v>
      </c>
      <c r="E22" s="115">
        <v>1</v>
      </c>
      <c r="F22" s="30">
        <v>1</v>
      </c>
      <c r="G22" s="30">
        <v>0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0</v>
      </c>
      <c r="E24" s="115">
        <v>0</v>
      </c>
      <c r="F24" s="30">
        <v>0</v>
      </c>
      <c r="G24" s="30">
        <v>0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4</v>
      </c>
      <c r="E25" s="115">
        <v>2</v>
      </c>
      <c r="F25" s="30">
        <v>0</v>
      </c>
      <c r="G25" s="30">
        <v>1</v>
      </c>
      <c r="H25" s="81">
        <v>0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3</v>
      </c>
      <c r="E26" s="115">
        <v>1</v>
      </c>
      <c r="F26" s="30">
        <v>1</v>
      </c>
      <c r="G26" s="30">
        <v>0</v>
      </c>
      <c r="H26" s="81">
        <v>0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0</v>
      </c>
      <c r="E27" s="116">
        <v>0</v>
      </c>
      <c r="F27" s="99">
        <v>0</v>
      </c>
      <c r="G27" s="99">
        <v>0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4</v>
      </c>
      <c r="E29" s="115">
        <v>1</v>
      </c>
      <c r="F29" s="30">
        <v>1</v>
      </c>
      <c r="G29" s="30">
        <v>1</v>
      </c>
      <c r="H29" s="81">
        <v>2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1</v>
      </c>
      <c r="E30" s="115">
        <v>0</v>
      </c>
      <c r="F30" s="30">
        <v>0</v>
      </c>
      <c r="G30" s="30">
        <v>0</v>
      </c>
      <c r="H30" s="81">
        <v>0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1</v>
      </c>
      <c r="E31" s="115">
        <v>1</v>
      </c>
      <c r="F31" s="30">
        <v>1</v>
      </c>
      <c r="G31" s="30">
        <v>0</v>
      </c>
      <c r="H31" s="81">
        <v>0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0</v>
      </c>
      <c r="E32" s="115">
        <v>0</v>
      </c>
      <c r="F32" s="30">
        <v>0</v>
      </c>
      <c r="G32" s="30">
        <v>0</v>
      </c>
      <c r="H32" s="81">
        <v>0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200</v>
      </c>
      <c r="D33" s="30">
        <v>4</v>
      </c>
      <c r="E33" s="115">
        <v>1</v>
      </c>
      <c r="F33" s="30">
        <v>1</v>
      </c>
      <c r="G33" s="30">
        <v>0</v>
      </c>
      <c r="H33" s="81">
        <v>0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4</v>
      </c>
      <c r="E34" s="116">
        <v>0</v>
      </c>
      <c r="F34" s="99">
        <v>0</v>
      </c>
      <c r="G34" s="99">
        <v>0</v>
      </c>
      <c r="H34" s="100">
        <v>0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200</v>
      </c>
      <c r="D36" s="6">
        <f t="shared" si="1"/>
        <v>50</v>
      </c>
      <c r="E36" s="117">
        <f t="shared" si="1"/>
        <v>13</v>
      </c>
      <c r="F36" s="6">
        <f t="shared" si="1"/>
        <v>11</v>
      </c>
      <c r="G36" s="6">
        <f t="shared" si="1"/>
        <v>8</v>
      </c>
      <c r="H36" s="82">
        <f t="shared" si="1"/>
        <v>8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N36" si="3">SUM(M5:M35)</f>
        <v>0</v>
      </c>
      <c r="N36" s="6">
        <f t="shared" si="3"/>
        <v>0</v>
      </c>
      <c r="O36" s="6">
        <f t="shared" ref="O36" si="4"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1</v>
      </c>
      <c r="I37" s="232">
        <f t="shared" ref="I37:J37" si="5">IF($G$36=0,"",I36/$G$36)</f>
        <v>0</v>
      </c>
      <c r="J37" s="232">
        <f t="shared" si="5"/>
        <v>0</v>
      </c>
      <c r="K37" s="233"/>
      <c r="L37" s="232"/>
      <c r="M37" s="232" t="str">
        <f>IF($L$36=0,"",M36/$L$36)</f>
        <v/>
      </c>
      <c r="N37" s="232" t="str">
        <f t="shared" ref="N37:O37" si="6">IF($L$36=0,"",N36/$L$36)</f>
        <v/>
      </c>
      <c r="O37" s="232" t="str">
        <f t="shared" si="6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B13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Sheet'!E125</f>
        <v>Wangnoi</v>
      </c>
      <c r="F2" s="129" t="str">
        <f>'Control Sheet'!B125</f>
        <v>WNO</v>
      </c>
      <c r="H2" s="234" t="s">
        <v>213</v>
      </c>
      <c r="I2" s="235">
        <v>41852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3</v>
      </c>
      <c r="E5" s="113">
        <v>1</v>
      </c>
      <c r="F5" s="29">
        <v>1</v>
      </c>
      <c r="G5" s="29">
        <v>2</v>
      </c>
      <c r="H5" s="243">
        <v>2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2</v>
      </c>
      <c r="E6" s="247">
        <v>1</v>
      </c>
      <c r="F6" s="97">
        <v>1</v>
      </c>
      <c r="G6" s="97">
        <v>1</v>
      </c>
      <c r="H6" s="100">
        <v>1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5</v>
      </c>
      <c r="E8" s="113">
        <v>0</v>
      </c>
      <c r="F8" s="29">
        <v>0</v>
      </c>
      <c r="G8" s="29">
        <v>5</v>
      </c>
      <c r="H8" s="81">
        <v>6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2</v>
      </c>
      <c r="E9" s="115">
        <v>0</v>
      </c>
      <c r="F9" s="30">
        <v>0</v>
      </c>
      <c r="G9" s="30">
        <v>2</v>
      </c>
      <c r="H9" s="81">
        <v>0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3</v>
      </c>
      <c r="E10" s="115">
        <v>1</v>
      </c>
      <c r="F10" s="30">
        <v>1</v>
      </c>
      <c r="G10" s="30">
        <v>2</v>
      </c>
      <c r="H10" s="81">
        <v>3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2</v>
      </c>
      <c r="E11" s="115">
        <v>0</v>
      </c>
      <c r="F11" s="30">
        <v>0</v>
      </c>
      <c r="G11" s="30">
        <v>2</v>
      </c>
      <c r="H11" s="81">
        <v>1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1</v>
      </c>
      <c r="E12" s="115">
        <v>0</v>
      </c>
      <c r="F12" s="30">
        <v>0</v>
      </c>
      <c r="G12" s="30">
        <v>1</v>
      </c>
      <c r="H12" s="81">
        <v>2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3</v>
      </c>
      <c r="E13" s="116">
        <v>0</v>
      </c>
      <c r="F13" s="99">
        <v>2</v>
      </c>
      <c r="G13" s="99">
        <v>0</v>
      </c>
      <c r="H13" s="100">
        <v>0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2</v>
      </c>
      <c r="E15" s="115">
        <v>1</v>
      </c>
      <c r="F15" s="30">
        <v>1</v>
      </c>
      <c r="G15" s="30">
        <v>1</v>
      </c>
      <c r="H15" s="81">
        <v>0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2</v>
      </c>
      <c r="E16" s="115">
        <v>0</v>
      </c>
      <c r="F16" s="30">
        <v>0</v>
      </c>
      <c r="G16" s="30">
        <v>2</v>
      </c>
      <c r="H16" s="81">
        <v>2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1</v>
      </c>
      <c r="E17" s="115">
        <v>0</v>
      </c>
      <c r="F17" s="30">
        <v>0</v>
      </c>
      <c r="G17" s="30">
        <v>0</v>
      </c>
      <c r="H17" s="81">
        <v>2</v>
      </c>
      <c r="I17" s="30">
        <v>0</v>
      </c>
      <c r="J17" s="30">
        <v>0</v>
      </c>
      <c r="L17" s="278">
        <v>1</v>
      </c>
      <c r="M17" s="177">
        <v>0</v>
      </c>
      <c r="N17" s="278">
        <v>1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2</v>
      </c>
      <c r="E18" s="115">
        <v>0</v>
      </c>
      <c r="F18" s="30">
        <v>0</v>
      </c>
      <c r="G18" s="30">
        <v>2</v>
      </c>
      <c r="H18" s="81">
        <v>2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2</v>
      </c>
      <c r="E19" s="115">
        <v>0</v>
      </c>
      <c r="F19" s="30">
        <v>0</v>
      </c>
      <c r="G19" s="30">
        <v>2</v>
      </c>
      <c r="H19" s="81">
        <v>2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0</v>
      </c>
      <c r="E20" s="116">
        <v>0</v>
      </c>
      <c r="F20" s="99">
        <v>0</v>
      </c>
      <c r="G20" s="99">
        <v>0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5</v>
      </c>
      <c r="E22" s="115">
        <v>0</v>
      </c>
      <c r="F22" s="30">
        <v>0</v>
      </c>
      <c r="G22" s="30">
        <v>5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4</v>
      </c>
      <c r="E24" s="115">
        <v>0</v>
      </c>
      <c r="F24" s="30">
        <v>0</v>
      </c>
      <c r="G24" s="30">
        <v>4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3</v>
      </c>
      <c r="E25" s="115">
        <v>1</v>
      </c>
      <c r="F25" s="30">
        <v>1</v>
      </c>
      <c r="G25" s="30">
        <v>2</v>
      </c>
      <c r="H25" s="81">
        <v>10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6</v>
      </c>
      <c r="E26" s="115">
        <v>0</v>
      </c>
      <c r="F26" s="30">
        <v>0</v>
      </c>
      <c r="G26" s="30">
        <v>6</v>
      </c>
      <c r="H26" s="81">
        <v>5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0</v>
      </c>
      <c r="E27" s="116">
        <v>0</v>
      </c>
      <c r="F27" s="99">
        <v>0</v>
      </c>
      <c r="G27" s="99">
        <v>0</v>
      </c>
      <c r="H27" s="100">
        <v>2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3</v>
      </c>
      <c r="E29" s="115">
        <v>1</v>
      </c>
      <c r="F29" s="30">
        <v>1</v>
      </c>
      <c r="G29" s="30">
        <v>2</v>
      </c>
      <c r="H29" s="81">
        <v>2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0</v>
      </c>
      <c r="E30" s="115">
        <v>0</v>
      </c>
      <c r="F30" s="30">
        <v>0</v>
      </c>
      <c r="G30" s="30">
        <v>0</v>
      </c>
      <c r="H30" s="81">
        <v>0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2</v>
      </c>
      <c r="E31" s="115">
        <v>0</v>
      </c>
      <c r="F31" s="30">
        <v>0</v>
      </c>
      <c r="G31" s="30">
        <v>2</v>
      </c>
      <c r="H31" s="81">
        <v>2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2</v>
      </c>
      <c r="E32" s="115">
        <v>0</v>
      </c>
      <c r="F32" s="30">
        <v>0</v>
      </c>
      <c r="G32" s="30">
        <v>2</v>
      </c>
      <c r="H32" s="81">
        <v>2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3</v>
      </c>
      <c r="E33" s="115">
        <v>1</v>
      </c>
      <c r="F33" s="30">
        <v>1</v>
      </c>
      <c r="G33" s="30">
        <v>1</v>
      </c>
      <c r="H33" s="81">
        <v>0</v>
      </c>
      <c r="I33" s="30">
        <v>0</v>
      </c>
      <c r="J33" s="30">
        <v>0</v>
      </c>
      <c r="L33" s="112">
        <v>1</v>
      </c>
      <c r="M33" s="177">
        <v>1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4</v>
      </c>
      <c r="E34" s="116">
        <v>2</v>
      </c>
      <c r="F34" s="99">
        <v>2</v>
      </c>
      <c r="G34" s="99">
        <v>2</v>
      </c>
      <c r="H34" s="100">
        <v>2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62</v>
      </c>
      <c r="E36" s="117">
        <f t="shared" si="1"/>
        <v>9</v>
      </c>
      <c r="F36" s="6">
        <f t="shared" si="1"/>
        <v>11</v>
      </c>
      <c r="G36" s="6">
        <f t="shared" si="1"/>
        <v>48</v>
      </c>
      <c r="H36" s="82">
        <f t="shared" si="1"/>
        <v>48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2</v>
      </c>
      <c r="M36" s="6">
        <f t="shared" ref="M36:N36" si="3">SUM(M5:M35)</f>
        <v>1</v>
      </c>
      <c r="N36" s="6">
        <f t="shared" si="3"/>
        <v>1</v>
      </c>
      <c r="O36" s="6">
        <f t="shared" ref="O36" si="4"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1</v>
      </c>
      <c r="I37" s="232">
        <f t="shared" ref="I37:J37" si="5">IF($G$36=0,"",I36/$G$36)</f>
        <v>0</v>
      </c>
      <c r="J37" s="232">
        <f t="shared" si="5"/>
        <v>0</v>
      </c>
      <c r="K37" s="233"/>
      <c r="L37" s="232"/>
      <c r="M37" s="232">
        <f>IF($L$36=0,"",M36/$L$36)</f>
        <v>0.5</v>
      </c>
      <c r="N37" s="232">
        <f t="shared" ref="N37:O37" si="6">IF($L$36=0,"",N36/$L$36)</f>
        <v>0.5</v>
      </c>
      <c r="O37" s="232">
        <f t="shared" si="6"/>
        <v>0</v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A10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Sheet'!E126</f>
        <v>Ayutthaya</v>
      </c>
      <c r="F2" s="129" t="str">
        <f>'Control Sheet'!B126</f>
        <v>AYU</v>
      </c>
      <c r="H2" s="234" t="s">
        <v>213</v>
      </c>
      <c r="I2" s="235">
        <v>41852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3</v>
      </c>
      <c r="E5" s="113">
        <v>0</v>
      </c>
      <c r="F5" s="29">
        <v>0</v>
      </c>
      <c r="G5" s="29">
        <v>2</v>
      </c>
      <c r="H5" s="243">
        <v>1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3</v>
      </c>
      <c r="E6" s="247">
        <v>0</v>
      </c>
      <c r="F6" s="97">
        <v>0</v>
      </c>
      <c r="G6" s="97">
        <v>2</v>
      </c>
      <c r="H6" s="100">
        <v>1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6</v>
      </c>
      <c r="E8" s="113">
        <v>0</v>
      </c>
      <c r="F8" s="29">
        <v>0</v>
      </c>
      <c r="G8" s="273">
        <v>4</v>
      </c>
      <c r="H8" s="81">
        <v>2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207">
        <v>2</v>
      </c>
      <c r="E9" s="115">
        <v>0</v>
      </c>
      <c r="F9" s="30">
        <v>0</v>
      </c>
      <c r="G9" s="29">
        <v>2</v>
      </c>
      <c r="H9" s="81">
        <v>5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2</v>
      </c>
      <c r="E10" s="115">
        <v>0</v>
      </c>
      <c r="F10" s="30">
        <v>0</v>
      </c>
      <c r="G10" s="30">
        <v>1</v>
      </c>
      <c r="H10" s="81">
        <v>2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4</v>
      </c>
      <c r="E11" s="115">
        <v>0</v>
      </c>
      <c r="F11" s="30">
        <v>0</v>
      </c>
      <c r="G11" s="30">
        <v>2</v>
      </c>
      <c r="H11" s="81">
        <v>2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3</v>
      </c>
      <c r="E12" s="115">
        <v>0</v>
      </c>
      <c r="F12" s="30">
        <v>0</v>
      </c>
      <c r="G12" s="30">
        <v>1</v>
      </c>
      <c r="H12" s="81">
        <v>1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3</v>
      </c>
      <c r="E13" s="116">
        <v>0</v>
      </c>
      <c r="F13" s="99">
        <v>0</v>
      </c>
      <c r="G13" s="99">
        <v>3</v>
      </c>
      <c r="H13" s="100">
        <v>1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7</v>
      </c>
      <c r="E15" s="115">
        <v>0</v>
      </c>
      <c r="F15" s="30">
        <v>0</v>
      </c>
      <c r="G15" s="30">
        <v>5</v>
      </c>
      <c r="H15" s="81">
        <v>2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7</v>
      </c>
      <c r="E16" s="115">
        <v>0</v>
      </c>
      <c r="F16" s="30">
        <v>0</v>
      </c>
      <c r="G16" s="30">
        <v>5</v>
      </c>
      <c r="H16" s="81">
        <v>4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1</v>
      </c>
      <c r="E17" s="115">
        <v>0</v>
      </c>
      <c r="F17" s="30">
        <v>0</v>
      </c>
      <c r="G17" s="30">
        <v>1</v>
      </c>
      <c r="H17" s="81">
        <v>6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2</v>
      </c>
      <c r="E18" s="115">
        <v>0</v>
      </c>
      <c r="F18" s="30">
        <v>0</v>
      </c>
      <c r="G18" s="30">
        <v>1</v>
      </c>
      <c r="H18" s="81">
        <v>3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2</v>
      </c>
      <c r="E19" s="115">
        <v>0</v>
      </c>
      <c r="F19" s="30">
        <v>0</v>
      </c>
      <c r="G19" s="30">
        <v>1</v>
      </c>
      <c r="H19" s="81">
        <v>0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3</v>
      </c>
      <c r="E20" s="116">
        <v>0</v>
      </c>
      <c r="F20" s="99">
        <v>0</v>
      </c>
      <c r="G20" s="99">
        <v>2</v>
      </c>
      <c r="H20" s="100">
        <v>1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1</v>
      </c>
      <c r="E22" s="115">
        <v>0</v>
      </c>
      <c r="F22" s="30">
        <v>0</v>
      </c>
      <c r="G22" s="30">
        <v>1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2</v>
      </c>
      <c r="E24" s="115">
        <v>0</v>
      </c>
      <c r="F24" s="30">
        <v>0</v>
      </c>
      <c r="G24" s="30">
        <v>1</v>
      </c>
      <c r="H24" s="81">
        <v>1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5</v>
      </c>
      <c r="E25" s="115">
        <v>0</v>
      </c>
      <c r="F25" s="30">
        <v>0</v>
      </c>
      <c r="G25" s="30">
        <v>4</v>
      </c>
      <c r="H25" s="81">
        <v>3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2</v>
      </c>
      <c r="E26" s="115">
        <v>0</v>
      </c>
      <c r="F26" s="30">
        <v>0</v>
      </c>
      <c r="G26" s="30">
        <v>2</v>
      </c>
      <c r="H26" s="81">
        <v>4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3</v>
      </c>
      <c r="E27" s="116">
        <v>0</v>
      </c>
      <c r="F27" s="99">
        <v>0</v>
      </c>
      <c r="G27" s="99">
        <v>3</v>
      </c>
      <c r="H27" s="100">
        <v>1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2</v>
      </c>
      <c r="E29" s="115">
        <v>0</v>
      </c>
      <c r="F29" s="30">
        <v>0</v>
      </c>
      <c r="G29" s="30">
        <v>2</v>
      </c>
      <c r="H29" s="81">
        <v>2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2</v>
      </c>
      <c r="E30" s="115">
        <v>0</v>
      </c>
      <c r="F30" s="30">
        <v>0</v>
      </c>
      <c r="G30" s="30">
        <v>2</v>
      </c>
      <c r="H30" s="81">
        <v>5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2</v>
      </c>
      <c r="E31" s="115">
        <v>1</v>
      </c>
      <c r="F31" s="30">
        <v>1</v>
      </c>
      <c r="G31" s="30">
        <v>2</v>
      </c>
      <c r="H31" s="81">
        <v>1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3</v>
      </c>
      <c r="E32" s="115">
        <v>0</v>
      </c>
      <c r="F32" s="30">
        <v>0</v>
      </c>
      <c r="G32" s="30">
        <v>3</v>
      </c>
      <c r="H32" s="81">
        <v>3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2</v>
      </c>
      <c r="E33" s="115">
        <v>0</v>
      </c>
      <c r="F33" s="30">
        <v>0</v>
      </c>
      <c r="G33" s="30">
        <v>1</v>
      </c>
      <c r="H33" s="81">
        <v>2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1</v>
      </c>
      <c r="E34" s="116">
        <v>0</v>
      </c>
      <c r="F34" s="99">
        <v>0</v>
      </c>
      <c r="G34" s="99">
        <v>1</v>
      </c>
      <c r="H34" s="100">
        <v>0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73</v>
      </c>
      <c r="E36" s="117">
        <f t="shared" si="1"/>
        <v>1</v>
      </c>
      <c r="F36" s="6">
        <f t="shared" si="1"/>
        <v>1</v>
      </c>
      <c r="G36" s="6">
        <f t="shared" si="1"/>
        <v>54</v>
      </c>
      <c r="H36" s="82">
        <f t="shared" si="1"/>
        <v>53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N36" si="3">SUM(M5:M35)</f>
        <v>0</v>
      </c>
      <c r="N36" s="6">
        <f t="shared" si="3"/>
        <v>0</v>
      </c>
      <c r="O36" s="6">
        <f t="shared" ref="O36" si="4"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0.98148148148148151</v>
      </c>
      <c r="I37" s="232">
        <f t="shared" ref="I37:J37" si="5">IF($G$36=0,"",I36/$G$36)</f>
        <v>0</v>
      </c>
      <c r="J37" s="232">
        <f t="shared" si="5"/>
        <v>0</v>
      </c>
      <c r="K37" s="233"/>
      <c r="L37" s="232"/>
      <c r="M37" s="232" t="str">
        <f>IF($L$36=0,"",M36/$L$36)</f>
        <v/>
      </c>
      <c r="N37" s="232" t="str">
        <f t="shared" ref="N37:O37" si="6">IF($L$36=0,"",N36/$L$36)</f>
        <v/>
      </c>
      <c r="O37" s="232" t="str">
        <f t="shared" si="6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44"/>
  <sheetViews>
    <sheetView topLeftCell="B16" workbookViewId="0">
      <selection activeCell="P34" sqref="P34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4.125" style="19" bestFit="1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Sheet'!E127</f>
        <v>Suphanburi</v>
      </c>
      <c r="F2" s="129" t="str">
        <f>'Control Sheet'!B127</f>
        <v>SPB</v>
      </c>
      <c r="H2" s="234" t="s">
        <v>213</v>
      </c>
      <c r="I2" s="235">
        <v>42360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1</v>
      </c>
      <c r="E5" s="113">
        <v>0</v>
      </c>
      <c r="F5" s="29">
        <v>0</v>
      </c>
      <c r="G5" s="29">
        <v>1</v>
      </c>
      <c r="H5" s="243">
        <v>0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0</v>
      </c>
      <c r="E6" s="247">
        <v>0</v>
      </c>
      <c r="F6" s="97">
        <v>0</v>
      </c>
      <c r="G6" s="97">
        <v>0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1</v>
      </c>
      <c r="E8" s="113">
        <v>0</v>
      </c>
      <c r="F8" s="29">
        <v>0</v>
      </c>
      <c r="G8" s="29">
        <v>1</v>
      </c>
      <c r="H8" s="81">
        <v>1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0</v>
      </c>
      <c r="E9" s="115">
        <v>0</v>
      </c>
      <c r="F9" s="30">
        <v>0</v>
      </c>
      <c r="G9" s="30">
        <v>0</v>
      </c>
      <c r="H9" s="81">
        <v>0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2</v>
      </c>
      <c r="E10" s="115">
        <v>0</v>
      </c>
      <c r="F10" s="30">
        <v>0</v>
      </c>
      <c r="G10" s="30">
        <v>1</v>
      </c>
      <c r="H10" s="81">
        <v>2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1</v>
      </c>
      <c r="E11" s="115">
        <v>0</v>
      </c>
      <c r="F11" s="30">
        <v>0</v>
      </c>
      <c r="G11" s="30">
        <v>0</v>
      </c>
      <c r="H11" s="81">
        <v>0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1</v>
      </c>
      <c r="E12" s="115">
        <v>0</v>
      </c>
      <c r="F12" s="30">
        <v>0</v>
      </c>
      <c r="G12" s="30">
        <v>1</v>
      </c>
      <c r="H12" s="81">
        <v>1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1</v>
      </c>
      <c r="E13" s="116">
        <v>0</v>
      </c>
      <c r="F13" s="99">
        <v>0</v>
      </c>
      <c r="G13" s="99">
        <v>1</v>
      </c>
      <c r="H13" s="100">
        <v>0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1</v>
      </c>
      <c r="E15" s="115">
        <v>0</v>
      </c>
      <c r="F15" s="30">
        <v>0</v>
      </c>
      <c r="G15" s="30">
        <v>1</v>
      </c>
      <c r="H15" s="81">
        <v>0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0</v>
      </c>
      <c r="E16" s="115">
        <v>0</v>
      </c>
      <c r="F16" s="30">
        <v>0</v>
      </c>
      <c r="G16" s="30">
        <v>0</v>
      </c>
      <c r="H16" s="81">
        <v>1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1</v>
      </c>
      <c r="E17" s="115">
        <v>0</v>
      </c>
      <c r="F17" s="30">
        <v>0</v>
      </c>
      <c r="G17" s="30">
        <v>1</v>
      </c>
      <c r="H17" s="81">
        <v>2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2</v>
      </c>
      <c r="E18" s="115">
        <v>0</v>
      </c>
      <c r="F18" s="30">
        <v>0</v>
      </c>
      <c r="G18" s="30">
        <v>2</v>
      </c>
      <c r="H18" s="81">
        <v>0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0</v>
      </c>
      <c r="E19" s="115">
        <v>0</v>
      </c>
      <c r="F19" s="30">
        <v>0</v>
      </c>
      <c r="G19" s="30">
        <v>0</v>
      </c>
      <c r="H19" s="81">
        <v>1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0</v>
      </c>
      <c r="E20" s="116">
        <v>0</v>
      </c>
      <c r="F20" s="99">
        <v>0</v>
      </c>
      <c r="G20" s="99">
        <v>0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1</v>
      </c>
      <c r="E22" s="115">
        <v>0</v>
      </c>
      <c r="F22" s="30">
        <v>0</v>
      </c>
      <c r="G22" s="30">
        <v>1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0</v>
      </c>
      <c r="E24" s="115">
        <v>0</v>
      </c>
      <c r="F24" s="30">
        <v>0</v>
      </c>
      <c r="G24" s="30">
        <v>0</v>
      </c>
      <c r="H24" s="81">
        <v>1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2</v>
      </c>
      <c r="E25" s="115">
        <v>0</v>
      </c>
      <c r="F25" s="30">
        <v>0</v>
      </c>
      <c r="G25" s="30">
        <v>2</v>
      </c>
      <c r="H25" s="81">
        <v>2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0</v>
      </c>
      <c r="D26" s="30">
        <v>0</v>
      </c>
      <c r="E26" s="115">
        <v>0</v>
      </c>
      <c r="F26" s="30">
        <v>0</v>
      </c>
      <c r="G26" s="30">
        <v>0</v>
      </c>
      <c r="H26" s="81">
        <v>1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0</v>
      </c>
      <c r="E27" s="116">
        <v>0</v>
      </c>
      <c r="F27" s="99">
        <v>0</v>
      </c>
      <c r="G27" s="99">
        <v>0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3</v>
      </c>
      <c r="E29" s="115">
        <v>0</v>
      </c>
      <c r="F29" s="30">
        <v>0</v>
      </c>
      <c r="G29" s="30">
        <v>2</v>
      </c>
      <c r="H29" s="81">
        <v>0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1</v>
      </c>
      <c r="E30" s="115">
        <v>0</v>
      </c>
      <c r="F30" s="30">
        <v>0</v>
      </c>
      <c r="G30" s="30">
        <v>1</v>
      </c>
      <c r="H30" s="81">
        <v>2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1</v>
      </c>
      <c r="E31" s="115">
        <v>0</v>
      </c>
      <c r="F31" s="30">
        <v>0</v>
      </c>
      <c r="G31" s="30">
        <v>1</v>
      </c>
      <c r="H31" s="81">
        <v>2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1</v>
      </c>
      <c r="E32" s="115">
        <v>0</v>
      </c>
      <c r="F32" s="30">
        <v>0</v>
      </c>
      <c r="G32" s="30">
        <v>0</v>
      </c>
      <c r="H32" s="81">
        <v>0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0</v>
      </c>
      <c r="E33" s="115">
        <v>0</v>
      </c>
      <c r="F33" s="30">
        <v>0</v>
      </c>
      <c r="G33" s="30">
        <v>0</v>
      </c>
      <c r="H33" s="81">
        <v>0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1</v>
      </c>
      <c r="E34" s="116">
        <v>0</v>
      </c>
      <c r="F34" s="99">
        <v>0</v>
      </c>
      <c r="G34" s="99">
        <v>1</v>
      </c>
      <c r="H34" s="100">
        <v>0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21</v>
      </c>
      <c r="E36" s="117">
        <f t="shared" si="1"/>
        <v>0</v>
      </c>
      <c r="F36" s="6">
        <f t="shared" si="1"/>
        <v>0</v>
      </c>
      <c r="G36" s="6">
        <f t="shared" si="1"/>
        <v>17</v>
      </c>
      <c r="H36" s="82">
        <f t="shared" si="1"/>
        <v>16</v>
      </c>
      <c r="I36" s="6">
        <f t="shared" si="1"/>
        <v>0</v>
      </c>
      <c r="J36" s="6">
        <f t="shared" ref="J36" si="2">SUM(J5:J35)</f>
        <v>0</v>
      </c>
      <c r="K36" s="168"/>
      <c r="L36" s="6">
        <f>SUM(L5:L35)</f>
        <v>0</v>
      </c>
      <c r="M36" s="6">
        <f t="shared" ref="M36:N36" si="3">SUM(M5:M35)</f>
        <v>0</v>
      </c>
      <c r="N36" s="6">
        <f t="shared" si="3"/>
        <v>0</v>
      </c>
      <c r="O36" s="6">
        <f t="shared" ref="O36" si="4"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0.94117647058823528</v>
      </c>
      <c r="I37" s="232">
        <f t="shared" ref="I37:J37" si="5">IF($G$36=0,"",I36/$G$36)</f>
        <v>0</v>
      </c>
      <c r="J37" s="232">
        <f t="shared" si="5"/>
        <v>0</v>
      </c>
      <c r="K37" s="233"/>
      <c r="L37" s="232"/>
      <c r="M37" s="232" t="str">
        <f>IF($L$36=0,"",M36/$L$36)</f>
        <v/>
      </c>
      <c r="N37" s="232" t="str">
        <f t="shared" ref="N37:O37" si="6">IF($L$36=0,"",N36/$L$36)</f>
        <v/>
      </c>
      <c r="O37" s="232" t="str">
        <f t="shared" si="6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35433070866141736" bottom="0" header="0.31496062992125984" footer="0.31496062992125984"/>
  <pageSetup paperSize="9" scale="6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4.25" x14ac:dyDescent="0.2"/>
  <sheetData/>
  <phoneticPr fontId="2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workbookViewId="0">
      <selection activeCell="L4" sqref="L4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3.625" style="19" bestFit="1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Sheet'!E169</f>
        <v>Charansanitwong</v>
      </c>
      <c r="F2" s="14" t="str">
        <f>'Control Sheet'!B169</f>
        <v>CSW</v>
      </c>
      <c r="H2" s="234" t="s">
        <v>213</v>
      </c>
      <c r="I2" s="235">
        <v>42440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5</v>
      </c>
      <c r="E5" s="113">
        <v>0</v>
      </c>
      <c r="F5" s="29">
        <v>0</v>
      </c>
      <c r="G5" s="29">
        <v>2</v>
      </c>
      <c r="H5" s="243">
        <v>1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4</v>
      </c>
      <c r="E6" s="247">
        <v>0</v>
      </c>
      <c r="F6" s="97">
        <v>0</v>
      </c>
      <c r="G6" s="97">
        <v>2</v>
      </c>
      <c r="H6" s="100">
        <v>3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1</v>
      </c>
      <c r="E8" s="113">
        <v>0</v>
      </c>
      <c r="F8" s="29">
        <v>0</v>
      </c>
      <c r="G8" s="29">
        <v>0</v>
      </c>
      <c r="H8" s="81">
        <v>0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29">
        <v>0</v>
      </c>
      <c r="D9" s="29">
        <v>5</v>
      </c>
      <c r="E9" s="115">
        <v>0</v>
      </c>
      <c r="F9" s="29">
        <v>0</v>
      </c>
      <c r="G9" s="29">
        <v>1</v>
      </c>
      <c r="H9" s="81">
        <v>1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29">
        <v>0</v>
      </c>
      <c r="D10" s="29">
        <v>4</v>
      </c>
      <c r="E10" s="115">
        <v>1</v>
      </c>
      <c r="F10" s="29">
        <v>1</v>
      </c>
      <c r="G10" s="29">
        <v>0</v>
      </c>
      <c r="H10" s="81">
        <v>1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29">
        <v>0</v>
      </c>
      <c r="D11" s="29">
        <v>5</v>
      </c>
      <c r="E11" s="115">
        <v>1</v>
      </c>
      <c r="F11" s="29">
        <v>1</v>
      </c>
      <c r="G11" s="29">
        <v>1</v>
      </c>
      <c r="H11" s="81">
        <v>1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29">
        <v>0</v>
      </c>
      <c r="D12" s="29">
        <v>2</v>
      </c>
      <c r="E12" s="115">
        <v>0</v>
      </c>
      <c r="F12" s="29">
        <v>0</v>
      </c>
      <c r="G12" s="29">
        <v>1</v>
      </c>
      <c r="H12" s="81">
        <v>1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7">
        <v>0</v>
      </c>
      <c r="D13" s="97">
        <v>3</v>
      </c>
      <c r="E13" s="116">
        <v>0</v>
      </c>
      <c r="F13" s="97">
        <v>0</v>
      </c>
      <c r="G13" s="97">
        <v>1</v>
      </c>
      <c r="H13" s="100">
        <v>1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1"/>
      <c r="D14" s="101"/>
      <c r="E14" s="114"/>
      <c r="F14" s="101"/>
      <c r="G14" s="101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29">
        <v>0</v>
      </c>
      <c r="D15" s="29">
        <v>3</v>
      </c>
      <c r="E15" s="115">
        <v>0</v>
      </c>
      <c r="F15" s="29">
        <v>0</v>
      </c>
      <c r="G15" s="29">
        <v>1</v>
      </c>
      <c r="H15" s="81">
        <v>0</v>
      </c>
      <c r="I15" s="30">
        <v>0</v>
      </c>
      <c r="J15" s="30">
        <v>0</v>
      </c>
      <c r="L15" s="112">
        <v>1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29">
        <v>0</v>
      </c>
      <c r="D16" s="29">
        <v>3</v>
      </c>
      <c r="E16" s="115">
        <v>0</v>
      </c>
      <c r="F16" s="29">
        <v>0</v>
      </c>
      <c r="G16" s="29">
        <v>2</v>
      </c>
      <c r="H16" s="81">
        <v>1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29">
        <v>0</v>
      </c>
      <c r="D17" s="29">
        <v>2</v>
      </c>
      <c r="E17" s="115">
        <v>0</v>
      </c>
      <c r="F17" s="29">
        <v>0</v>
      </c>
      <c r="G17" s="29">
        <v>1</v>
      </c>
      <c r="H17" s="81">
        <v>3</v>
      </c>
      <c r="I17" s="30">
        <v>0</v>
      </c>
      <c r="J17" s="30">
        <v>0</v>
      </c>
      <c r="L17" s="112">
        <v>0</v>
      </c>
      <c r="M17" s="177">
        <v>1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29">
        <v>0</v>
      </c>
      <c r="D18" s="29">
        <v>3</v>
      </c>
      <c r="E18" s="115">
        <v>0</v>
      </c>
      <c r="F18" s="29">
        <v>0</v>
      </c>
      <c r="G18" s="29">
        <v>1</v>
      </c>
      <c r="H18" s="81">
        <v>0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29">
        <v>0</v>
      </c>
      <c r="D19" s="29">
        <v>3</v>
      </c>
      <c r="E19" s="115">
        <v>0</v>
      </c>
      <c r="F19" s="29">
        <v>0</v>
      </c>
      <c r="G19" s="29">
        <v>1</v>
      </c>
      <c r="H19" s="81">
        <v>1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/>
    </row>
    <row r="20" spans="1:15" s="28" customFormat="1" x14ac:dyDescent="0.2">
      <c r="A20" s="98">
        <f t="shared" si="0"/>
        <v>16</v>
      </c>
      <c r="B20" s="109" t="s">
        <v>116</v>
      </c>
      <c r="C20" s="97">
        <v>0</v>
      </c>
      <c r="D20" s="97">
        <v>0</v>
      </c>
      <c r="E20" s="116">
        <v>0</v>
      </c>
      <c r="F20" s="97">
        <v>0</v>
      </c>
      <c r="G20" s="97">
        <v>0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1"/>
      <c r="D21" s="101"/>
      <c r="E21" s="114"/>
      <c r="F21" s="101"/>
      <c r="G21" s="101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29">
        <v>0</v>
      </c>
      <c r="D22" s="29">
        <v>3</v>
      </c>
      <c r="E22" s="115">
        <v>1</v>
      </c>
      <c r="F22" s="29">
        <v>1</v>
      </c>
      <c r="G22" s="29">
        <v>1</v>
      </c>
      <c r="H22" s="81">
        <v>0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0"/>
      <c r="D23" s="260"/>
      <c r="E23" s="267"/>
      <c r="F23" s="260"/>
      <c r="G23" s="260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29">
        <v>0</v>
      </c>
      <c r="D24" s="29">
        <v>2</v>
      </c>
      <c r="E24" s="115">
        <v>0</v>
      </c>
      <c r="F24" s="29">
        <v>0</v>
      </c>
      <c r="G24" s="29">
        <v>0</v>
      </c>
      <c r="H24" s="81">
        <v>1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29">
        <v>0</v>
      </c>
      <c r="D25" s="29">
        <v>2</v>
      </c>
      <c r="E25" s="115">
        <v>0</v>
      </c>
      <c r="F25" s="29">
        <v>0</v>
      </c>
      <c r="G25" s="29">
        <v>0</v>
      </c>
      <c r="H25" s="81">
        <v>0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29">
        <v>0</v>
      </c>
      <c r="D26" s="29">
        <v>1</v>
      </c>
      <c r="E26" s="115">
        <v>0</v>
      </c>
      <c r="F26" s="29">
        <v>0</v>
      </c>
      <c r="G26" s="29">
        <v>1</v>
      </c>
      <c r="H26" s="81">
        <v>1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7">
        <v>0</v>
      </c>
      <c r="D27" s="97">
        <v>2</v>
      </c>
      <c r="E27" s="116">
        <v>0</v>
      </c>
      <c r="F27" s="97">
        <v>0</v>
      </c>
      <c r="G27" s="97">
        <v>1</v>
      </c>
      <c r="H27" s="100">
        <v>1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1"/>
      <c r="D28" s="101"/>
      <c r="E28" s="114"/>
      <c r="F28" s="101"/>
      <c r="G28" s="101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29">
        <v>0</v>
      </c>
      <c r="D29" s="29">
        <v>1</v>
      </c>
      <c r="E29" s="115">
        <v>0</v>
      </c>
      <c r="F29" s="29">
        <v>0</v>
      </c>
      <c r="G29" s="29">
        <v>0</v>
      </c>
      <c r="H29" s="81">
        <v>0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29">
        <v>0</v>
      </c>
      <c r="D30" s="29">
        <v>0</v>
      </c>
      <c r="E30" s="115">
        <v>0</v>
      </c>
      <c r="F30" s="29">
        <v>0</v>
      </c>
      <c r="G30" s="29">
        <v>0</v>
      </c>
      <c r="H30" s="81">
        <v>0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29">
        <v>0</v>
      </c>
      <c r="D31" s="29">
        <v>4</v>
      </c>
      <c r="E31" s="115">
        <v>1</v>
      </c>
      <c r="F31" s="29">
        <v>1</v>
      </c>
      <c r="G31" s="29">
        <v>1</v>
      </c>
      <c r="H31" s="81">
        <v>1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29">
        <v>0</v>
      </c>
      <c r="D32" s="29">
        <v>1</v>
      </c>
      <c r="E32" s="115">
        <v>0</v>
      </c>
      <c r="F32" s="29">
        <v>0</v>
      </c>
      <c r="G32" s="29">
        <v>0</v>
      </c>
      <c r="H32" s="81">
        <v>0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29">
        <v>0</v>
      </c>
      <c r="D33" s="29">
        <v>6</v>
      </c>
      <c r="E33" s="115">
        <v>0</v>
      </c>
      <c r="F33" s="29">
        <v>0</v>
      </c>
      <c r="G33" s="29">
        <v>3</v>
      </c>
      <c r="H33" s="81">
        <v>0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7">
        <v>0</v>
      </c>
      <c r="D34" s="97">
        <v>4</v>
      </c>
      <c r="E34" s="116">
        <v>0</v>
      </c>
      <c r="F34" s="97">
        <v>0</v>
      </c>
      <c r="G34" s="97">
        <v>2</v>
      </c>
      <c r="H34" s="100">
        <v>2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69</v>
      </c>
      <c r="E36" s="117">
        <f t="shared" si="1"/>
        <v>4</v>
      </c>
      <c r="F36" s="6">
        <f t="shared" si="1"/>
        <v>4</v>
      </c>
      <c r="G36" s="6">
        <f t="shared" si="1"/>
        <v>23</v>
      </c>
      <c r="H36" s="82">
        <f t="shared" si="1"/>
        <v>20</v>
      </c>
      <c r="I36" s="6">
        <f t="shared" si="1"/>
        <v>0</v>
      </c>
      <c r="J36" s="6">
        <f>SUM(J5:J35)</f>
        <v>0</v>
      </c>
      <c r="K36" s="168"/>
      <c r="L36" s="6">
        <f>SUM(L5:L35)</f>
        <v>1</v>
      </c>
      <c r="M36" s="6">
        <f t="shared" ref="M36:N36" si="2">SUM(M5:M35)</f>
        <v>1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0.86956521739130432</v>
      </c>
      <c r="I37" s="232">
        <f t="shared" ref="I37:J37" si="3">IF($G$36=0,"",I36/$G$36)</f>
        <v>0</v>
      </c>
      <c r="J37" s="232">
        <f t="shared" si="3"/>
        <v>0</v>
      </c>
      <c r="K37" s="233"/>
      <c r="L37" s="232"/>
      <c r="M37" s="232">
        <f>IF($L$36=0,"",M36/$L$36)</f>
        <v>1</v>
      </c>
      <c r="N37" s="232">
        <f t="shared" ref="N37:O37" si="4">IF($L$36=0,"",N36/$L$36)</f>
        <v>0</v>
      </c>
      <c r="O37" s="232">
        <f t="shared" si="4"/>
        <v>0</v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B10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2.375" style="19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Sheet'!E74</f>
        <v>Pak Kret</v>
      </c>
      <c r="F2" s="14" t="str">
        <f>'Control Sheet'!B74</f>
        <v>PAK</v>
      </c>
      <c r="H2" s="234" t="s">
        <v>213</v>
      </c>
      <c r="I2" s="235">
        <v>42339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2</v>
      </c>
      <c r="E5" s="113">
        <v>0</v>
      </c>
      <c r="F5" s="29">
        <v>0</v>
      </c>
      <c r="G5" s="29">
        <v>2</v>
      </c>
      <c r="H5" s="243">
        <v>1</v>
      </c>
      <c r="I5" s="29">
        <v>0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2</v>
      </c>
      <c r="E6" s="247">
        <v>0</v>
      </c>
      <c r="F6" s="97">
        <v>1</v>
      </c>
      <c r="G6" s="97">
        <v>0</v>
      </c>
      <c r="H6" s="100">
        <v>2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5</v>
      </c>
      <c r="E8" s="113">
        <v>0</v>
      </c>
      <c r="F8" s="29">
        <v>0</v>
      </c>
      <c r="G8" s="29">
        <v>5</v>
      </c>
      <c r="H8" s="81">
        <v>2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29">
        <v>0</v>
      </c>
      <c r="D9" s="29">
        <v>2</v>
      </c>
      <c r="E9" s="115">
        <v>1</v>
      </c>
      <c r="F9" s="29">
        <v>0</v>
      </c>
      <c r="G9" s="29">
        <v>1</v>
      </c>
      <c r="H9" s="81">
        <v>2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29">
        <v>0</v>
      </c>
      <c r="D10" s="29">
        <v>1</v>
      </c>
      <c r="E10" s="115">
        <v>0</v>
      </c>
      <c r="F10" s="29">
        <v>0</v>
      </c>
      <c r="G10" s="29">
        <v>1</v>
      </c>
      <c r="H10" s="81">
        <v>2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29">
        <v>0</v>
      </c>
      <c r="D11" s="29">
        <v>0</v>
      </c>
      <c r="E11" s="115">
        <v>0</v>
      </c>
      <c r="F11" s="29">
        <v>0</v>
      </c>
      <c r="G11" s="29">
        <v>0</v>
      </c>
      <c r="H11" s="81">
        <v>1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29">
        <v>0</v>
      </c>
      <c r="D12" s="29">
        <v>4</v>
      </c>
      <c r="E12" s="115">
        <v>0</v>
      </c>
      <c r="F12" s="29"/>
      <c r="G12" s="29">
        <v>3</v>
      </c>
      <c r="H12" s="81">
        <v>1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7">
        <v>0</v>
      </c>
      <c r="D13" s="97">
        <v>0</v>
      </c>
      <c r="E13" s="116">
        <v>0</v>
      </c>
      <c r="F13" s="97">
        <v>0</v>
      </c>
      <c r="G13" s="97">
        <v>0</v>
      </c>
      <c r="H13" s="100">
        <v>2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1"/>
      <c r="D14" s="101"/>
      <c r="E14" s="114"/>
      <c r="F14" s="101"/>
      <c r="G14" s="101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29">
        <v>0</v>
      </c>
      <c r="D15" s="29">
        <v>1</v>
      </c>
      <c r="E15" s="115">
        <v>0</v>
      </c>
      <c r="F15" s="29">
        <v>0</v>
      </c>
      <c r="G15" s="29">
        <v>1</v>
      </c>
      <c r="H15" s="81">
        <v>0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29">
        <v>0</v>
      </c>
      <c r="D16" s="29">
        <v>1</v>
      </c>
      <c r="E16" s="115">
        <v>1</v>
      </c>
      <c r="F16" s="29">
        <v>0</v>
      </c>
      <c r="G16" s="29">
        <v>1</v>
      </c>
      <c r="H16" s="81">
        <v>1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29">
        <v>0</v>
      </c>
      <c r="D17" s="29">
        <v>1</v>
      </c>
      <c r="E17" s="115">
        <v>0</v>
      </c>
      <c r="F17" s="29">
        <v>0</v>
      </c>
      <c r="G17" s="29">
        <v>1</v>
      </c>
      <c r="H17" s="81">
        <v>2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29">
        <v>0</v>
      </c>
      <c r="D18" s="29">
        <v>6</v>
      </c>
      <c r="E18" s="115">
        <v>0</v>
      </c>
      <c r="F18" s="29">
        <v>0</v>
      </c>
      <c r="G18" s="29">
        <v>1</v>
      </c>
      <c r="H18" s="81">
        <v>0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29">
        <v>0</v>
      </c>
      <c r="D19" s="29">
        <v>10</v>
      </c>
      <c r="E19" s="115">
        <v>0</v>
      </c>
      <c r="F19" s="29">
        <v>0</v>
      </c>
      <c r="G19" s="29">
        <v>3</v>
      </c>
      <c r="H19" s="81">
        <v>1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7">
        <v>0</v>
      </c>
      <c r="D20" s="97">
        <v>5</v>
      </c>
      <c r="E20" s="116">
        <v>0</v>
      </c>
      <c r="F20" s="97">
        <v>3</v>
      </c>
      <c r="G20" s="97">
        <v>2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1"/>
      <c r="D21" s="101"/>
      <c r="E21" s="114"/>
      <c r="F21" s="101"/>
      <c r="G21" s="101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29">
        <v>0</v>
      </c>
      <c r="D22" s="29">
        <v>1</v>
      </c>
      <c r="E22" s="115">
        <v>0</v>
      </c>
      <c r="F22" s="29">
        <v>0</v>
      </c>
      <c r="G22" s="29">
        <v>1</v>
      </c>
      <c r="H22" s="81">
        <v>1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0"/>
      <c r="D23" s="260"/>
      <c r="E23" s="267"/>
      <c r="F23" s="260"/>
      <c r="G23" s="260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29">
        <v>0</v>
      </c>
      <c r="D24" s="29">
        <v>0</v>
      </c>
      <c r="E24" s="115">
        <v>0</v>
      </c>
      <c r="F24" s="29">
        <v>0</v>
      </c>
      <c r="G24" s="29">
        <v>0</v>
      </c>
      <c r="H24" s="81">
        <v>1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29">
        <v>0</v>
      </c>
      <c r="D25" s="29">
        <v>3</v>
      </c>
      <c r="E25" s="115">
        <v>0</v>
      </c>
      <c r="F25" s="29">
        <v>0</v>
      </c>
      <c r="G25" s="29">
        <v>3</v>
      </c>
      <c r="H25" s="81">
        <v>4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29">
        <v>0</v>
      </c>
      <c r="D26" s="29">
        <v>3</v>
      </c>
      <c r="E26" s="115">
        <v>0</v>
      </c>
      <c r="F26" s="29">
        <v>1</v>
      </c>
      <c r="G26" s="29">
        <v>2</v>
      </c>
      <c r="H26" s="81">
        <v>3</v>
      </c>
      <c r="I26" s="30">
        <v>1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7">
        <v>0</v>
      </c>
      <c r="D27" s="97">
        <v>6</v>
      </c>
      <c r="E27" s="116">
        <v>0</v>
      </c>
      <c r="F27" s="97">
        <v>0</v>
      </c>
      <c r="G27" s="97">
        <v>5</v>
      </c>
      <c r="H27" s="100">
        <v>2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1"/>
      <c r="D28" s="101"/>
      <c r="E28" s="114"/>
      <c r="F28" s="101"/>
      <c r="G28" s="101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29">
        <v>0</v>
      </c>
      <c r="D29" s="29">
        <v>2</v>
      </c>
      <c r="E29" s="115">
        <v>1</v>
      </c>
      <c r="F29" s="29">
        <v>1</v>
      </c>
      <c r="G29" s="29">
        <v>1</v>
      </c>
      <c r="H29" s="81">
        <v>3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29">
        <v>0</v>
      </c>
      <c r="D30" s="29">
        <v>0</v>
      </c>
      <c r="E30" s="115">
        <v>0</v>
      </c>
      <c r="F30" s="29">
        <v>0</v>
      </c>
      <c r="G30" s="29">
        <v>0</v>
      </c>
      <c r="H30" s="81">
        <v>1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29">
        <v>0</v>
      </c>
      <c r="D31" s="29">
        <v>1</v>
      </c>
      <c r="E31" s="115">
        <v>0</v>
      </c>
      <c r="F31" s="29">
        <v>0</v>
      </c>
      <c r="G31" s="29">
        <v>0</v>
      </c>
      <c r="H31" s="81">
        <v>0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29">
        <v>0</v>
      </c>
      <c r="D32" s="29">
        <v>2</v>
      </c>
      <c r="E32" s="115">
        <v>0</v>
      </c>
      <c r="F32" s="29">
        <v>0</v>
      </c>
      <c r="G32" s="29">
        <v>0</v>
      </c>
      <c r="H32" s="81">
        <v>0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29">
        <v>0</v>
      </c>
      <c r="D33" s="29">
        <v>0</v>
      </c>
      <c r="E33" s="115">
        <v>0</v>
      </c>
      <c r="F33" s="29">
        <v>0</v>
      </c>
      <c r="G33" s="29">
        <v>0</v>
      </c>
      <c r="H33" s="81">
        <v>0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7">
        <v>0</v>
      </c>
      <c r="D34" s="97">
        <v>2</v>
      </c>
      <c r="E34" s="116">
        <v>0</v>
      </c>
      <c r="F34" s="97">
        <v>0</v>
      </c>
      <c r="G34" s="97">
        <v>2</v>
      </c>
      <c r="H34" s="100">
        <v>0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60</v>
      </c>
      <c r="E36" s="117">
        <f t="shared" si="1"/>
        <v>3</v>
      </c>
      <c r="F36" s="6">
        <f t="shared" si="1"/>
        <v>6</v>
      </c>
      <c r="G36" s="6">
        <f t="shared" si="1"/>
        <v>35</v>
      </c>
      <c r="H36" s="82">
        <f t="shared" si="1"/>
        <v>32</v>
      </c>
      <c r="I36" s="6">
        <f t="shared" si="1"/>
        <v>1</v>
      </c>
      <c r="J36" s="6">
        <f>SUM(J5:J35)</f>
        <v>0</v>
      </c>
      <c r="K36" s="168"/>
      <c r="L36" s="6">
        <f>SUM(L5:L35)</f>
        <v>0</v>
      </c>
      <c r="M36" s="6">
        <f t="shared" ref="M36:N36" si="2">SUM(M5:M35)</f>
        <v>0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0.91428571428571426</v>
      </c>
      <c r="I37" s="232">
        <f t="shared" ref="I37:J37" si="3">IF($G$36=0,"",I36/$G$36)</f>
        <v>2.8571428571428571E-2</v>
      </c>
      <c r="J37" s="232">
        <f t="shared" si="3"/>
        <v>0</v>
      </c>
      <c r="K37" s="233"/>
      <c r="L37" s="232"/>
      <c r="M37" s="232" t="str">
        <f>IF($L$36=0,"",M36/$L$36)</f>
        <v/>
      </c>
      <c r="N37" s="232" t="str">
        <f t="shared" ref="N37:O37" si="4">IF($L$36=0,"",N36/$L$36)</f>
        <v/>
      </c>
      <c r="O37" s="232" t="str">
        <f t="shared" si="4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A10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4.125" style="19" bestFit="1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Sheet'!E75</f>
        <v>Sathu Pradit</v>
      </c>
      <c r="F2" s="14" t="str">
        <f>'Control Sheet'!B75</f>
        <v>STP</v>
      </c>
      <c r="H2" s="234" t="s">
        <v>213</v>
      </c>
      <c r="I2" s="235">
        <v>42264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1</v>
      </c>
      <c r="E5" s="113">
        <v>0</v>
      </c>
      <c r="F5" s="29">
        <v>0</v>
      </c>
      <c r="G5" s="29">
        <v>0</v>
      </c>
      <c r="H5" s="243">
        <v>1</v>
      </c>
      <c r="I5" s="29">
        <v>0</v>
      </c>
      <c r="J5" s="29">
        <v>0</v>
      </c>
      <c r="L5" s="111">
        <v>1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1</v>
      </c>
      <c r="E6" s="247">
        <v>0</v>
      </c>
      <c r="F6" s="97">
        <v>0</v>
      </c>
      <c r="G6" s="97">
        <v>0</v>
      </c>
      <c r="H6" s="100">
        <v>0</v>
      </c>
      <c r="I6" s="97">
        <v>0</v>
      </c>
      <c r="J6" s="97">
        <v>0</v>
      </c>
      <c r="K6" s="24"/>
      <c r="L6" s="246">
        <v>1</v>
      </c>
      <c r="M6" s="175">
        <v>0</v>
      </c>
      <c r="N6" s="246">
        <v>0</v>
      </c>
      <c r="O6" s="279">
        <v>1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0</v>
      </c>
      <c r="E8" s="113">
        <v>0</v>
      </c>
      <c r="F8" s="29">
        <v>0</v>
      </c>
      <c r="G8" s="29">
        <v>0</v>
      </c>
      <c r="H8" s="81">
        <v>0</v>
      </c>
      <c r="I8" s="29">
        <v>0</v>
      </c>
      <c r="J8" s="29">
        <v>1</v>
      </c>
      <c r="L8" s="111">
        <v>0</v>
      </c>
      <c r="M8" s="177">
        <v>1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30">
        <v>0</v>
      </c>
      <c r="D9" s="30">
        <v>1</v>
      </c>
      <c r="E9" s="115">
        <v>0</v>
      </c>
      <c r="F9" s="30">
        <v>0</v>
      </c>
      <c r="G9" s="30">
        <v>1</v>
      </c>
      <c r="H9" s="81">
        <v>0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30">
        <v>0</v>
      </c>
      <c r="D10" s="30">
        <v>5</v>
      </c>
      <c r="E10" s="115">
        <v>1</v>
      </c>
      <c r="F10" s="30">
        <v>1</v>
      </c>
      <c r="G10" s="30">
        <v>3</v>
      </c>
      <c r="H10" s="81">
        <v>2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30">
        <v>0</v>
      </c>
      <c r="D11" s="30">
        <v>1</v>
      </c>
      <c r="E11" s="115">
        <v>1</v>
      </c>
      <c r="F11" s="30">
        <v>1</v>
      </c>
      <c r="G11" s="30">
        <v>0</v>
      </c>
      <c r="H11" s="81">
        <v>2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30">
        <v>0</v>
      </c>
      <c r="D12" s="30">
        <v>0</v>
      </c>
      <c r="E12" s="115">
        <v>0</v>
      </c>
      <c r="F12" s="30">
        <v>0</v>
      </c>
      <c r="G12" s="30">
        <v>0</v>
      </c>
      <c r="H12" s="81">
        <v>0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9">
        <v>0</v>
      </c>
      <c r="D13" s="99">
        <v>1</v>
      </c>
      <c r="E13" s="116">
        <v>0</v>
      </c>
      <c r="F13" s="99">
        <v>0</v>
      </c>
      <c r="G13" s="99">
        <v>1</v>
      </c>
      <c r="H13" s="100">
        <v>0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4"/>
      <c r="D14" s="104"/>
      <c r="E14" s="114"/>
      <c r="F14" s="104"/>
      <c r="G14" s="104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30">
        <v>0</v>
      </c>
      <c r="D15" s="30">
        <v>3</v>
      </c>
      <c r="E15" s="115">
        <v>0</v>
      </c>
      <c r="F15" s="30">
        <v>0</v>
      </c>
      <c r="G15" s="30">
        <v>1</v>
      </c>
      <c r="H15" s="81">
        <v>1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30">
        <v>0</v>
      </c>
      <c r="D16" s="30">
        <v>5</v>
      </c>
      <c r="E16" s="115">
        <v>0</v>
      </c>
      <c r="F16" s="30">
        <v>0</v>
      </c>
      <c r="G16" s="30">
        <v>5</v>
      </c>
      <c r="H16" s="81">
        <v>2</v>
      </c>
      <c r="I16" s="30">
        <v>0</v>
      </c>
      <c r="J16" s="30">
        <v>1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30">
        <v>0</v>
      </c>
      <c r="D17" s="30">
        <v>2</v>
      </c>
      <c r="E17" s="115">
        <v>1</v>
      </c>
      <c r="F17" s="30">
        <v>1</v>
      </c>
      <c r="G17" s="30">
        <v>1</v>
      </c>
      <c r="H17" s="81">
        <v>4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30">
        <v>0</v>
      </c>
      <c r="D18" s="30">
        <v>0</v>
      </c>
      <c r="E18" s="115">
        <v>0</v>
      </c>
      <c r="F18" s="30">
        <v>0</v>
      </c>
      <c r="G18" s="30">
        <v>0</v>
      </c>
      <c r="H18" s="81">
        <v>0</v>
      </c>
      <c r="I18" s="30">
        <v>0</v>
      </c>
      <c r="J18" s="30">
        <v>0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30">
        <v>0</v>
      </c>
      <c r="D19" s="30">
        <v>1</v>
      </c>
      <c r="E19" s="115">
        <v>0</v>
      </c>
      <c r="F19" s="30">
        <v>0</v>
      </c>
      <c r="G19" s="30">
        <v>0</v>
      </c>
      <c r="H19" s="81">
        <v>0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9">
        <v>0</v>
      </c>
      <c r="D20" s="99">
        <v>3</v>
      </c>
      <c r="E20" s="116">
        <v>0</v>
      </c>
      <c r="F20" s="99">
        <v>0</v>
      </c>
      <c r="G20" s="99">
        <v>2</v>
      </c>
      <c r="H20" s="100">
        <v>1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4"/>
      <c r="D21" s="104"/>
      <c r="E21" s="114"/>
      <c r="F21" s="104"/>
      <c r="G21" s="104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30">
        <v>0</v>
      </c>
      <c r="D22" s="30">
        <v>1</v>
      </c>
      <c r="E22" s="115">
        <v>0</v>
      </c>
      <c r="F22" s="30">
        <v>0</v>
      </c>
      <c r="G22" s="30">
        <v>1</v>
      </c>
      <c r="H22" s="81">
        <v>1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8"/>
      <c r="D23" s="268"/>
      <c r="E23" s="267"/>
      <c r="F23" s="268"/>
      <c r="G23" s="268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30">
        <v>0</v>
      </c>
      <c r="D24" s="30">
        <v>0</v>
      </c>
      <c r="E24" s="115">
        <v>0</v>
      </c>
      <c r="F24" s="30">
        <v>0</v>
      </c>
      <c r="G24" s="30">
        <v>0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30">
        <v>0</v>
      </c>
      <c r="D25" s="30">
        <v>3</v>
      </c>
      <c r="E25" s="115">
        <v>0</v>
      </c>
      <c r="F25" s="30">
        <v>2</v>
      </c>
      <c r="G25" s="30">
        <v>1</v>
      </c>
      <c r="H25" s="81">
        <v>3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30">
        <v>100</v>
      </c>
      <c r="D26" s="30">
        <v>3</v>
      </c>
      <c r="E26" s="115">
        <v>0</v>
      </c>
      <c r="F26" s="30">
        <v>0</v>
      </c>
      <c r="G26" s="30">
        <v>3</v>
      </c>
      <c r="H26" s="81">
        <v>1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9">
        <v>0</v>
      </c>
      <c r="D27" s="99">
        <v>0</v>
      </c>
      <c r="E27" s="116">
        <v>0</v>
      </c>
      <c r="F27" s="99">
        <v>0</v>
      </c>
      <c r="G27" s="99">
        <v>0</v>
      </c>
      <c r="H27" s="100">
        <v>0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4"/>
      <c r="D28" s="104"/>
      <c r="E28" s="114"/>
      <c r="F28" s="104"/>
      <c r="G28" s="104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30">
        <v>0</v>
      </c>
      <c r="D29" s="30">
        <v>1</v>
      </c>
      <c r="E29" s="115">
        <v>0</v>
      </c>
      <c r="F29" s="30">
        <v>0</v>
      </c>
      <c r="G29" s="30">
        <v>1</v>
      </c>
      <c r="H29" s="81">
        <v>2</v>
      </c>
      <c r="I29" s="30">
        <v>0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30">
        <v>0</v>
      </c>
      <c r="D30" s="30">
        <v>0</v>
      </c>
      <c r="E30" s="115">
        <v>0</v>
      </c>
      <c r="F30" s="30">
        <v>0</v>
      </c>
      <c r="G30" s="30">
        <v>0</v>
      </c>
      <c r="H30" s="81">
        <v>1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30">
        <v>0</v>
      </c>
      <c r="D31" s="30">
        <v>0</v>
      </c>
      <c r="E31" s="115">
        <v>0</v>
      </c>
      <c r="F31" s="30">
        <v>0</v>
      </c>
      <c r="G31" s="30">
        <v>0</v>
      </c>
      <c r="H31" s="81">
        <v>0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30">
        <v>0</v>
      </c>
      <c r="D32" s="30">
        <v>1</v>
      </c>
      <c r="E32" s="115">
        <v>0</v>
      </c>
      <c r="F32" s="30">
        <v>0</v>
      </c>
      <c r="G32" s="30">
        <v>1</v>
      </c>
      <c r="H32" s="81">
        <v>1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30">
        <v>0</v>
      </c>
      <c r="D33" s="30">
        <v>2</v>
      </c>
      <c r="E33" s="115">
        <v>0</v>
      </c>
      <c r="F33" s="30">
        <v>0</v>
      </c>
      <c r="G33" s="30">
        <v>2</v>
      </c>
      <c r="H33" s="81">
        <v>0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9">
        <v>0</v>
      </c>
      <c r="D34" s="99">
        <v>1</v>
      </c>
      <c r="E34" s="116">
        <v>0</v>
      </c>
      <c r="F34" s="99">
        <v>0</v>
      </c>
      <c r="G34" s="99">
        <v>1</v>
      </c>
      <c r="H34" s="100">
        <v>2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100</v>
      </c>
      <c r="D36" s="6">
        <f t="shared" si="1"/>
        <v>36</v>
      </c>
      <c r="E36" s="117">
        <f t="shared" si="1"/>
        <v>3</v>
      </c>
      <c r="F36" s="6">
        <f t="shared" si="1"/>
        <v>5</v>
      </c>
      <c r="G36" s="6">
        <f t="shared" si="1"/>
        <v>24</v>
      </c>
      <c r="H36" s="82">
        <f t="shared" si="1"/>
        <v>24</v>
      </c>
      <c r="I36" s="6">
        <f t="shared" si="1"/>
        <v>0</v>
      </c>
      <c r="J36" s="6">
        <f>SUM(J5:J35)</f>
        <v>2</v>
      </c>
      <c r="K36" s="168"/>
      <c r="L36" s="6">
        <f>SUM(L5:L35)</f>
        <v>2</v>
      </c>
      <c r="M36" s="6">
        <f t="shared" ref="M36:N36" si="2">SUM(M5:M35)</f>
        <v>1</v>
      </c>
      <c r="N36" s="6">
        <f t="shared" si="2"/>
        <v>0</v>
      </c>
      <c r="O36" s="6">
        <f>SUM(O5:O35)</f>
        <v>1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1</v>
      </c>
      <c r="I37" s="232">
        <f t="shared" ref="I37:J37" si="3">IF($G$36=0,"",I36/$G$36)</f>
        <v>0</v>
      </c>
      <c r="J37" s="232">
        <f t="shared" si="3"/>
        <v>8.3333333333333329E-2</v>
      </c>
      <c r="K37" s="233"/>
      <c r="L37" s="232"/>
      <c r="M37" s="232">
        <f>IF($L$36=0,"",M36/$L$36)</f>
        <v>0.5</v>
      </c>
      <c r="N37" s="232">
        <f t="shared" ref="N37:O37" si="4">IF($L$36=0,"",N36/$L$36)</f>
        <v>0</v>
      </c>
      <c r="O37" s="232">
        <f t="shared" si="4"/>
        <v>0.5</v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O44"/>
  <sheetViews>
    <sheetView topLeftCell="A7" workbookViewId="0">
      <selection activeCell="O35" sqref="O35"/>
    </sheetView>
  </sheetViews>
  <sheetFormatPr defaultColWidth="9.125" defaultRowHeight="14.25" x14ac:dyDescent="0.2"/>
  <cols>
    <col min="1" max="1" width="8.125" style="17" customWidth="1"/>
    <col min="2" max="2" width="11.375" style="17" customWidth="1"/>
    <col min="3" max="3" width="10.625" style="19" customWidth="1"/>
    <col min="4" max="4" width="11.875" style="19" customWidth="1"/>
    <col min="5" max="5" width="11.375" style="18" customWidth="1"/>
    <col min="6" max="6" width="11.625" style="19" customWidth="1"/>
    <col min="7" max="7" width="12.875" style="19" customWidth="1"/>
    <col min="8" max="8" width="11.375" style="19" customWidth="1"/>
    <col min="9" max="9" width="13.375" style="19" bestFit="1" customWidth="1"/>
    <col min="10" max="10" width="9.625" style="19" customWidth="1"/>
    <col min="11" max="11" width="9.125" style="170"/>
    <col min="12" max="12" width="15.125" style="19" customWidth="1"/>
    <col min="13" max="13" width="12.875" style="19" customWidth="1"/>
    <col min="14" max="15" width="10.125" style="19" customWidth="1"/>
    <col min="16" max="16384" width="9.125" style="19"/>
  </cols>
  <sheetData>
    <row r="1" spans="1:15" s="12" customFormat="1" ht="18" x14ac:dyDescent="0.25">
      <c r="A1" s="10" t="s">
        <v>204</v>
      </c>
      <c r="B1" s="10"/>
      <c r="E1" s="11"/>
      <c r="K1" s="167"/>
    </row>
    <row r="2" spans="1:15" s="12" customFormat="1" ht="18.75" thickBot="1" x14ac:dyDescent="0.3">
      <c r="A2" s="10" t="str">
        <f>'Control Sheet'!C4&amp;" "&amp;'Control Sheet'!C3&amp;","&amp;" "&amp;'Control Sheet'!C5</f>
        <v>July 30, 2016</v>
      </c>
      <c r="B2" s="10"/>
      <c r="E2" s="13" t="str">
        <f>'Control Sheet'!E76</f>
        <v>Inthamara</v>
      </c>
      <c r="F2" s="14" t="str">
        <f>'Control Sheet'!B76</f>
        <v>INT</v>
      </c>
      <c r="H2" s="234" t="s">
        <v>213</v>
      </c>
      <c r="I2" s="235">
        <v>42184</v>
      </c>
      <c r="K2" s="167"/>
    </row>
    <row r="3" spans="1:15" s="12" customFormat="1" ht="18.75" thickBot="1" x14ac:dyDescent="0.3">
      <c r="A3" s="182"/>
      <c r="B3" s="183"/>
      <c r="C3" s="183"/>
      <c r="D3" s="183"/>
      <c r="E3" s="285" t="s">
        <v>161</v>
      </c>
      <c r="F3" s="286"/>
      <c r="G3" s="286"/>
      <c r="H3" s="286"/>
      <c r="I3" s="286"/>
      <c r="J3" s="287"/>
      <c r="K3" s="167"/>
      <c r="L3" s="288" t="s">
        <v>162</v>
      </c>
      <c r="M3" s="289"/>
      <c r="N3" s="289"/>
      <c r="O3" s="290"/>
    </row>
    <row r="4" spans="1:15" s="172" customFormat="1" ht="45" x14ac:dyDescent="0.2">
      <c r="A4" s="184" t="s">
        <v>76</v>
      </c>
      <c r="B4" s="184" t="s">
        <v>95</v>
      </c>
      <c r="C4" s="184" t="s">
        <v>94</v>
      </c>
      <c r="D4" s="184" t="s">
        <v>128</v>
      </c>
      <c r="E4" s="9" t="s">
        <v>129</v>
      </c>
      <c r="F4" s="9" t="s">
        <v>78</v>
      </c>
      <c r="G4" s="9" t="s">
        <v>133</v>
      </c>
      <c r="H4" s="173" t="s">
        <v>106</v>
      </c>
      <c r="I4" s="9" t="s">
        <v>79</v>
      </c>
      <c r="J4" s="9" t="s">
        <v>209</v>
      </c>
      <c r="K4" s="7"/>
      <c r="L4" s="172" t="s">
        <v>160</v>
      </c>
      <c r="M4" s="174" t="s">
        <v>132</v>
      </c>
      <c r="N4" s="172" t="s">
        <v>163</v>
      </c>
      <c r="O4" s="172" t="s">
        <v>209</v>
      </c>
    </row>
    <row r="5" spans="1:15" s="96" customFormat="1" x14ac:dyDescent="0.2">
      <c r="A5" s="8">
        <v>1</v>
      </c>
      <c r="B5" s="95" t="s">
        <v>115</v>
      </c>
      <c r="C5" s="29">
        <v>0</v>
      </c>
      <c r="D5" s="29">
        <v>10</v>
      </c>
      <c r="E5" s="113">
        <v>0</v>
      </c>
      <c r="F5" s="29">
        <v>1</v>
      </c>
      <c r="G5" s="29">
        <v>4</v>
      </c>
      <c r="H5" s="243">
        <v>3</v>
      </c>
      <c r="I5" s="29">
        <v>1</v>
      </c>
      <c r="J5" s="29">
        <v>0</v>
      </c>
      <c r="L5" s="111">
        <v>0</v>
      </c>
      <c r="M5" s="177">
        <v>0</v>
      </c>
      <c r="N5" s="111">
        <v>0</v>
      </c>
      <c r="O5" s="111">
        <v>0</v>
      </c>
    </row>
    <row r="6" spans="1:15" s="96" customFormat="1" x14ac:dyDescent="0.2">
      <c r="A6" s="245">
        <f>A5+1</f>
        <v>2</v>
      </c>
      <c r="B6" s="109" t="s">
        <v>116</v>
      </c>
      <c r="C6" s="97">
        <v>0</v>
      </c>
      <c r="D6" s="97">
        <v>4</v>
      </c>
      <c r="E6" s="247">
        <v>1</v>
      </c>
      <c r="F6" s="97">
        <v>0</v>
      </c>
      <c r="G6" s="97">
        <v>1</v>
      </c>
      <c r="H6" s="100">
        <v>0</v>
      </c>
      <c r="I6" s="97">
        <v>0</v>
      </c>
      <c r="J6" s="97">
        <v>0</v>
      </c>
      <c r="K6" s="24"/>
      <c r="L6" s="246">
        <v>0</v>
      </c>
      <c r="M6" s="175">
        <v>0</v>
      </c>
      <c r="N6" s="246">
        <v>0</v>
      </c>
      <c r="O6" s="246">
        <v>0</v>
      </c>
    </row>
    <row r="7" spans="1:15" s="96" customFormat="1" x14ac:dyDescent="0.2">
      <c r="A7" s="263">
        <f t="shared" ref="A7:A35" si="0">A6+1</f>
        <v>3</v>
      </c>
      <c r="B7" s="110" t="s">
        <v>96</v>
      </c>
      <c r="C7" s="101"/>
      <c r="D7" s="101"/>
      <c r="E7" s="264"/>
      <c r="F7" s="101"/>
      <c r="G7" s="101"/>
      <c r="H7" s="102"/>
      <c r="I7" s="101"/>
      <c r="J7" s="101"/>
      <c r="K7" s="26"/>
      <c r="L7" s="265"/>
      <c r="M7" s="176"/>
      <c r="N7" s="265"/>
      <c r="O7" s="265"/>
    </row>
    <row r="8" spans="1:15" s="96" customFormat="1" x14ac:dyDescent="0.2">
      <c r="A8" s="8">
        <f t="shared" si="0"/>
        <v>4</v>
      </c>
      <c r="B8" s="95" t="s">
        <v>97</v>
      </c>
      <c r="C8" s="29">
        <v>0</v>
      </c>
      <c r="D8" s="29">
        <v>26</v>
      </c>
      <c r="E8" s="113">
        <v>2</v>
      </c>
      <c r="F8" s="29">
        <v>2</v>
      </c>
      <c r="G8" s="273">
        <v>6</v>
      </c>
      <c r="H8" s="81">
        <v>3</v>
      </c>
      <c r="I8" s="29">
        <v>0</v>
      </c>
      <c r="J8" s="29">
        <v>0</v>
      </c>
      <c r="L8" s="111">
        <v>0</v>
      </c>
      <c r="M8" s="177">
        <v>0</v>
      </c>
      <c r="N8" s="111">
        <v>0</v>
      </c>
      <c r="O8" s="111">
        <v>0</v>
      </c>
    </row>
    <row r="9" spans="1:15" s="28" customFormat="1" x14ac:dyDescent="0.2">
      <c r="A9" s="22">
        <f t="shared" si="0"/>
        <v>5</v>
      </c>
      <c r="B9" s="95" t="s">
        <v>112</v>
      </c>
      <c r="C9" s="29">
        <v>0</v>
      </c>
      <c r="D9" s="29">
        <v>10</v>
      </c>
      <c r="E9" s="115">
        <v>0</v>
      </c>
      <c r="F9" s="29">
        <v>0</v>
      </c>
      <c r="G9" s="29">
        <v>5</v>
      </c>
      <c r="H9" s="81">
        <v>8</v>
      </c>
      <c r="I9" s="30">
        <v>0</v>
      </c>
      <c r="J9" s="30">
        <v>0</v>
      </c>
      <c r="L9" s="112">
        <v>0</v>
      </c>
      <c r="M9" s="177">
        <v>0</v>
      </c>
      <c r="N9" s="112">
        <v>0</v>
      </c>
      <c r="O9" s="112">
        <v>0</v>
      </c>
    </row>
    <row r="10" spans="1:15" s="28" customFormat="1" x14ac:dyDescent="0.2">
      <c r="A10" s="22">
        <f t="shared" si="0"/>
        <v>6</v>
      </c>
      <c r="B10" s="95" t="s">
        <v>113</v>
      </c>
      <c r="C10" s="29">
        <v>0</v>
      </c>
      <c r="D10" s="29">
        <v>3</v>
      </c>
      <c r="E10" s="115">
        <v>1</v>
      </c>
      <c r="F10" s="29">
        <v>1</v>
      </c>
      <c r="G10" s="29">
        <v>0</v>
      </c>
      <c r="H10" s="81">
        <v>1</v>
      </c>
      <c r="I10" s="30">
        <v>0</v>
      </c>
      <c r="J10" s="30">
        <v>0</v>
      </c>
      <c r="L10" s="112">
        <v>0</v>
      </c>
      <c r="M10" s="177">
        <v>0</v>
      </c>
      <c r="N10" s="112">
        <v>0</v>
      </c>
      <c r="O10" s="112">
        <v>0</v>
      </c>
    </row>
    <row r="11" spans="1:15" s="28" customFormat="1" x14ac:dyDescent="0.2">
      <c r="A11" s="22">
        <f t="shared" si="0"/>
        <v>7</v>
      </c>
      <c r="B11" s="95" t="s">
        <v>114</v>
      </c>
      <c r="C11" s="29">
        <v>0</v>
      </c>
      <c r="D11" s="29">
        <v>3</v>
      </c>
      <c r="E11" s="115">
        <v>0</v>
      </c>
      <c r="F11" s="29">
        <v>0</v>
      </c>
      <c r="G11" s="29">
        <v>3</v>
      </c>
      <c r="H11" s="81">
        <v>2</v>
      </c>
      <c r="I11" s="30">
        <v>0</v>
      </c>
      <c r="J11" s="30">
        <v>0</v>
      </c>
      <c r="L11" s="112">
        <v>0</v>
      </c>
      <c r="M11" s="177">
        <v>0</v>
      </c>
      <c r="N11" s="112">
        <v>0</v>
      </c>
      <c r="O11" s="112">
        <v>0</v>
      </c>
    </row>
    <row r="12" spans="1:15" s="28" customFormat="1" x14ac:dyDescent="0.2">
      <c r="A12" s="22">
        <f t="shared" si="0"/>
        <v>8</v>
      </c>
      <c r="B12" s="95" t="s">
        <v>115</v>
      </c>
      <c r="C12" s="29">
        <v>0</v>
      </c>
      <c r="D12" s="29">
        <v>0</v>
      </c>
      <c r="E12" s="115">
        <v>0</v>
      </c>
      <c r="F12" s="29">
        <v>0</v>
      </c>
      <c r="G12" s="29">
        <v>0</v>
      </c>
      <c r="H12" s="81">
        <v>1</v>
      </c>
      <c r="I12" s="30">
        <v>0</v>
      </c>
      <c r="J12" s="30">
        <v>0</v>
      </c>
      <c r="L12" s="112">
        <v>0</v>
      </c>
      <c r="M12" s="177">
        <v>0</v>
      </c>
      <c r="N12" s="112">
        <v>0</v>
      </c>
      <c r="O12" s="112">
        <v>0</v>
      </c>
    </row>
    <row r="13" spans="1:15" s="28" customFormat="1" x14ac:dyDescent="0.2">
      <c r="A13" s="98">
        <f t="shared" si="0"/>
        <v>9</v>
      </c>
      <c r="B13" s="109" t="s">
        <v>116</v>
      </c>
      <c r="C13" s="97">
        <v>0</v>
      </c>
      <c r="D13" s="97">
        <v>0</v>
      </c>
      <c r="E13" s="116">
        <v>0</v>
      </c>
      <c r="F13" s="97">
        <v>0</v>
      </c>
      <c r="G13" s="97">
        <v>0</v>
      </c>
      <c r="H13" s="100">
        <v>0</v>
      </c>
      <c r="I13" s="99">
        <v>0</v>
      </c>
      <c r="J13" s="99">
        <v>0</v>
      </c>
      <c r="K13" s="208"/>
      <c r="L13" s="165">
        <v>0</v>
      </c>
      <c r="M13" s="175">
        <v>0</v>
      </c>
      <c r="N13" s="165">
        <v>0</v>
      </c>
      <c r="O13" s="165">
        <v>0</v>
      </c>
    </row>
    <row r="14" spans="1:15" s="28" customFormat="1" x14ac:dyDescent="0.2">
      <c r="A14" s="103">
        <f t="shared" si="0"/>
        <v>10</v>
      </c>
      <c r="B14" s="110" t="s">
        <v>96</v>
      </c>
      <c r="C14" s="101"/>
      <c r="D14" s="101"/>
      <c r="E14" s="114"/>
      <c r="F14" s="101"/>
      <c r="G14" s="101"/>
      <c r="H14" s="102"/>
      <c r="I14" s="104"/>
      <c r="J14" s="104"/>
      <c r="K14" s="209"/>
      <c r="L14" s="166"/>
      <c r="M14" s="176"/>
      <c r="N14" s="166"/>
      <c r="O14" s="166"/>
    </row>
    <row r="15" spans="1:15" s="28" customFormat="1" x14ac:dyDescent="0.2">
      <c r="A15" s="22">
        <f t="shared" si="0"/>
        <v>11</v>
      </c>
      <c r="B15" s="95" t="s">
        <v>97</v>
      </c>
      <c r="C15" s="29">
        <v>0</v>
      </c>
      <c r="D15" s="29">
        <v>4</v>
      </c>
      <c r="E15" s="115">
        <v>1</v>
      </c>
      <c r="F15" s="29">
        <v>0</v>
      </c>
      <c r="G15" s="29">
        <v>1</v>
      </c>
      <c r="H15" s="81">
        <v>0</v>
      </c>
      <c r="I15" s="30">
        <v>0</v>
      </c>
      <c r="J15" s="30">
        <v>0</v>
      </c>
      <c r="L15" s="112">
        <v>0</v>
      </c>
      <c r="M15" s="177">
        <v>0</v>
      </c>
      <c r="N15" s="112">
        <v>0</v>
      </c>
      <c r="O15" s="112">
        <v>0</v>
      </c>
    </row>
    <row r="16" spans="1:15" s="28" customFormat="1" x14ac:dyDescent="0.2">
      <c r="A16" s="22">
        <f t="shared" si="0"/>
        <v>12</v>
      </c>
      <c r="B16" s="95" t="s">
        <v>112</v>
      </c>
      <c r="C16" s="29">
        <v>0</v>
      </c>
      <c r="D16" s="29">
        <v>7</v>
      </c>
      <c r="E16" s="115">
        <v>2</v>
      </c>
      <c r="F16" s="29">
        <v>2</v>
      </c>
      <c r="G16" s="29">
        <v>1</v>
      </c>
      <c r="H16" s="81">
        <v>1</v>
      </c>
      <c r="I16" s="30">
        <v>0</v>
      </c>
      <c r="J16" s="30">
        <v>0</v>
      </c>
      <c r="L16" s="112">
        <v>0</v>
      </c>
      <c r="M16" s="177">
        <v>0</v>
      </c>
      <c r="N16" s="112">
        <v>0</v>
      </c>
      <c r="O16" s="112">
        <v>0</v>
      </c>
    </row>
    <row r="17" spans="1:15" s="28" customFormat="1" x14ac:dyDescent="0.2">
      <c r="A17" s="22">
        <f t="shared" si="0"/>
        <v>13</v>
      </c>
      <c r="B17" s="95" t="s">
        <v>113</v>
      </c>
      <c r="C17" s="29">
        <v>0</v>
      </c>
      <c r="D17" s="29">
        <v>3</v>
      </c>
      <c r="E17" s="115">
        <v>1</v>
      </c>
      <c r="F17" s="29">
        <v>1</v>
      </c>
      <c r="G17" s="29">
        <v>1</v>
      </c>
      <c r="H17" s="81">
        <v>1</v>
      </c>
      <c r="I17" s="30">
        <v>0</v>
      </c>
      <c r="J17" s="30">
        <v>0</v>
      </c>
      <c r="L17" s="112">
        <v>0</v>
      </c>
      <c r="M17" s="177">
        <v>0</v>
      </c>
      <c r="N17" s="112">
        <v>0</v>
      </c>
      <c r="O17" s="112">
        <v>0</v>
      </c>
    </row>
    <row r="18" spans="1:15" s="28" customFormat="1" x14ac:dyDescent="0.2">
      <c r="A18" s="22">
        <f t="shared" si="0"/>
        <v>14</v>
      </c>
      <c r="B18" s="95" t="s">
        <v>114</v>
      </c>
      <c r="C18" s="29">
        <v>0</v>
      </c>
      <c r="D18" s="29">
        <v>5</v>
      </c>
      <c r="E18" s="115">
        <v>1</v>
      </c>
      <c r="F18" s="29">
        <v>0</v>
      </c>
      <c r="G18" s="29">
        <v>2</v>
      </c>
      <c r="H18" s="81">
        <v>0</v>
      </c>
      <c r="I18" s="30">
        <v>1</v>
      </c>
      <c r="J18" s="30">
        <v>2</v>
      </c>
      <c r="L18" s="112">
        <v>0</v>
      </c>
      <c r="M18" s="177">
        <v>0</v>
      </c>
      <c r="N18" s="112">
        <v>0</v>
      </c>
      <c r="O18" s="112">
        <v>0</v>
      </c>
    </row>
    <row r="19" spans="1:15" s="28" customFormat="1" x14ac:dyDescent="0.2">
      <c r="A19" s="22">
        <f t="shared" si="0"/>
        <v>15</v>
      </c>
      <c r="B19" s="95" t="s">
        <v>115</v>
      </c>
      <c r="C19" s="29">
        <v>0</v>
      </c>
      <c r="D19" s="29">
        <v>4</v>
      </c>
      <c r="E19" s="115">
        <v>1</v>
      </c>
      <c r="F19" s="29">
        <v>1</v>
      </c>
      <c r="G19" s="29">
        <v>1</v>
      </c>
      <c r="H19" s="81">
        <v>1</v>
      </c>
      <c r="I19" s="30">
        <v>0</v>
      </c>
      <c r="J19" s="30">
        <v>0</v>
      </c>
      <c r="L19" s="112">
        <v>0</v>
      </c>
      <c r="M19" s="177">
        <v>0</v>
      </c>
      <c r="N19" s="112">
        <v>0</v>
      </c>
      <c r="O19" s="112">
        <v>0</v>
      </c>
    </row>
    <row r="20" spans="1:15" s="28" customFormat="1" x14ac:dyDescent="0.2">
      <c r="A20" s="98">
        <f t="shared" si="0"/>
        <v>16</v>
      </c>
      <c r="B20" s="109" t="s">
        <v>116</v>
      </c>
      <c r="C20" s="97">
        <v>0</v>
      </c>
      <c r="D20" s="97">
        <v>3</v>
      </c>
      <c r="E20" s="116">
        <v>0</v>
      </c>
      <c r="F20" s="97">
        <v>0</v>
      </c>
      <c r="G20" s="97">
        <v>2</v>
      </c>
      <c r="H20" s="100">
        <v>0</v>
      </c>
      <c r="I20" s="99">
        <v>0</v>
      </c>
      <c r="J20" s="99">
        <v>0</v>
      </c>
      <c r="K20" s="208"/>
      <c r="L20" s="165">
        <v>0</v>
      </c>
      <c r="M20" s="175">
        <v>0</v>
      </c>
      <c r="N20" s="165">
        <v>0</v>
      </c>
      <c r="O20" s="165">
        <v>0</v>
      </c>
    </row>
    <row r="21" spans="1:15" s="28" customFormat="1" x14ac:dyDescent="0.2">
      <c r="A21" s="103">
        <f t="shared" si="0"/>
        <v>17</v>
      </c>
      <c r="B21" s="110" t="s">
        <v>96</v>
      </c>
      <c r="C21" s="101"/>
      <c r="D21" s="101"/>
      <c r="E21" s="114"/>
      <c r="F21" s="101"/>
      <c r="G21" s="101"/>
      <c r="H21" s="102"/>
      <c r="I21" s="104"/>
      <c r="J21" s="104"/>
      <c r="K21" s="209"/>
      <c r="L21" s="166"/>
      <c r="M21" s="176"/>
      <c r="N21" s="166"/>
      <c r="O21" s="166"/>
    </row>
    <row r="22" spans="1:15" s="28" customFormat="1" x14ac:dyDescent="0.2">
      <c r="A22" s="22">
        <f t="shared" si="0"/>
        <v>18</v>
      </c>
      <c r="B22" s="95" t="s">
        <v>97</v>
      </c>
      <c r="C22" s="29">
        <v>0</v>
      </c>
      <c r="D22" s="29">
        <v>3</v>
      </c>
      <c r="E22" s="115">
        <v>0</v>
      </c>
      <c r="F22" s="29">
        <v>0</v>
      </c>
      <c r="G22" s="29">
        <v>1</v>
      </c>
      <c r="H22" s="81">
        <v>1</v>
      </c>
      <c r="I22" s="30">
        <v>0</v>
      </c>
      <c r="J22" s="30">
        <v>0</v>
      </c>
      <c r="L22" s="112">
        <v>0</v>
      </c>
      <c r="M22" s="177">
        <v>0</v>
      </c>
      <c r="N22" s="112">
        <v>0</v>
      </c>
      <c r="O22" s="112">
        <v>0</v>
      </c>
    </row>
    <row r="23" spans="1:15" s="28" customFormat="1" x14ac:dyDescent="0.2">
      <c r="A23" s="266">
        <f t="shared" si="0"/>
        <v>19</v>
      </c>
      <c r="B23" s="259" t="s">
        <v>112</v>
      </c>
      <c r="C23" s="260"/>
      <c r="D23" s="260"/>
      <c r="E23" s="267"/>
      <c r="F23" s="260"/>
      <c r="G23" s="260"/>
      <c r="H23" s="261"/>
      <c r="I23" s="268"/>
      <c r="J23" s="268"/>
      <c r="K23" s="269"/>
      <c r="L23" s="270"/>
      <c r="M23" s="262"/>
      <c r="N23" s="270"/>
      <c r="O23" s="270"/>
    </row>
    <row r="24" spans="1:15" s="28" customFormat="1" x14ac:dyDescent="0.2">
      <c r="A24" s="22">
        <f t="shared" si="0"/>
        <v>20</v>
      </c>
      <c r="B24" s="95" t="s">
        <v>113</v>
      </c>
      <c r="C24" s="29">
        <v>0</v>
      </c>
      <c r="D24" s="29">
        <v>6</v>
      </c>
      <c r="E24" s="115">
        <v>1</v>
      </c>
      <c r="F24" s="29">
        <v>1</v>
      </c>
      <c r="G24" s="29">
        <v>2</v>
      </c>
      <c r="H24" s="81">
        <v>0</v>
      </c>
      <c r="I24" s="30">
        <v>0</v>
      </c>
      <c r="J24" s="30">
        <v>0</v>
      </c>
      <c r="L24" s="112">
        <v>0</v>
      </c>
      <c r="M24" s="177">
        <v>0</v>
      </c>
      <c r="N24" s="112">
        <v>0</v>
      </c>
      <c r="O24" s="112">
        <v>0</v>
      </c>
    </row>
    <row r="25" spans="1:15" s="28" customFormat="1" x14ac:dyDescent="0.2">
      <c r="A25" s="22">
        <f t="shared" si="0"/>
        <v>21</v>
      </c>
      <c r="B25" s="95" t="s">
        <v>114</v>
      </c>
      <c r="C25" s="29">
        <v>0</v>
      </c>
      <c r="D25" s="29">
        <v>3</v>
      </c>
      <c r="E25" s="115">
        <v>0</v>
      </c>
      <c r="F25" s="29">
        <v>0</v>
      </c>
      <c r="G25" s="29">
        <v>1</v>
      </c>
      <c r="H25" s="81">
        <v>4</v>
      </c>
      <c r="I25" s="30">
        <v>0</v>
      </c>
      <c r="J25" s="30">
        <v>0</v>
      </c>
      <c r="L25" s="112">
        <v>0</v>
      </c>
      <c r="M25" s="177">
        <v>0</v>
      </c>
      <c r="N25" s="112">
        <v>0</v>
      </c>
      <c r="O25" s="112">
        <v>0</v>
      </c>
    </row>
    <row r="26" spans="1:15" s="28" customFormat="1" x14ac:dyDescent="0.2">
      <c r="A26" s="22">
        <f t="shared" si="0"/>
        <v>22</v>
      </c>
      <c r="B26" s="95" t="s">
        <v>115</v>
      </c>
      <c r="C26" s="29">
        <v>0</v>
      </c>
      <c r="D26" s="29">
        <v>1</v>
      </c>
      <c r="E26" s="115">
        <v>0</v>
      </c>
      <c r="F26" s="29">
        <v>0</v>
      </c>
      <c r="G26" s="29">
        <v>0</v>
      </c>
      <c r="H26" s="81">
        <v>1</v>
      </c>
      <c r="I26" s="30">
        <v>0</v>
      </c>
      <c r="J26" s="30">
        <v>0</v>
      </c>
      <c r="L26" s="112">
        <v>0</v>
      </c>
      <c r="M26" s="177">
        <v>0</v>
      </c>
      <c r="N26" s="112">
        <v>0</v>
      </c>
      <c r="O26" s="112">
        <v>0</v>
      </c>
    </row>
    <row r="27" spans="1:15" s="28" customFormat="1" x14ac:dyDescent="0.2">
      <c r="A27" s="98">
        <f t="shared" si="0"/>
        <v>23</v>
      </c>
      <c r="B27" s="109" t="s">
        <v>116</v>
      </c>
      <c r="C27" s="97">
        <v>0</v>
      </c>
      <c r="D27" s="97">
        <v>5</v>
      </c>
      <c r="E27" s="116">
        <v>0</v>
      </c>
      <c r="F27" s="97">
        <v>0</v>
      </c>
      <c r="G27" s="97">
        <v>2</v>
      </c>
      <c r="H27" s="100">
        <v>1</v>
      </c>
      <c r="I27" s="99">
        <v>0</v>
      </c>
      <c r="J27" s="99">
        <v>0</v>
      </c>
      <c r="K27" s="208"/>
      <c r="L27" s="165">
        <v>0</v>
      </c>
      <c r="M27" s="175">
        <v>0</v>
      </c>
      <c r="N27" s="165">
        <v>0</v>
      </c>
      <c r="O27" s="165">
        <v>0</v>
      </c>
    </row>
    <row r="28" spans="1:15" s="28" customFormat="1" x14ac:dyDescent="0.2">
      <c r="A28" s="103">
        <f t="shared" si="0"/>
        <v>24</v>
      </c>
      <c r="B28" s="110" t="s">
        <v>96</v>
      </c>
      <c r="C28" s="101"/>
      <c r="D28" s="101"/>
      <c r="E28" s="114"/>
      <c r="F28" s="101"/>
      <c r="G28" s="101"/>
      <c r="H28" s="102"/>
      <c r="I28" s="104"/>
      <c r="J28" s="104"/>
      <c r="K28" s="209"/>
      <c r="L28" s="166"/>
      <c r="M28" s="176"/>
      <c r="N28" s="166"/>
      <c r="O28" s="166"/>
    </row>
    <row r="29" spans="1:15" s="28" customFormat="1" x14ac:dyDescent="0.2">
      <c r="A29" s="22">
        <f t="shared" si="0"/>
        <v>25</v>
      </c>
      <c r="B29" s="95" t="s">
        <v>97</v>
      </c>
      <c r="C29" s="29">
        <v>0</v>
      </c>
      <c r="D29" s="29">
        <v>7</v>
      </c>
      <c r="E29" s="115">
        <v>0</v>
      </c>
      <c r="F29" s="29">
        <v>0</v>
      </c>
      <c r="G29" s="29">
        <v>3</v>
      </c>
      <c r="H29" s="81">
        <v>3</v>
      </c>
      <c r="I29" s="30">
        <v>1</v>
      </c>
      <c r="J29" s="30">
        <v>0</v>
      </c>
      <c r="L29" s="112">
        <v>0</v>
      </c>
      <c r="M29" s="177">
        <v>0</v>
      </c>
      <c r="N29" s="112">
        <v>0</v>
      </c>
      <c r="O29" s="112">
        <v>0</v>
      </c>
    </row>
    <row r="30" spans="1:15" s="28" customFormat="1" x14ac:dyDescent="0.2">
      <c r="A30" s="22">
        <f t="shared" si="0"/>
        <v>26</v>
      </c>
      <c r="B30" s="95" t="s">
        <v>112</v>
      </c>
      <c r="C30" s="29">
        <v>0</v>
      </c>
      <c r="D30" s="29">
        <v>7</v>
      </c>
      <c r="E30" s="115">
        <v>0</v>
      </c>
      <c r="F30" s="29">
        <v>0</v>
      </c>
      <c r="G30" s="29">
        <v>4</v>
      </c>
      <c r="H30" s="81">
        <v>3</v>
      </c>
      <c r="I30" s="30">
        <v>0</v>
      </c>
      <c r="J30" s="30">
        <v>0</v>
      </c>
      <c r="L30" s="112">
        <v>0</v>
      </c>
      <c r="M30" s="177">
        <v>0</v>
      </c>
      <c r="N30" s="112">
        <v>0</v>
      </c>
      <c r="O30" s="112">
        <v>0</v>
      </c>
    </row>
    <row r="31" spans="1:15" s="28" customFormat="1" x14ac:dyDescent="0.2">
      <c r="A31" s="22">
        <f t="shared" si="0"/>
        <v>27</v>
      </c>
      <c r="B31" s="95" t="s">
        <v>113</v>
      </c>
      <c r="C31" s="29">
        <v>0</v>
      </c>
      <c r="D31" s="29">
        <v>6</v>
      </c>
      <c r="E31" s="115">
        <v>0</v>
      </c>
      <c r="F31" s="29">
        <v>0</v>
      </c>
      <c r="G31" s="29">
        <v>2</v>
      </c>
      <c r="H31" s="81">
        <v>2</v>
      </c>
      <c r="I31" s="30">
        <v>0</v>
      </c>
      <c r="J31" s="30">
        <v>0</v>
      </c>
      <c r="L31" s="112">
        <v>0</v>
      </c>
      <c r="M31" s="177">
        <v>0</v>
      </c>
      <c r="N31" s="112">
        <v>0</v>
      </c>
      <c r="O31" s="112">
        <v>0</v>
      </c>
    </row>
    <row r="32" spans="1:15" s="28" customFormat="1" x14ac:dyDescent="0.2">
      <c r="A32" s="22">
        <f t="shared" si="0"/>
        <v>28</v>
      </c>
      <c r="B32" s="95" t="s">
        <v>114</v>
      </c>
      <c r="C32" s="29">
        <v>0</v>
      </c>
      <c r="D32" s="29">
        <v>3</v>
      </c>
      <c r="E32" s="115">
        <v>0</v>
      </c>
      <c r="F32" s="29">
        <v>0</v>
      </c>
      <c r="G32" s="29">
        <v>2</v>
      </c>
      <c r="H32" s="81">
        <v>1</v>
      </c>
      <c r="I32" s="30">
        <v>0</v>
      </c>
      <c r="J32" s="30">
        <v>0</v>
      </c>
      <c r="L32" s="112">
        <v>0</v>
      </c>
      <c r="M32" s="177">
        <v>0</v>
      </c>
      <c r="N32" s="112">
        <v>0</v>
      </c>
      <c r="O32" s="112">
        <v>0</v>
      </c>
    </row>
    <row r="33" spans="1:15" s="28" customFormat="1" x14ac:dyDescent="0.2">
      <c r="A33" s="22">
        <f t="shared" si="0"/>
        <v>29</v>
      </c>
      <c r="B33" s="95" t="s">
        <v>115</v>
      </c>
      <c r="C33" s="29">
        <v>0</v>
      </c>
      <c r="D33" s="29">
        <v>7</v>
      </c>
      <c r="E33" s="115">
        <v>1</v>
      </c>
      <c r="F33" s="29">
        <v>1</v>
      </c>
      <c r="G33" s="29">
        <v>2</v>
      </c>
      <c r="H33" s="81">
        <v>2</v>
      </c>
      <c r="I33" s="30">
        <v>0</v>
      </c>
      <c r="J33" s="30">
        <v>0</v>
      </c>
      <c r="L33" s="112">
        <v>0</v>
      </c>
      <c r="M33" s="177">
        <v>0</v>
      </c>
      <c r="N33" s="112">
        <v>0</v>
      </c>
      <c r="O33" s="112">
        <v>0</v>
      </c>
    </row>
    <row r="34" spans="1:15" s="28" customFormat="1" x14ac:dyDescent="0.2">
      <c r="A34" s="98">
        <f t="shared" si="0"/>
        <v>30</v>
      </c>
      <c r="B34" s="109" t="s">
        <v>116</v>
      </c>
      <c r="C34" s="97">
        <v>0</v>
      </c>
      <c r="D34" s="97">
        <v>5</v>
      </c>
      <c r="E34" s="116">
        <v>1</v>
      </c>
      <c r="F34" s="97">
        <v>1</v>
      </c>
      <c r="G34" s="97">
        <v>3</v>
      </c>
      <c r="H34" s="100">
        <v>2</v>
      </c>
      <c r="I34" s="99">
        <v>0</v>
      </c>
      <c r="J34" s="99">
        <v>0</v>
      </c>
      <c r="K34" s="208"/>
      <c r="L34" s="165">
        <v>0</v>
      </c>
      <c r="M34" s="175">
        <v>0</v>
      </c>
      <c r="N34" s="165">
        <v>0</v>
      </c>
      <c r="O34" s="165">
        <v>0</v>
      </c>
    </row>
    <row r="35" spans="1:15" s="96" customFormat="1" x14ac:dyDescent="0.2">
      <c r="A35" s="263">
        <f t="shared" si="0"/>
        <v>31</v>
      </c>
      <c r="B35" s="110" t="s">
        <v>96</v>
      </c>
      <c r="C35" s="101"/>
      <c r="D35" s="101"/>
      <c r="E35" s="264"/>
      <c r="F35" s="101"/>
      <c r="G35" s="101"/>
      <c r="H35" s="102"/>
      <c r="I35" s="101"/>
      <c r="J35" s="101"/>
      <c r="K35" s="26"/>
      <c r="L35" s="265"/>
      <c r="M35" s="176"/>
      <c r="N35" s="265"/>
      <c r="O35" s="265"/>
    </row>
    <row r="36" spans="1:15" s="5" customFormat="1" ht="15.75" thickBot="1" x14ac:dyDescent="0.25">
      <c r="A36" s="4" t="s">
        <v>77</v>
      </c>
      <c r="B36" s="4"/>
      <c r="C36" s="6">
        <f t="shared" ref="C36:I36" si="1">SUM(C5:C35)</f>
        <v>0</v>
      </c>
      <c r="D36" s="6">
        <f t="shared" si="1"/>
        <v>135</v>
      </c>
      <c r="E36" s="117">
        <f t="shared" si="1"/>
        <v>13</v>
      </c>
      <c r="F36" s="6">
        <f t="shared" si="1"/>
        <v>11</v>
      </c>
      <c r="G36" s="6">
        <f t="shared" si="1"/>
        <v>49</v>
      </c>
      <c r="H36" s="82">
        <f t="shared" si="1"/>
        <v>41</v>
      </c>
      <c r="I36" s="6">
        <f t="shared" si="1"/>
        <v>3</v>
      </c>
      <c r="J36" s="6">
        <f>SUM(J5:J35)</f>
        <v>2</v>
      </c>
      <c r="K36" s="168"/>
      <c r="L36" s="6">
        <f>SUM(L5:L35)</f>
        <v>0</v>
      </c>
      <c r="M36" s="6">
        <f t="shared" ref="M36:N36" si="2">SUM(M5:M35)</f>
        <v>0</v>
      </c>
      <c r="N36" s="6">
        <f t="shared" si="2"/>
        <v>0</v>
      </c>
      <c r="O36" s="6">
        <f>SUM(O5:O35)</f>
        <v>0</v>
      </c>
    </row>
    <row r="37" spans="1:15" s="1" customFormat="1" x14ac:dyDescent="0.2">
      <c r="A37" s="2"/>
      <c r="B37" s="2"/>
      <c r="E37" s="8"/>
      <c r="G37" s="31"/>
      <c r="H37" s="232">
        <f>IF($G$36=0,"",H36/$G$36)</f>
        <v>0.83673469387755106</v>
      </c>
      <c r="I37" s="232">
        <f t="shared" ref="I37:J37" si="3">IF($G$36=0,"",I36/$G$36)</f>
        <v>6.1224489795918366E-2</v>
      </c>
      <c r="J37" s="232">
        <f t="shared" si="3"/>
        <v>4.0816326530612242E-2</v>
      </c>
      <c r="K37" s="233"/>
      <c r="L37" s="232"/>
      <c r="M37" s="232" t="str">
        <f>IF($L$36=0,"",M36/$L$36)</f>
        <v/>
      </c>
      <c r="N37" s="232" t="str">
        <f t="shared" ref="N37:O37" si="4">IF($L$36=0,"",N36/$L$36)</f>
        <v/>
      </c>
      <c r="O37" s="232" t="str">
        <f t="shared" si="4"/>
        <v/>
      </c>
    </row>
    <row r="38" spans="1:15" s="1" customFormat="1" x14ac:dyDescent="0.2">
      <c r="A38" s="2"/>
      <c r="B38" s="2"/>
      <c r="E38" s="8"/>
      <c r="G38" s="31"/>
      <c r="K38" s="96"/>
    </row>
    <row r="39" spans="1:15" s="1" customFormat="1" ht="15" x14ac:dyDescent="0.25">
      <c r="A39" s="3" t="s">
        <v>91</v>
      </c>
      <c r="B39" s="3"/>
      <c r="D39" s="24"/>
      <c r="E39" s="1" t="s">
        <v>92</v>
      </c>
      <c r="F39" s="26"/>
      <c r="G39" s="1" t="s">
        <v>93</v>
      </c>
      <c r="H39" s="25"/>
      <c r="I39" s="1" t="s">
        <v>212</v>
      </c>
      <c r="J39" s="1" t="s">
        <v>244</v>
      </c>
      <c r="K39" s="96"/>
    </row>
    <row r="40" spans="1:15" s="1" customFormat="1" x14ac:dyDescent="0.2">
      <c r="A40" s="2"/>
      <c r="B40" s="2"/>
      <c r="K40" s="96"/>
    </row>
    <row r="41" spans="1:15" s="16" customFormat="1" ht="15" x14ac:dyDescent="0.25">
      <c r="A41" s="3"/>
      <c r="B41" s="15"/>
      <c r="E41" s="23"/>
      <c r="F41" s="23"/>
      <c r="H41" s="23"/>
      <c r="I41" s="23"/>
      <c r="J41" s="23"/>
      <c r="K41" s="169"/>
    </row>
    <row r="42" spans="1:15" x14ac:dyDescent="0.2">
      <c r="D42" s="21"/>
      <c r="E42" s="20"/>
      <c r="F42" s="32"/>
      <c r="H42" s="20"/>
      <c r="I42" s="83"/>
      <c r="J42" s="83"/>
    </row>
    <row r="43" spans="1:15" x14ac:dyDescent="0.2">
      <c r="D43" s="21"/>
      <c r="E43" s="20"/>
      <c r="F43" s="32"/>
      <c r="H43" s="20"/>
      <c r="I43" s="83"/>
      <c r="J43" s="83"/>
    </row>
    <row r="44" spans="1:15" x14ac:dyDescent="0.2">
      <c r="E44" s="19"/>
      <c r="F44" s="32"/>
      <c r="I44" s="27"/>
      <c r="J44" s="27"/>
      <c r="K44" s="171"/>
      <c r="L44" s="83"/>
    </row>
  </sheetData>
  <mergeCells count="2">
    <mergeCell ref="E3:J3"/>
    <mergeCell ref="L3:O3"/>
  </mergeCells>
  <phoneticPr fontId="25"/>
  <printOptions horizontalCentered="1"/>
  <pageMargins left="0" right="0" top="0.55118110236220474" bottom="0" header="0.31496062992125984" footer="0.31496062992125984"/>
  <pageSetup paperSize="9" scale="75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55</vt:i4>
      </vt:variant>
      <vt:variant>
        <vt:lpstr>Named Ranges</vt:lpstr>
      </vt:variant>
      <vt:variant>
        <vt:i4>52</vt:i4>
      </vt:variant>
    </vt:vector>
  </HeadingPairs>
  <TitlesOfParts>
    <vt:vector size="107" baseType="lpstr">
      <vt:lpstr>Finance history</vt:lpstr>
      <vt:lpstr>Control Sheet</vt:lpstr>
      <vt:lpstr>TNB</vt:lpstr>
      <vt:lpstr>BKK</vt:lpstr>
      <vt:lpstr>HQT</vt:lpstr>
      <vt:lpstr>CSW</vt:lpstr>
      <vt:lpstr>PAK</vt:lpstr>
      <vt:lpstr>STP</vt:lpstr>
      <vt:lpstr>INT</vt:lpstr>
      <vt:lpstr>CH4</vt:lpstr>
      <vt:lpstr>DMU</vt:lpstr>
      <vt:lpstr>BKP</vt:lpstr>
      <vt:lpstr>BRG</vt:lpstr>
      <vt:lpstr>PCP</vt:lpstr>
      <vt:lpstr>PPD</vt:lpstr>
      <vt:lpstr>BPO</vt:lpstr>
      <vt:lpstr>BPE</vt:lpstr>
      <vt:lpstr>BPN</vt:lpstr>
      <vt:lpstr>ROM</vt:lpstr>
      <vt:lpstr>PRW</vt:lpstr>
      <vt:lpstr>KKW</vt:lpstr>
      <vt:lpstr>SPM</vt:lpstr>
      <vt:lpstr>LAK</vt:lpstr>
      <vt:lpstr>SAI</vt:lpstr>
      <vt:lpstr>KBN</vt:lpstr>
      <vt:lpstr>NKM</vt:lpstr>
      <vt:lpstr>PMT</vt:lpstr>
      <vt:lpstr>BBN</vt:lpstr>
      <vt:lpstr>BUA</vt:lpstr>
      <vt:lpstr>NVA</vt:lpstr>
      <vt:lpstr>KL4</vt:lpstr>
      <vt:lpstr>MHC</vt:lpstr>
      <vt:lpstr>Province</vt:lpstr>
      <vt:lpstr>CCS</vt:lpstr>
      <vt:lpstr>AMT</vt:lpstr>
      <vt:lpstr>CHB</vt:lpstr>
      <vt:lpstr>SRC</vt:lpstr>
      <vt:lpstr>BWN</vt:lpstr>
      <vt:lpstr>PTY</vt:lpstr>
      <vt:lpstr>RYO</vt:lpstr>
      <vt:lpstr>MTP</vt:lpstr>
      <vt:lpstr>PLD</vt:lpstr>
      <vt:lpstr>BKH</vt:lpstr>
      <vt:lpstr>CTB</vt:lpstr>
      <vt:lpstr>KRT</vt:lpstr>
      <vt:lpstr>JOH</vt:lpstr>
      <vt:lpstr>YMO</vt:lpstr>
      <vt:lpstr>S1M</vt:lpstr>
      <vt:lpstr>PTC</vt:lpstr>
      <vt:lpstr>BRR</vt:lpstr>
      <vt:lpstr>RBR</vt:lpstr>
      <vt:lpstr>WNO</vt:lpstr>
      <vt:lpstr>AYU</vt:lpstr>
      <vt:lpstr>SPB</vt:lpstr>
      <vt:lpstr>Sheet1</vt:lpstr>
      <vt:lpstr>AMT!Print_Area</vt:lpstr>
      <vt:lpstr>AYU!Print_Area</vt:lpstr>
      <vt:lpstr>BBN!Print_Area</vt:lpstr>
      <vt:lpstr>BKH!Print_Area</vt:lpstr>
      <vt:lpstr>BKK!Print_Area</vt:lpstr>
      <vt:lpstr>BKP!Print_Area</vt:lpstr>
      <vt:lpstr>BPE!Print_Area</vt:lpstr>
      <vt:lpstr>BPN!Print_Area</vt:lpstr>
      <vt:lpstr>BPO!Print_Area</vt:lpstr>
      <vt:lpstr>BRG!Print_Area</vt:lpstr>
      <vt:lpstr>BRR!Print_Area</vt:lpstr>
      <vt:lpstr>BUA!Print_Area</vt:lpstr>
      <vt:lpstr>BWN!Print_Area</vt:lpstr>
      <vt:lpstr>CCS!Print_Area</vt:lpstr>
      <vt:lpstr>'CH4'!Print_Area</vt:lpstr>
      <vt:lpstr>CHB!Print_Area</vt:lpstr>
      <vt:lpstr>CSW!Print_Area</vt:lpstr>
      <vt:lpstr>CTB!Print_Area</vt:lpstr>
      <vt:lpstr>DMU!Print_Area</vt:lpstr>
      <vt:lpstr>HQT!Print_Area</vt:lpstr>
      <vt:lpstr>INT!Print_Area</vt:lpstr>
      <vt:lpstr>JOH!Print_Area</vt:lpstr>
      <vt:lpstr>KBN!Print_Area</vt:lpstr>
      <vt:lpstr>KKW!Print_Area</vt:lpstr>
      <vt:lpstr>'KL4'!Print_Area</vt:lpstr>
      <vt:lpstr>KRT!Print_Area</vt:lpstr>
      <vt:lpstr>LAK!Print_Area</vt:lpstr>
      <vt:lpstr>MHC!Print_Area</vt:lpstr>
      <vt:lpstr>MTP!Print_Area</vt:lpstr>
      <vt:lpstr>NKM!Print_Area</vt:lpstr>
      <vt:lpstr>NVA!Print_Area</vt:lpstr>
      <vt:lpstr>PAK!Print_Area</vt:lpstr>
      <vt:lpstr>PCP!Print_Area</vt:lpstr>
      <vt:lpstr>PLD!Print_Area</vt:lpstr>
      <vt:lpstr>PMT!Print_Area</vt:lpstr>
      <vt:lpstr>PPD!Print_Area</vt:lpstr>
      <vt:lpstr>Province!Print_Area</vt:lpstr>
      <vt:lpstr>PRW!Print_Area</vt:lpstr>
      <vt:lpstr>PTC!Print_Area</vt:lpstr>
      <vt:lpstr>PTY!Print_Area</vt:lpstr>
      <vt:lpstr>RBR!Print_Area</vt:lpstr>
      <vt:lpstr>ROM!Print_Area</vt:lpstr>
      <vt:lpstr>RYO!Print_Area</vt:lpstr>
      <vt:lpstr>S1M!Print_Area</vt:lpstr>
      <vt:lpstr>SAI!Print_Area</vt:lpstr>
      <vt:lpstr>SPB!Print_Area</vt:lpstr>
      <vt:lpstr>SPM!Print_Area</vt:lpstr>
      <vt:lpstr>SRC!Print_Area</vt:lpstr>
      <vt:lpstr>STP!Print_Area</vt:lpstr>
      <vt:lpstr>TNB!Print_Area</vt:lpstr>
      <vt:lpstr>WNO!Print_Area</vt:lpstr>
      <vt:lpstr>YMO!Print_Area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2016-08-18T07:27:13Z</dcterms:modified>
</cp:coreProperties>
</file>