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360" firstSheet="11" activeTab="13"/>
  </bookViews>
  <sheets>
    <sheet name="Summary" sheetId="1" r:id="rId1"/>
    <sheet name="MST_CENTRE" sheetId="20" r:id="rId2"/>
    <sheet name="MST_CREDIT" sheetId="33" r:id="rId3"/>
    <sheet name="MST_CREDIT_TYPE" sheetId="22" r:id="rId4"/>
    <sheet name="MST_CSU_CENTER" sheetId="27" r:id="rId5"/>
    <sheet name="MST_CSU_MEMBER_GROUP" sheetId="23" r:id="rId6"/>
    <sheet name="MST_CUSTOMER_MAIN" sheetId="21" r:id="rId7"/>
    <sheet name="MST_TEAM_MAIN" sheetId="34" r:id="rId8"/>
    <sheet name="TRN_CREDIT_RECEIPT" sheetId="35" r:id="rId9"/>
    <sheet name="TRN_FSD_TRANSACTION" sheetId="36" r:id="rId10"/>
    <sheet name="TRN_MF_INSU_CLAIM" sheetId="37" r:id="rId11"/>
    <sheet name="TRN_RECOVERY_HISTORY" sheetId="38" r:id="rId12"/>
    <sheet name="TRN_RENTAL_DUE_TRANS" sheetId="40" r:id="rId13"/>
    <sheet name="TRN_TEAM_PERFORMANCE" sheetId="39" r:id="rId14"/>
  </sheets>
  <definedNames>
    <definedName name="_xlnm._FilterDatabase" localSheetId="1" hidden="1">MST_CENTRE!$A$9:$J$9</definedName>
    <definedName name="_xlnm._FilterDatabase" localSheetId="2" hidden="1">MST_CREDIT!$A$9:$J$249</definedName>
    <definedName name="_xlnm._FilterDatabase" localSheetId="3" hidden="1">MST_CREDIT_TYPE!$A$9:$J$72</definedName>
    <definedName name="_xlnm._FilterDatabase" localSheetId="5" hidden="1">MST_CSU_MEMBER_GROUP!$A$9:$J$29</definedName>
    <definedName name="_xlnm._FilterDatabase" localSheetId="6" hidden="1">MST_CUSTOMER_MAIN!$A$9:$J$194</definedName>
    <definedName name="_xlnm._FilterDatabase" localSheetId="7" hidden="1">MST_TEAM_MAIN!$A$9:$J$34</definedName>
    <definedName name="_xlnm._FilterDatabase" localSheetId="8" hidden="1">TRN_CREDIT_RECEIPT!$A$9:$J$52</definedName>
    <definedName name="_xlnm._FilterDatabase" localSheetId="9" hidden="1">TRN_FSD_TRANSACTION!$A$9:$J$70</definedName>
    <definedName name="_xlnm._FilterDatabase" localSheetId="10" hidden="1">TRN_MF_INSU_CLAIM!$A$9:$J$47</definedName>
    <definedName name="_xlnm._FilterDatabase" localSheetId="11" hidden="1">TRN_RECOVERY_HISTORY!$A$9:$J$68</definedName>
    <definedName name="_xlnm._FilterDatabase" localSheetId="12" hidden="1">TRN_RENTAL_DUE_TRANS!$A$9:$J$33</definedName>
    <definedName name="_xlnm._FilterDatabase" localSheetId="13" hidden="1">TRN_TEAM_PERFORMANCE!$A$9:$J$30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9" l="1"/>
  <c r="O12" i="39"/>
  <c r="O13" i="39"/>
  <c r="O14" i="39"/>
  <c r="O15" i="39"/>
  <c r="O16" i="39"/>
  <c r="O17" i="39"/>
  <c r="O18" i="39"/>
  <c r="O19" i="39"/>
  <c r="O20" i="39"/>
  <c r="O21" i="39"/>
  <c r="O22" i="39"/>
  <c r="O23" i="39"/>
  <c r="O10" i="39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10" i="40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10" i="38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10" i="37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O57" i="36"/>
  <c r="O58" i="36"/>
  <c r="O59" i="36"/>
  <c r="O60" i="36"/>
  <c r="O61" i="36"/>
  <c r="O62" i="36"/>
  <c r="O63" i="36"/>
  <c r="O10" i="36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10" i="35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10" i="34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0" i="21"/>
  <c r="P11" i="23"/>
  <c r="P12" i="23"/>
  <c r="P13" i="23"/>
  <c r="P14" i="23"/>
  <c r="P15" i="23"/>
  <c r="P16" i="23"/>
  <c r="P17" i="23"/>
  <c r="P18" i="23"/>
  <c r="P19" i="23"/>
  <c r="P20" i="23"/>
  <c r="P21" i="23"/>
  <c r="P22" i="23"/>
  <c r="P10" i="23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10" i="27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10" i="22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10" i="33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10" i="40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B6" i="40"/>
  <c r="B5" i="40"/>
  <c r="B4" i="40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10" i="37" l="1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10" i="35" l="1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10" i="34" l="1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0" i="23" l="1"/>
  <c r="J11" i="23"/>
  <c r="J12" i="23"/>
  <c r="J13" i="23"/>
  <c r="J14" i="23"/>
  <c r="J15" i="23"/>
  <c r="J16" i="23"/>
  <c r="J17" i="23"/>
  <c r="J18" i="23"/>
  <c r="J19" i="23"/>
  <c r="J20" i="23"/>
  <c r="J21" i="23"/>
  <c r="J22" i="23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17" i="33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D14" i="1"/>
  <c r="D13" i="1"/>
  <c r="D12" i="1"/>
  <c r="D11" i="1"/>
  <c r="D10" i="1"/>
  <c r="D9" i="1"/>
  <c r="D8" i="1"/>
  <c r="D7" i="1"/>
  <c r="D6" i="1"/>
  <c r="D5" i="1"/>
  <c r="D4" i="1"/>
  <c r="D3" i="1"/>
  <c r="D2" i="1"/>
  <c r="A14" i="1"/>
  <c r="A13" i="1"/>
  <c r="A12" i="1"/>
  <c r="A11" i="1"/>
  <c r="A10" i="1"/>
  <c r="A9" i="1"/>
  <c r="A8" i="1"/>
  <c r="A7" i="1"/>
  <c r="A6" i="1"/>
  <c r="A5" i="1"/>
  <c r="A4" i="1"/>
  <c r="A2" i="1"/>
  <c r="A3" i="1"/>
  <c r="J27" i="40" l="1"/>
  <c r="J28" i="40"/>
  <c r="J29" i="40"/>
  <c r="J30" i="40"/>
  <c r="J31" i="40"/>
  <c r="J32" i="40"/>
  <c r="J33" i="40"/>
  <c r="J24" i="39"/>
  <c r="J25" i="39"/>
  <c r="J26" i="39"/>
  <c r="J27" i="39"/>
  <c r="J28" i="39"/>
  <c r="J29" i="39"/>
  <c r="J30" i="39"/>
  <c r="J62" i="38"/>
  <c r="J63" i="38"/>
  <c r="J64" i="38"/>
  <c r="J65" i="38"/>
  <c r="J66" i="38"/>
  <c r="J67" i="38"/>
  <c r="J68" i="38"/>
  <c r="J42" i="37"/>
  <c r="J43" i="37"/>
  <c r="J44" i="37"/>
  <c r="J45" i="37"/>
  <c r="J46" i="37"/>
  <c r="J47" i="37"/>
  <c r="J64" i="36"/>
  <c r="J65" i="36"/>
  <c r="J66" i="36"/>
  <c r="J67" i="36"/>
  <c r="J68" i="36"/>
  <c r="J69" i="36"/>
  <c r="J70" i="36"/>
  <c r="J46" i="35"/>
  <c r="J47" i="35"/>
  <c r="J48" i="35"/>
  <c r="J49" i="35"/>
  <c r="J50" i="35"/>
  <c r="J51" i="35"/>
  <c r="J52" i="35"/>
  <c r="J28" i="34"/>
  <c r="J29" i="34"/>
  <c r="J30" i="34"/>
  <c r="J31" i="34"/>
  <c r="J32" i="34"/>
  <c r="J33" i="34"/>
  <c r="J34" i="34"/>
  <c r="J188" i="21"/>
  <c r="J189" i="21"/>
  <c r="J190" i="21"/>
  <c r="J191" i="21"/>
  <c r="J192" i="21"/>
  <c r="J193" i="21"/>
  <c r="J194" i="21"/>
  <c r="J23" i="23"/>
  <c r="J24" i="23"/>
  <c r="J25" i="23"/>
  <c r="J26" i="23"/>
  <c r="J27" i="23"/>
  <c r="J28" i="23"/>
  <c r="J29" i="23"/>
  <c r="J27" i="27"/>
  <c r="J28" i="27"/>
  <c r="J29" i="27"/>
  <c r="J30" i="27"/>
  <c r="J31" i="27"/>
  <c r="J32" i="27"/>
  <c r="J33" i="27"/>
  <c r="J66" i="22"/>
  <c r="J67" i="22"/>
  <c r="J68" i="22"/>
  <c r="J69" i="22"/>
  <c r="J70" i="22"/>
  <c r="J71" i="22"/>
  <c r="J72" i="22"/>
  <c r="J11" i="33"/>
  <c r="J12" i="33"/>
  <c r="J13" i="33"/>
  <c r="J14" i="33"/>
  <c r="J15" i="33"/>
  <c r="J16" i="33"/>
  <c r="J18" i="33"/>
  <c r="J19" i="33"/>
  <c r="J20" i="33"/>
  <c r="J243" i="33"/>
  <c r="J244" i="33"/>
  <c r="J245" i="33"/>
  <c r="J246" i="33"/>
  <c r="J247" i="33"/>
  <c r="J248" i="33"/>
  <c r="J249" i="33"/>
  <c r="J10" i="33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47" i="20"/>
  <c r="J48" i="20"/>
  <c r="J49" i="20"/>
  <c r="J50" i="20"/>
  <c r="J51" i="20"/>
  <c r="J52" i="20"/>
  <c r="J53" i="20"/>
  <c r="J10" i="20"/>
  <c r="B6" i="39" l="1"/>
  <c r="B5" i="39"/>
  <c r="B4" i="39"/>
  <c r="B4" i="38"/>
  <c r="B6" i="38"/>
  <c r="B5" i="38"/>
  <c r="B5" i="37"/>
  <c r="B6" i="37"/>
  <c r="B4" i="37"/>
  <c r="B6" i="36"/>
  <c r="B5" i="36"/>
  <c r="B4" i="36"/>
  <c r="B6" i="35"/>
  <c r="B5" i="35"/>
  <c r="B4" i="35"/>
  <c r="B6" i="34"/>
  <c r="B5" i="34"/>
  <c r="B4" i="34"/>
  <c r="B6" i="21"/>
  <c r="B5" i="21"/>
  <c r="B4" i="21"/>
  <c r="B5" i="23"/>
  <c r="B6" i="23"/>
  <c r="B4" i="23"/>
  <c r="B6" i="27"/>
  <c r="B5" i="27"/>
  <c r="B4" i="27"/>
  <c r="B6" i="22" l="1"/>
  <c r="B5" i="22"/>
  <c r="B4" i="22"/>
  <c r="B6" i="33"/>
  <c r="B5" i="33"/>
  <c r="B4" i="33"/>
  <c r="B5" i="20" l="1"/>
  <c r="B4" i="20"/>
  <c r="B6" i="20"/>
</calcChain>
</file>

<file path=xl/sharedStrings.xml><?xml version="1.0" encoding="utf-8"?>
<sst xmlns="http://schemas.openxmlformats.org/spreadsheetml/2006/main" count="4539" uniqueCount="1731">
  <si>
    <t>Table Name</t>
  </si>
  <si>
    <t>Source Table Name</t>
  </si>
  <si>
    <t>Type</t>
  </si>
  <si>
    <t>ETL_Job_Name</t>
  </si>
  <si>
    <t>Schema</t>
  </si>
  <si>
    <t>Master</t>
  </si>
  <si>
    <t>Back-to-Summary</t>
  </si>
  <si>
    <t>System Name:</t>
  </si>
  <si>
    <t>Table Name :</t>
  </si>
  <si>
    <t>Source Table Name :</t>
  </si>
  <si>
    <t>Job Name :</t>
  </si>
  <si>
    <t>Transformation Name :</t>
  </si>
  <si>
    <t>Column Name</t>
  </si>
  <si>
    <t>Description</t>
  </si>
  <si>
    <t>Data Type</t>
  </si>
  <si>
    <t>Miss</t>
  </si>
  <si>
    <t>Dup</t>
  </si>
  <si>
    <t>RI</t>
  </si>
  <si>
    <t>MTN_DATE_TIME</t>
  </si>
  <si>
    <t>Source Field</t>
  </si>
  <si>
    <t>FLOAT</t>
  </si>
  <si>
    <t>DATETIME</t>
  </si>
  <si>
    <t>Length</t>
  </si>
  <si>
    <t>1</t>
  </si>
  <si>
    <t>20</t>
  </si>
  <si>
    <t>10</t>
  </si>
  <si>
    <t>30</t>
  </si>
  <si>
    <t>15</t>
  </si>
  <si>
    <t>MTN_DATE</t>
  </si>
  <si>
    <t>Transaction</t>
  </si>
  <si>
    <t>INT</t>
  </si>
  <si>
    <t>JOB_RUN_KEY</t>
  </si>
  <si>
    <t>Job run key of currently running instance of job</t>
  </si>
  <si>
    <t>BIGINT</t>
  </si>
  <si>
    <t>N</t>
  </si>
  <si>
    <t>NEW COLUNM</t>
  </si>
  <si>
    <t>SOURCE_SYSTEM_CODE</t>
  </si>
  <si>
    <t>Code of source system for extraction</t>
  </si>
  <si>
    <t>SOURCE_TABLE_NAME</t>
  </si>
  <si>
    <t>Source table name extracted</t>
  </si>
  <si>
    <t>DELETED_FLAG</t>
  </si>
  <si>
    <t>Flag to show y-means record marked for deletion. n - means active record</t>
  </si>
  <si>
    <t>COMMENTS</t>
  </si>
  <si>
    <t>Comment for any changes to this record</t>
  </si>
  <si>
    <t>500</t>
  </si>
  <si>
    <t>Y</t>
  </si>
  <si>
    <t>SOURCE_LAST_UPDATE_DATE_TIME</t>
  </si>
  <si>
    <t>Last update time of source</t>
  </si>
  <si>
    <t>LAST_UPDATE_DATE_TIME</t>
  </si>
  <si>
    <t>Default of record created / last updated date and time</t>
  </si>
  <si>
    <t>Isnull</t>
  </si>
  <si>
    <t>IsNull</t>
  </si>
  <si>
    <t>ID</t>
  </si>
  <si>
    <t>STATUS</t>
  </si>
  <si>
    <t>25</t>
  </si>
  <si>
    <t>CODE</t>
  </si>
  <si>
    <t>DESCRIPTION</t>
  </si>
  <si>
    <t>TYPE</t>
  </si>
  <si>
    <t>Note</t>
  </si>
  <si>
    <t>Phone number</t>
  </si>
  <si>
    <t>Title</t>
  </si>
  <si>
    <t>ADDRESS</t>
  </si>
  <si>
    <t>100</t>
  </si>
  <si>
    <t>VAT</t>
  </si>
  <si>
    <t>NVARCHAR</t>
  </si>
  <si>
    <t>centre</t>
  </si>
  <si>
    <t>credit</t>
  </si>
  <si>
    <t>credit_type</t>
  </si>
  <si>
    <t>csu_center</t>
  </si>
  <si>
    <t>csu_member_group</t>
  </si>
  <si>
    <t>customer_main</t>
  </si>
  <si>
    <t>team_main</t>
  </si>
  <si>
    <t>credit_receipt</t>
  </si>
  <si>
    <t>fsd_transaction</t>
  </si>
  <si>
    <t>mf_insu_claim</t>
  </si>
  <si>
    <t>recovery_history</t>
  </si>
  <si>
    <t>team_performance</t>
  </si>
  <si>
    <t>rental_due_trans</t>
  </si>
  <si>
    <t>description</t>
  </si>
  <si>
    <t>center</t>
  </si>
  <si>
    <t>HO</t>
  </si>
  <si>
    <t>BR</t>
  </si>
  <si>
    <t>CS</t>
  </si>
  <si>
    <t>ST</t>
  </si>
  <si>
    <t>CKY</t>
  </si>
  <si>
    <t>DEL</t>
  </si>
  <si>
    <t>PHONE</t>
  </si>
  <si>
    <t>FAX</t>
  </si>
  <si>
    <t>MAIL</t>
  </si>
  <si>
    <t>AGM1</t>
  </si>
  <si>
    <t>AGM2</t>
  </si>
  <si>
    <t>BRANCH</t>
  </si>
  <si>
    <t>CENTER</t>
  </si>
  <si>
    <t>DISTRICT</t>
  </si>
  <si>
    <t>PROVINCE</t>
  </si>
  <si>
    <t>ZONE</t>
  </si>
  <si>
    <t>FLAG_MF_UNIT</t>
  </si>
  <si>
    <t>MF_LINK_BRANCH</t>
  </si>
  <si>
    <t>MIS_LINK_BRANCH</t>
  </si>
  <si>
    <t>FLG_COST_CENTER</t>
  </si>
  <si>
    <t>MF_REGION</t>
  </si>
  <si>
    <t>GS_LINK_BRANCH</t>
  </si>
  <si>
    <t>BRANCH_CODE</t>
  </si>
  <si>
    <t>FLG_OFFICIAL</t>
  </si>
  <si>
    <t>FLAG_WEB_VIEW</t>
  </si>
  <si>
    <t>BUSINESS_PLACE</t>
  </si>
  <si>
    <t>DATE_OPENED</t>
  </si>
  <si>
    <t>CBSL_APP_DATE</t>
  </si>
  <si>
    <t>OLD_DESCRIPTION</t>
  </si>
  <si>
    <t>TAP_BRANCH</t>
  </si>
  <si>
    <t>BRANCH_MANAGER</t>
  </si>
  <si>
    <t>ASSIST_BM</t>
  </si>
  <si>
    <t>ACT_GEN_OPERATION</t>
  </si>
  <si>
    <t>4</t>
  </si>
  <si>
    <t>35</t>
  </si>
  <si>
    <t>3</t>
  </si>
  <si>
    <t>5</t>
  </si>
  <si>
    <t>VARCHAR</t>
  </si>
  <si>
    <t>DATE</t>
  </si>
  <si>
    <t>MAX</t>
  </si>
  <si>
    <t>center code</t>
  </si>
  <si>
    <t>center type</t>
  </si>
  <si>
    <t>center address</t>
  </si>
  <si>
    <t>phone number</t>
  </si>
  <si>
    <t>fax number</t>
  </si>
  <si>
    <t>branch Eg: TLB (center code . 'B')</t>
  </si>
  <si>
    <t>center Eg: TL</t>
  </si>
  <si>
    <t>district of myanmr</t>
  </si>
  <si>
    <t>province of myanmar</t>
  </si>
  <si>
    <t>link to more than one centers (eg: TL+KK = ZONE1)</t>
  </si>
  <si>
    <t>is MF unit</t>
  </si>
  <si>
    <t>Region of myanmar</t>
  </si>
  <si>
    <t>order number 1,2,3</t>
  </si>
  <si>
    <t>BGIS</t>
  </si>
  <si>
    <t>CREDIT_CODE</t>
  </si>
  <si>
    <t>DUMMY_CODE</t>
  </si>
  <si>
    <t>CUS_CODE</t>
  </si>
  <si>
    <t>INTRO_CODE</t>
  </si>
  <si>
    <t>AGENT_CODE</t>
  </si>
  <si>
    <t>CREDIT_TYPE</t>
  </si>
  <si>
    <t>NO_OF_ITEM</t>
  </si>
  <si>
    <t>FLAG</t>
  </si>
  <si>
    <t>USER</t>
  </si>
  <si>
    <t>UTIME</t>
  </si>
  <si>
    <t>UDATE</t>
  </si>
  <si>
    <t>GP_CODE</t>
  </si>
  <si>
    <t>REPT_NO</t>
  </si>
  <si>
    <t>ORD_NO</t>
  </si>
  <si>
    <t>O_DATE</t>
  </si>
  <si>
    <t>D_CODE</t>
  </si>
  <si>
    <t>CON_DATE</t>
  </si>
  <si>
    <t>A_VALUE</t>
  </si>
  <si>
    <t>INTEREST</t>
  </si>
  <si>
    <t>BTT</t>
  </si>
  <si>
    <t>TERM</t>
  </si>
  <si>
    <t>RENTAL</t>
  </si>
  <si>
    <t>VALUATION</t>
  </si>
  <si>
    <t>CA_1</t>
  </si>
  <si>
    <t>CA_2</t>
  </si>
  <si>
    <t>A_R</t>
  </si>
  <si>
    <t>TOT_REN</t>
  </si>
  <si>
    <t>A_F</t>
  </si>
  <si>
    <t>DIS</t>
  </si>
  <si>
    <t>DOC_INV</t>
  </si>
  <si>
    <t>SERVICE</t>
  </si>
  <si>
    <t>INSURANCE</t>
  </si>
  <si>
    <t>TRANSFER</t>
  </si>
  <si>
    <t>DEPOSIT</t>
  </si>
  <si>
    <t>STAMPS</t>
  </si>
  <si>
    <t>C_GST</t>
  </si>
  <si>
    <t>OTHER</t>
  </si>
  <si>
    <t>T_D</t>
  </si>
  <si>
    <t>T_P</t>
  </si>
  <si>
    <t>DUE_DATE</t>
  </si>
  <si>
    <t>GST</t>
  </si>
  <si>
    <t>GP_NUM</t>
  </si>
  <si>
    <t>GS_DIV</t>
  </si>
  <si>
    <t>ACTION</t>
  </si>
  <si>
    <t>SURNAME</t>
  </si>
  <si>
    <t>PREFIX</t>
  </si>
  <si>
    <t>I_PREFIX</t>
  </si>
  <si>
    <t>I_SURNAME</t>
  </si>
  <si>
    <t>COM_NAME</t>
  </si>
  <si>
    <t>STREET</t>
  </si>
  <si>
    <t>CITY</t>
  </si>
  <si>
    <t>CON_NUM</t>
  </si>
  <si>
    <t>FLGDOC</t>
  </si>
  <si>
    <t>FLGRENTAL</t>
  </si>
  <si>
    <t>FLGSERVICE</t>
  </si>
  <si>
    <t>FLGINSURANCE</t>
  </si>
  <si>
    <t>FLGTRANSFER</t>
  </si>
  <si>
    <t>FLGSTAMPS</t>
  </si>
  <si>
    <t>FLGCA_1</t>
  </si>
  <si>
    <t>FLGDEPOSIT</t>
  </si>
  <si>
    <t>FAMOUNT</t>
  </si>
  <si>
    <t>TOTREN1</t>
  </si>
  <si>
    <t>RENTAL1</t>
  </si>
  <si>
    <t>TD</t>
  </si>
  <si>
    <t>CIC</t>
  </si>
  <si>
    <t>DP</t>
  </si>
  <si>
    <t>ADVREN</t>
  </si>
  <si>
    <t>ARTVAL</t>
  </si>
  <si>
    <t>PAYFRQ</t>
  </si>
  <si>
    <t>INTRATE</t>
  </si>
  <si>
    <t>I_INITIAL</t>
  </si>
  <si>
    <t>B_INITIAL</t>
  </si>
  <si>
    <t>CR_AMT</t>
  </si>
  <si>
    <t>RECEIPT</t>
  </si>
  <si>
    <t>INT_AMT</t>
  </si>
  <si>
    <t>INVES</t>
  </si>
  <si>
    <t>FLGINVES</t>
  </si>
  <si>
    <t>APP_GS_AMT</t>
  </si>
  <si>
    <t>FLGGST</t>
  </si>
  <si>
    <t>C_NUM</t>
  </si>
  <si>
    <t>C_NO</t>
  </si>
  <si>
    <t>FLGOTHER</t>
  </si>
  <si>
    <t>INITIATE</t>
  </si>
  <si>
    <t>RECEIPT2</t>
  </si>
  <si>
    <t>RECEIPT3</t>
  </si>
  <si>
    <t>RECEIPT4</t>
  </si>
  <si>
    <t>RECEIPT5</t>
  </si>
  <si>
    <t>PAY_AMOUNT</t>
  </si>
  <si>
    <t>PAY_DATE</t>
  </si>
  <si>
    <t>C_BAL</t>
  </si>
  <si>
    <t>CR_DEBIT</t>
  </si>
  <si>
    <t>CAPITAL</t>
  </si>
  <si>
    <t>C_ARR</t>
  </si>
  <si>
    <t>REM_STATUS</t>
  </si>
  <si>
    <t>RE_CASE</t>
  </si>
  <si>
    <t>CR_INT</t>
  </si>
  <si>
    <t>CR_CAP</t>
  </si>
  <si>
    <t>CR_DEFAULT</t>
  </si>
  <si>
    <t>CR_RSENT</t>
  </si>
  <si>
    <t>CR_STATUS</t>
  </si>
  <si>
    <t>REM_DEINST</t>
  </si>
  <si>
    <t>DEF_INT</t>
  </si>
  <si>
    <t>FD_NO</t>
  </si>
  <si>
    <t>ARR_FLAG</t>
  </si>
  <si>
    <t>DEF_FLAG</t>
  </si>
  <si>
    <t>FD_NO1</t>
  </si>
  <si>
    <t>FD_NO2</t>
  </si>
  <si>
    <t>FD_NO3</t>
  </si>
  <si>
    <t>FD_NO4</t>
  </si>
  <si>
    <t>FSD_NO</t>
  </si>
  <si>
    <t>TO_DATE</t>
  </si>
  <si>
    <t>DEB_AMT</t>
  </si>
  <si>
    <t>ARR_BAL</t>
  </si>
  <si>
    <t>DEALER_SETTLE</t>
  </si>
  <si>
    <t>CR_BTTRT</t>
  </si>
  <si>
    <t>TEM_DATE</t>
  </si>
  <si>
    <t>FLAG1</t>
  </si>
  <si>
    <t>FSD_NO1</t>
  </si>
  <si>
    <t>FSD_NO2</t>
  </si>
  <si>
    <t>FSD_NO3</t>
  </si>
  <si>
    <t>FSD_NO4</t>
  </si>
  <si>
    <t>VAT_C_ARR</t>
  </si>
  <si>
    <t>VAT_C_BAL</t>
  </si>
  <si>
    <t>VAT_TOTREN1</t>
  </si>
  <si>
    <t>VAT_INT_AMT</t>
  </si>
  <si>
    <t>VAT_FOR_INT</t>
  </si>
  <si>
    <t>VAT_FOR_DEF</t>
  </si>
  <si>
    <t>VAT_FOR_DEB</t>
  </si>
  <si>
    <t>VAT_ARR_BAL</t>
  </si>
  <si>
    <t>TT_NUM</t>
  </si>
  <si>
    <t>PROP_NO</t>
  </si>
  <si>
    <t>CON_NO</t>
  </si>
  <si>
    <t>VAT_DOWN</t>
  </si>
  <si>
    <t>DAY_FLAG</t>
  </si>
  <si>
    <t>LR_DATE</t>
  </si>
  <si>
    <t>LR_PRINT</t>
  </si>
  <si>
    <t>FULL_INT</t>
  </si>
  <si>
    <t>REBATE_AMT</t>
  </si>
  <si>
    <t>LEGAL_NO</t>
  </si>
  <si>
    <t>LEGAL_DATE</t>
  </si>
  <si>
    <t>DOWNFLG</t>
  </si>
  <si>
    <t>RUN_DATE</t>
  </si>
  <si>
    <t>RUN_TIME</t>
  </si>
  <si>
    <t>TERMIN_DATE</t>
  </si>
  <si>
    <t>OLD_RENTAL</t>
  </si>
  <si>
    <t>DOPRINT</t>
  </si>
  <si>
    <t>AUG_C_BAL</t>
  </si>
  <si>
    <t>AUG_C_ARR</t>
  </si>
  <si>
    <t>SETTLE_DATE</t>
  </si>
  <si>
    <t>DOP_DATE</t>
  </si>
  <si>
    <t>CRCOMM_PAY</t>
  </si>
  <si>
    <t>AREA</t>
  </si>
  <si>
    <t>RO_CODE</t>
  </si>
  <si>
    <t>DO_NO</t>
  </si>
  <si>
    <t>RROOM</t>
  </si>
  <si>
    <t>DELPAY_DATE</t>
  </si>
  <si>
    <t>RROOM_DATE</t>
  </si>
  <si>
    <t>STLT_ARR</t>
  </si>
  <si>
    <t>DEC_ARR</t>
  </si>
  <si>
    <t>AGREEM_PRINT</t>
  </si>
  <si>
    <t>AGREEMP_DATE</t>
  </si>
  <si>
    <t>DUE_FIX_DATE</t>
  </si>
  <si>
    <t>AP_HG</t>
  </si>
  <si>
    <t>WRITEOFF_DATE</t>
  </si>
  <si>
    <t>DEBNOTE_NO</t>
  </si>
  <si>
    <t>AGRI_PRODUCT</t>
  </si>
  <si>
    <t>REPOSS_DATE</t>
  </si>
  <si>
    <t>SET_MAIL</t>
  </si>
  <si>
    <t>DVAT</t>
  </si>
  <si>
    <t>ACTIVE_INT</t>
  </si>
  <si>
    <t>OVER_INT</t>
  </si>
  <si>
    <t>CUS_STATUS</t>
  </si>
  <si>
    <t>REPO_ITEM_SOLD</t>
  </si>
  <si>
    <t>ITEM_SOLD_DATE</t>
  </si>
  <si>
    <t>DEB_SUSP</t>
  </si>
  <si>
    <t>INT_REC_DATE</t>
  </si>
  <si>
    <t>INT_PROV_AMT</t>
  </si>
  <si>
    <t>INT_PROV_PAID</t>
  </si>
  <si>
    <t>LEGAL_FEE</t>
  </si>
  <si>
    <t>INITIATED_BY</t>
  </si>
  <si>
    <t>DEBIT_TAX</t>
  </si>
  <si>
    <t>TP_CHARGE</t>
  </si>
  <si>
    <t>LOAN_INT</t>
  </si>
  <si>
    <t>FSD_LOAN</t>
  </si>
  <si>
    <t>SECURITY_TYPE</t>
  </si>
  <si>
    <t>FLG_DEPOSIT</t>
  </si>
  <si>
    <t>COL_DATE</t>
  </si>
  <si>
    <t>FLG_DO_RCVD</t>
  </si>
  <si>
    <t>DO_RCVD_DATE</t>
  </si>
  <si>
    <t>SEC_TYPE</t>
  </si>
  <si>
    <t>REPO_LEGAL_ACTION</t>
  </si>
  <si>
    <t>REPO_LEGAL_DATE</t>
  </si>
  <si>
    <t>ACT_CAP</t>
  </si>
  <si>
    <t>NPL_CAP</t>
  </si>
  <si>
    <t>FLG_NPL</t>
  </si>
  <si>
    <t>FLG_NPL_DATE</t>
  </si>
  <si>
    <t>FLAG_ADV</t>
  </si>
  <si>
    <t>FLAG_ADV_DATE</t>
  </si>
  <si>
    <t>PAB_INSU</t>
  </si>
  <si>
    <t>HIGH_LAND</t>
  </si>
  <si>
    <t>FLAG_AVRT</t>
  </si>
  <si>
    <t>BRAND_NAME</t>
  </si>
  <si>
    <t>M_ARR</t>
  </si>
  <si>
    <t>M_DUE_DATE</t>
  </si>
  <si>
    <t>LEGAL_FEES</t>
  </si>
  <si>
    <t>FLG_ADV_RENT</t>
  </si>
  <si>
    <t>CR_NOF_DOC</t>
  </si>
  <si>
    <t>FLG_RE_SCHEDULE</t>
  </si>
  <si>
    <t>RE_SCHEDULE_DATE</t>
  </si>
  <si>
    <t>AGREE_SIGN_DATE</t>
  </si>
  <si>
    <t>MARKET_OFFICER</t>
  </si>
  <si>
    <t>FLAG_MF</t>
  </si>
  <si>
    <t>FLG_CANCEL</t>
  </si>
  <si>
    <t>DEFAULT_RUN_DATE</t>
  </si>
  <si>
    <t>SEASON_RENTAL</t>
  </si>
  <si>
    <t>RO_OFFICER</t>
  </si>
  <si>
    <t>FLG_LOAN_INSU</t>
  </si>
  <si>
    <t>DIFFERED_AMT</t>
  </si>
  <si>
    <t>REC_MANAGER</t>
  </si>
  <si>
    <t>ASST_REC_MANA</t>
  </si>
  <si>
    <t>GRADE</t>
  </si>
  <si>
    <t>FLG_CONT</t>
  </si>
  <si>
    <t>PO_DEF_INT</t>
  </si>
  <si>
    <t>MORTGAGE</t>
  </si>
  <si>
    <t>LAST_PAID_AMOUNT</t>
  </si>
  <si>
    <t>BAD_DEB_PROV</t>
  </si>
  <si>
    <t>FUT_STOCK</t>
  </si>
  <si>
    <t>FACE_VALUE</t>
  </si>
  <si>
    <t>FUT_INT</t>
  </si>
  <si>
    <t>Description of product</t>
  </si>
  <si>
    <t>NRC</t>
  </si>
  <si>
    <t>Loan Introducer NRC</t>
  </si>
  <si>
    <t>credit type</t>
  </si>
  <si>
    <t>Data entry user</t>
  </si>
  <si>
    <t>Data entered time</t>
  </si>
  <si>
    <t>Data entered date</t>
  </si>
  <si>
    <t>Next due date</t>
  </si>
  <si>
    <t>contract date (Activation date)</t>
  </si>
  <si>
    <t>Agreed Value (Installment X term)</t>
  </si>
  <si>
    <t>Rate of interest P.A %</t>
  </si>
  <si>
    <t>Period of loan</t>
  </si>
  <si>
    <t>document charges</t>
  </si>
  <si>
    <t>insurance charges</t>
  </si>
  <si>
    <t>due date</t>
  </si>
  <si>
    <t>finance amount</t>
  </si>
  <si>
    <t>intallment of the loan</t>
  </si>
  <si>
    <t>total charges (Eg: document + insurance)</t>
  </si>
  <si>
    <t>Payment amount to customer after deduction (amount finance-(document+insurance) charges</t>
  </si>
  <si>
    <t>Amount finance</t>
  </si>
  <si>
    <t>installment payment frequency</t>
  </si>
  <si>
    <t>currny status of the loan (A = Active , O = Period Over, S= Settled)</t>
  </si>
  <si>
    <t>Current interest amount</t>
  </si>
  <si>
    <t>Original Contract Number</t>
  </si>
  <si>
    <t>integer part of Original Contract Number</t>
  </si>
  <si>
    <t>Loan initiated or not (Active = yes, Pending = No)</t>
  </si>
  <si>
    <t>Current Full balance of the loan (capital+interest)</t>
  </si>
  <si>
    <t>current capital of the loan</t>
  </si>
  <si>
    <t>current arrears of the loan</t>
  </si>
  <si>
    <t>total arrears</t>
  </si>
  <si>
    <t>if loan amount paid to customer status should be yes else no</t>
  </si>
  <si>
    <t>Pending Contract Number (Before initiation , if user creates the loan)</t>
  </si>
  <si>
    <t>primary Key(Record ID)</t>
  </si>
  <si>
    <t>Interest Rebate Amount</t>
  </si>
  <si>
    <t>if charges deducting from the loan , this flag should be 'yes'</t>
  </si>
  <si>
    <t>day end run date</t>
  </si>
  <si>
    <t>day end run time</t>
  </si>
  <si>
    <t>Loan Settled date</t>
  </si>
  <si>
    <t>Loan amount paid date to customer</t>
  </si>
  <si>
    <t>Current Interest due amount</t>
  </si>
  <si>
    <t>Same value Next Due date</t>
  </si>
  <si>
    <t>initiated user</t>
  </si>
  <si>
    <t>Arrears which is same as c_arr</t>
  </si>
  <si>
    <t>this value should be yes</t>
  </si>
  <si>
    <t>Future Capital</t>
  </si>
  <si>
    <t>Future Interest</t>
  </si>
  <si>
    <t>SUBSTITUTE(SUBSTITUTE(MID(C10,FIND("(",C10),FIND(")",C10)),"(",""),")","")</t>
  </si>
  <si>
    <t>SUBSTITUTE(C10,MID(C10,FIND("(",C10),FIND(")",C10)),"")</t>
  </si>
  <si>
    <t>15,2</t>
  </si>
  <si>
    <t>'0','1','2','3','4','5','6'</t>
  </si>
  <si>
    <t>2</t>
  </si>
  <si>
    <t>'N','D','B'</t>
  </si>
  <si>
    <t>50</t>
  </si>
  <si>
    <t>'A','B','C'</t>
  </si>
  <si>
    <t>TIME</t>
  </si>
  <si>
    <t>DECIMAL</t>
  </si>
  <si>
    <t>CHAR</t>
  </si>
  <si>
    <t>18,2</t>
  </si>
  <si>
    <t>Recovery Status of the loan (C: Normal T : Terminated, L = Legal) 'C','R','L','RL','T','W'</t>
  </si>
  <si>
    <t>If there is no security this should be 'O' ('L','C','O')</t>
  </si>
  <si>
    <t>CR_TYPE</t>
  </si>
  <si>
    <t>CR_DESC</t>
  </si>
  <si>
    <t>ACT_CODE</t>
  </si>
  <si>
    <t>DOU_CODE</t>
  </si>
  <si>
    <t>INTRC_CODE</t>
  </si>
  <si>
    <t>FLG_FLAT_RATE</t>
  </si>
  <si>
    <t>CHARGE</t>
  </si>
  <si>
    <t>DEB_TAX</t>
  </si>
  <si>
    <t>BAB_PRV_FLG</t>
  </si>
  <si>
    <t>ADVAN_CODE</t>
  </si>
  <si>
    <t>REMINDER_FLG</t>
  </si>
  <si>
    <t>DEL_PAY_CODE</t>
  </si>
  <si>
    <t>REPO_AC_CODE</t>
  </si>
  <si>
    <t>STAMP_FLAG</t>
  </si>
  <si>
    <t>STAMP_FEES</t>
  </si>
  <si>
    <t>INCOME_CODE</t>
  </si>
  <si>
    <t>FLAG_LS</t>
  </si>
  <si>
    <t>REP_LEG_ACC</t>
  </si>
  <si>
    <t>PURPOSE</t>
  </si>
  <si>
    <t>UII_CODE</t>
  </si>
  <si>
    <t>FLG_GU</t>
  </si>
  <si>
    <t>PAY_FRQ</t>
  </si>
  <si>
    <t>FLG_ADV_REN</t>
  </si>
  <si>
    <t>DEALER</t>
  </si>
  <si>
    <t>ART_CODE</t>
  </si>
  <si>
    <t>ART_NAME</t>
  </si>
  <si>
    <t>DEBIT_CODE</t>
  </si>
  <si>
    <t>INT_CODE</t>
  </si>
  <si>
    <t>FLG_BTT</t>
  </si>
  <si>
    <t>FLG_ADV_FIRST</t>
  </si>
  <si>
    <t>INTRO_COMM</t>
  </si>
  <si>
    <t>FLG_ARR_DISP</t>
  </si>
  <si>
    <t>DF_INT_CODE</t>
  </si>
  <si>
    <t>FLAG_IRR</t>
  </si>
  <si>
    <t>REPAY_MODE_WEEK</t>
  </si>
  <si>
    <t>FLG_REBATE</t>
  </si>
  <si>
    <t>FLG_DEL</t>
  </si>
  <si>
    <t>FLG_CONTRI</t>
  </si>
  <si>
    <t>FLG_RENT_DUE_DAILY</t>
  </si>
  <si>
    <t>FLG_STRUCTURED_RENTAL</t>
  </si>
  <si>
    <t>REPAY_MODE_2WEEK</t>
  </si>
  <si>
    <t>IFRS_CODE</t>
  </si>
  <si>
    <t>DEF_INT_RATE</t>
  </si>
  <si>
    <t>LGD</t>
  </si>
  <si>
    <t>EARLY_SETTLEMET_RATE_WAVE_OFF</t>
  </si>
  <si>
    <t>FLG_RESCHEDULE</t>
  </si>
  <si>
    <t>FLAG_RENTAL_VAT</t>
  </si>
  <si>
    <t>FLG_PROCESS</t>
  </si>
  <si>
    <t>FLG_ALLOW</t>
  </si>
  <si>
    <t>APPRAISAL_FORM_NO</t>
  </si>
  <si>
    <t>FLAG_RBL</t>
  </si>
  <si>
    <t>FLAG_PAWNING</t>
  </si>
  <si>
    <t>RECOVERY_TYPE</t>
  </si>
  <si>
    <t>NO_OF_DAYS</t>
  </si>
  <si>
    <t>6</t>
  </si>
  <si>
    <t>Product Code : Eg MF</t>
  </si>
  <si>
    <t>Product Description</t>
  </si>
  <si>
    <t>Ledger code for stock</t>
  </si>
  <si>
    <t>Rental Receivable - MF (Ledger code)</t>
  </si>
  <si>
    <t>Income Code</t>
  </si>
  <si>
    <t>Debit</t>
  </si>
  <si>
    <t>Ledger code for future interest</t>
  </si>
  <si>
    <t>Is IRR product</t>
  </si>
  <si>
    <t>Is MF product</t>
  </si>
  <si>
    <t>Repayment is done by Weekly</t>
  </si>
  <si>
    <t>Rebate Allow or not</t>
  </si>
  <si>
    <t>Default interest code</t>
  </si>
  <si>
    <t>Customer Appraisal number</t>
  </si>
  <si>
    <t>Number of days per due Eg: Weekly = 7 , fortnight = 14 Daily : 1</t>
  </si>
  <si>
    <t>CEN</t>
  </si>
  <si>
    <t>CSU_NAME</t>
  </si>
  <si>
    <t>LEADER_NIC</t>
  </si>
  <si>
    <t>TEL_NO</t>
  </si>
  <si>
    <t>CSU_CODE</t>
  </si>
  <si>
    <t>SERIAL_NO</t>
  </si>
  <si>
    <t>EXECUTIVE</t>
  </si>
  <si>
    <t>ASSTMANAGER</t>
  </si>
  <si>
    <t>MFMANAGER</t>
  </si>
  <si>
    <t>OPRNMANAGER</t>
  </si>
  <si>
    <t>Center</t>
  </si>
  <si>
    <t>CSU Name</t>
  </si>
  <si>
    <t>CSU leader NRC</t>
  </si>
  <si>
    <t>CSU Code</t>
  </si>
  <si>
    <t>transaction user</t>
  </si>
  <si>
    <t>trnsaction date</t>
  </si>
  <si>
    <t>Serial No (Auto)</t>
  </si>
  <si>
    <t>CSU center executive</t>
  </si>
  <si>
    <t>CSU center asst.manager</t>
  </si>
  <si>
    <t>CSU Manager</t>
  </si>
  <si>
    <t>CSU Operation manager</t>
  </si>
  <si>
    <t>CSU_MEM_GROUP_NO</t>
  </si>
  <si>
    <t>CUS_REF_NO</t>
  </si>
  <si>
    <t>NIC</t>
  </si>
  <si>
    <t>FLG_ACTIVE</t>
  </si>
  <si>
    <t>ACTIVE_DATE</t>
  </si>
  <si>
    <t>MEMBER_GROUP</t>
  </si>
  <si>
    <t>FLAG_CARD_PRINT</t>
  </si>
  <si>
    <t>FLAG_RH</t>
  </si>
  <si>
    <t>40</t>
  </si>
  <si>
    <t>Main Center Code</t>
  </si>
  <si>
    <t>CSU code</t>
  </si>
  <si>
    <t>CSU member group</t>
  </si>
  <si>
    <t>Customer Reference No</t>
  </si>
  <si>
    <t>Customer NRC</t>
  </si>
  <si>
    <t>Record status</t>
  </si>
  <si>
    <t>member group</t>
  </si>
  <si>
    <t>FIRSTNAME</t>
  </si>
  <si>
    <t>INITIAL</t>
  </si>
  <si>
    <t>OTHER_NAME</t>
  </si>
  <si>
    <t>DATE_OF_BIRTH</t>
  </si>
  <si>
    <t>SEX</t>
  </si>
  <si>
    <t>MARITIAL_STATE</t>
  </si>
  <si>
    <t>SPOUSE</t>
  </si>
  <si>
    <t>NATIONALITY</t>
  </si>
  <si>
    <t>USER_ID</t>
  </si>
  <si>
    <t>USER_DATE</t>
  </si>
  <si>
    <t>USER_TIME</t>
  </si>
  <si>
    <t>FL_INTRO</t>
  </si>
  <si>
    <t>DESIGNATION</t>
  </si>
  <si>
    <t>EMPLOYMENT_TYPE</t>
  </si>
  <si>
    <t>PERIOD</t>
  </si>
  <si>
    <t>COMPANY</t>
  </si>
  <si>
    <t>OTHER_DETAIL</t>
  </si>
  <si>
    <t>FLG_GOV</t>
  </si>
  <si>
    <t>FLG_PVT</t>
  </si>
  <si>
    <t>FLG_SELF</t>
  </si>
  <si>
    <t>BANK_NAME</t>
  </si>
  <si>
    <t>ACCOUNT_NO</t>
  </si>
  <si>
    <t>FLG_TAX</t>
  </si>
  <si>
    <t>INCOME_TAXNO</t>
  </si>
  <si>
    <t>CURRENT_INCOME</t>
  </si>
  <si>
    <t>PAYMENT_EXP</t>
  </si>
  <si>
    <t>INSURANCE_EXP</t>
  </si>
  <si>
    <t>UTILITIES_EXP</t>
  </si>
  <si>
    <t>VEHICLES_EXP</t>
  </si>
  <si>
    <t>HOMEOFFICE_EXP</t>
  </si>
  <si>
    <t>PERSONAL_EXP</t>
  </si>
  <si>
    <t>TOTAL_EXP</t>
  </si>
  <si>
    <t>FLG_CREDIT</t>
  </si>
  <si>
    <t>CRE_CARD_TYPE</t>
  </si>
  <si>
    <t>CARD_NO</t>
  </si>
  <si>
    <t>CCL_USERID</t>
  </si>
  <si>
    <t>CCL_PASSWORD</t>
  </si>
  <si>
    <t>CCL_CONFIRMPWD</t>
  </si>
  <si>
    <t>EMP_TYPE</t>
  </si>
  <si>
    <t>EMP_DEPT</t>
  </si>
  <si>
    <t>EMP_DESIGNATION</t>
  </si>
  <si>
    <t>EMP_STARTDATE</t>
  </si>
  <si>
    <t>EMP_CONFIRMDATE</t>
  </si>
  <si>
    <t>EMP_ENDDATE</t>
  </si>
  <si>
    <t>EMP_TERMINATEDATE</t>
  </si>
  <si>
    <t>EMP_TERMIN_REASON</t>
  </si>
  <si>
    <t>EMP_EPFNO</t>
  </si>
  <si>
    <t>EMP_ETFNO</t>
  </si>
  <si>
    <t>EMP_MEDI_COVER</t>
  </si>
  <si>
    <t>EMP_GUILD</t>
  </si>
  <si>
    <t>EMP_ALLOWENCES</t>
  </si>
  <si>
    <t>EMP_BENEFIT</t>
  </si>
  <si>
    <t>EMP_CONTRIBUTION</t>
  </si>
  <si>
    <t>EMP_STAFFLOAN</t>
  </si>
  <si>
    <t>EMP_CONTACT</t>
  </si>
  <si>
    <t>EMP_QUALIFICATION</t>
  </si>
  <si>
    <t>EMP_BANKNAME</t>
  </si>
  <si>
    <t>EMP_ACCNO</t>
  </si>
  <si>
    <t>EMP_SPOUSE</t>
  </si>
  <si>
    <t>FLG_PAYEE</t>
  </si>
  <si>
    <t>FLG_NOMINEE</t>
  </si>
  <si>
    <t>FLG_HIERER</t>
  </si>
  <si>
    <t>FLG_GURANTOR</t>
  </si>
  <si>
    <t>FLG_BLACK_LISTED</t>
  </si>
  <si>
    <t>RELIGION</t>
  </si>
  <si>
    <t>FLAG_ID</t>
  </si>
  <si>
    <t>FLG_EMPLOYER</t>
  </si>
  <si>
    <t>EMP_EPFDATE</t>
  </si>
  <si>
    <t>EMP_SALARY</t>
  </si>
  <si>
    <t>EMP_GRADE</t>
  </si>
  <si>
    <t>ACCOUNT_TYPE</t>
  </si>
  <si>
    <t>TYPE_BUSI</t>
  </si>
  <si>
    <t>FLAG_SHARE</t>
  </si>
  <si>
    <t>FLAG_EMP_ACTIVE</t>
  </si>
  <si>
    <t>EMP_MEDI</t>
  </si>
  <si>
    <t>EMP_DEATH</t>
  </si>
  <si>
    <t>EMP_WELFARE</t>
  </si>
  <si>
    <t>EMP_NATIONAL</t>
  </si>
  <si>
    <t>FLAG_DEPOSITOR</t>
  </si>
  <si>
    <t>FLAG_RE</t>
  </si>
  <si>
    <t>CURRENT_BAL</t>
  </si>
  <si>
    <t>CREDIT_FACILITY</t>
  </si>
  <si>
    <t>TAX_TYPE</t>
  </si>
  <si>
    <t>TAX_AMOUNT</t>
  </si>
  <si>
    <t>TAX_DEP_DATE</t>
  </si>
  <si>
    <t>EMP_SER_PERIOD</t>
  </si>
  <si>
    <t>FL_GUILD</t>
  </si>
  <si>
    <t>FL_MEDI</t>
  </si>
  <si>
    <t>FL_MEAL</t>
  </si>
  <si>
    <t>FL_PHONE</t>
  </si>
  <si>
    <t>FL_VEHICLE</t>
  </si>
  <si>
    <t>FL_INSU</t>
  </si>
  <si>
    <t>PLACE_BIRTH</t>
  </si>
  <si>
    <t>DATE_IC_ISSUE</t>
  </si>
  <si>
    <t>FL_WIFE</t>
  </si>
  <si>
    <t>FL_CHILDREN</t>
  </si>
  <si>
    <t>FL_PARENTS</t>
  </si>
  <si>
    <t>FL_OTHERS</t>
  </si>
  <si>
    <t>FL_BUSINESS</t>
  </si>
  <si>
    <t>FL_BUSI_OTHER</t>
  </si>
  <si>
    <t>BUSI_CATEGORY</t>
  </si>
  <si>
    <t>DATE_APPOINT</t>
  </si>
  <si>
    <t>EMP_WORK_TYPE</t>
  </si>
  <si>
    <t>FLAG_FSD</t>
  </si>
  <si>
    <t>FLAG_CREDIT</t>
  </si>
  <si>
    <t>S_SURNAME</t>
  </si>
  <si>
    <t>S_FIRSTNAME</t>
  </si>
  <si>
    <t>S_OTHER</t>
  </si>
  <si>
    <t>S_INITIAL</t>
  </si>
  <si>
    <t>FONT</t>
  </si>
  <si>
    <t>CCL_MOBILE_NO</t>
  </si>
  <si>
    <t>FLAG_DIS_CEN</t>
  </si>
  <si>
    <t>FLAG_SELLER</t>
  </si>
  <si>
    <t>MESS_CONTROL</t>
  </si>
  <si>
    <t>MAIN_ROAD</t>
  </si>
  <si>
    <t>CRIB</t>
  </si>
  <si>
    <t>EMPLOY_CATEGORY</t>
  </si>
  <si>
    <t>VAT_NO</t>
  </si>
  <si>
    <t>CUS_AREA</t>
  </si>
  <si>
    <t>CUS_GSDIVISION</t>
  </si>
  <si>
    <t>HD_OFFICE</t>
  </si>
  <si>
    <t>TEMP_FLAG</t>
  </si>
  <si>
    <t>BUSS_REG_NO</t>
  </si>
  <si>
    <t>BLACK_LIST_DATE</t>
  </si>
  <si>
    <t>FLG_AGRI</t>
  </si>
  <si>
    <t>FLG_PROF</t>
  </si>
  <si>
    <t>FLG_TECH</t>
  </si>
  <si>
    <t>FLG_SKILL</t>
  </si>
  <si>
    <t>S_DOFB</t>
  </si>
  <si>
    <t>HR_EMP_LEVEL</t>
  </si>
  <si>
    <t>FLAG_INSU</t>
  </si>
  <si>
    <t>INSU_DATE</t>
  </si>
  <si>
    <t>INSU_CERT_NO</t>
  </si>
  <si>
    <t>BCARD_RECE</t>
  </si>
  <si>
    <t>FLG_DIRECTOR</t>
  </si>
  <si>
    <t>GRADING_POINTS</t>
  </si>
  <si>
    <t>ID_TYPE</t>
  </si>
  <si>
    <t>FLAG_DEAD</t>
  </si>
  <si>
    <t>CDMA_NUMBER</t>
  </si>
  <si>
    <t>PERMENENT_DATE</t>
  </si>
  <si>
    <t>ZONAL</t>
  </si>
  <si>
    <t>CUS_EVA_POINTS</t>
  </si>
  <si>
    <t>FLAG_MF_CUS</t>
  </si>
  <si>
    <t>MF_CUS_NUM</t>
  </si>
  <si>
    <t>NAME_IN_FULL</t>
  </si>
  <si>
    <t>SP_DOB</t>
  </si>
  <si>
    <t>FLAG_EMP_SUSPEND</t>
  </si>
  <si>
    <t>SUSPEND_DATE</t>
  </si>
  <si>
    <t>FLG_BLACKLIST_PAWN</t>
  </si>
  <si>
    <t>FLAG_KEY_MANAGER</t>
  </si>
  <si>
    <t>CUS_CHANNEL</t>
  </si>
  <si>
    <t>CUS_LANGUAGE</t>
  </si>
  <si>
    <t>DOCUMENTS</t>
  </si>
  <si>
    <t>RETIREMENT_AGE</t>
  </si>
  <si>
    <t>BIRTH_CERT_NO</t>
  </si>
  <si>
    <t>NEW_DESIGNATION</t>
  </si>
  <si>
    <t>NEW_LEVEL</t>
  </si>
  <si>
    <t>PASSPORT_NO</t>
  </si>
  <si>
    <t>PASSPORT_EXPDATE</t>
  </si>
  <si>
    <t>SPOUSE_ADDRESS</t>
  </si>
  <si>
    <t>SPOUSE_COMPANY</t>
  </si>
  <si>
    <t>SPOUSE_PROFESSION</t>
  </si>
  <si>
    <t>CUS_ACADEMIC</t>
  </si>
  <si>
    <t>CUS_EDUCATIONAL</t>
  </si>
  <si>
    <t>CUS_CATEGORY</t>
  </si>
  <si>
    <t>CRIB_DETAIL_DESCRIPTION</t>
  </si>
  <si>
    <t>WAC_DIF</t>
  </si>
  <si>
    <t>CRIB_STATUS</t>
  </si>
  <si>
    <t>RBL_CUS_TYPE</t>
  </si>
  <si>
    <t>DATE_OF_BIRTH_AD</t>
  </si>
  <si>
    <t>60</t>
  </si>
  <si>
    <t xml:space="preserve">Customer NRC </t>
  </si>
  <si>
    <t>Surname</t>
  </si>
  <si>
    <t>First Name</t>
  </si>
  <si>
    <t>Initial</t>
  </si>
  <si>
    <t>Other Names</t>
  </si>
  <si>
    <t>Date of Birth</t>
  </si>
  <si>
    <t>Sex</t>
  </si>
  <si>
    <t>Maritial Status</t>
  </si>
  <si>
    <t>Spouse</t>
  </si>
  <si>
    <t>Nationality</t>
  </si>
  <si>
    <t>User that create the employee/customer</t>
  </si>
  <si>
    <t>Created Date</t>
  </si>
  <si>
    <t>Created Time</t>
  </si>
  <si>
    <t>Designation</t>
  </si>
  <si>
    <t>Username</t>
  </si>
  <si>
    <t>Employee Type</t>
  </si>
  <si>
    <t>Employee Department</t>
  </si>
  <si>
    <t>Employee Designation</t>
  </si>
  <si>
    <t>Employment Started Date</t>
  </si>
  <si>
    <t>Employment Confirmed Date</t>
  </si>
  <si>
    <t>Employee Terminated Date</t>
  </si>
  <si>
    <t>Termination Reason</t>
  </si>
  <si>
    <t>EPF no</t>
  </si>
  <si>
    <t>Religion</t>
  </si>
  <si>
    <t>Flag to show whether employer or not</t>
  </si>
  <si>
    <t>Employee/Customer Center</t>
  </si>
  <si>
    <t>EPF date</t>
  </si>
  <si>
    <t>Employee Salary</t>
  </si>
  <si>
    <t>Employee Grade</t>
  </si>
  <si>
    <t>Flag to show whether eployee is active or not</t>
  </si>
  <si>
    <t>Appointment Date</t>
  </si>
  <si>
    <t>Employment Catergory</t>
  </si>
  <si>
    <t>Full Name</t>
  </si>
  <si>
    <t>Employee Level</t>
  </si>
  <si>
    <t>Date of Birth in AD</t>
  </si>
  <si>
    <t>top','senior','middle','staff'</t>
  </si>
  <si>
    <t>Gold','Silver','Bronze','Other','Blacklisted'</t>
  </si>
  <si>
    <t>NIC','PP','DL','OT','CCL'</t>
  </si>
  <si>
    <t>TEAM_NAME</t>
  </si>
  <si>
    <t>TARGET</t>
  </si>
  <si>
    <t>LEADER</t>
  </si>
  <si>
    <t>VISION</t>
  </si>
  <si>
    <t>MISSION</t>
  </si>
  <si>
    <t>GOAL</t>
  </si>
  <si>
    <t>FLG_PERFORM_DISPLAY</t>
  </si>
  <si>
    <t>ACTUAL</t>
  </si>
  <si>
    <t>PER</t>
  </si>
  <si>
    <t>FLG_TEAM</t>
  </si>
  <si>
    <t>SMS_NAME</t>
  </si>
  <si>
    <t>FLG_RECOVERY_DISPLAY</t>
  </si>
  <si>
    <t>FLG_INVEST_DISPLAY</t>
  </si>
  <si>
    <t>ORDER_BY</t>
  </si>
  <si>
    <t>'A','B','C','D','E'</t>
  </si>
  <si>
    <t>AMOUNT</t>
  </si>
  <si>
    <t>DEBAMT</t>
  </si>
  <si>
    <t>DINT</t>
  </si>
  <si>
    <t>REVERSAL</t>
  </si>
  <si>
    <t>TR_TYPE</t>
  </si>
  <si>
    <t>RENTAL_VAT</t>
  </si>
  <si>
    <t>DEFINT_VAT</t>
  </si>
  <si>
    <t>OLD_TYPE</t>
  </si>
  <si>
    <t>ARREARS</t>
  </si>
  <si>
    <t>OFFICER</t>
  </si>
  <si>
    <t>CAP_BAL</t>
  </si>
  <si>
    <t>INT_BAL</t>
  </si>
  <si>
    <t>DEB_BAL</t>
  </si>
  <si>
    <t>Receipt no</t>
  </si>
  <si>
    <t>Amount</t>
  </si>
  <si>
    <t>Credit type</t>
  </si>
  <si>
    <t>Cashier name</t>
  </si>
  <si>
    <t>contract no</t>
  </si>
  <si>
    <t>Installment</t>
  </si>
  <si>
    <t>capital portion of the current payment</t>
  </si>
  <si>
    <t>Debit Amount</t>
  </si>
  <si>
    <t>other chanrges</t>
  </si>
  <si>
    <t>Interest portion of the current payment</t>
  </si>
  <si>
    <t>Due date</t>
  </si>
  <si>
    <t>Loan Status</t>
  </si>
  <si>
    <t>Customer type</t>
  </si>
  <si>
    <t>Full Balance @ the time of receipting</t>
  </si>
  <si>
    <t>Capital Balance @ the time of receipting</t>
  </si>
  <si>
    <t>Interest Balance @ the time of receipting</t>
  </si>
  <si>
    <t>FSDPK</t>
  </si>
  <si>
    <t>U_TIME</t>
  </si>
  <si>
    <t>U_DATE</t>
  </si>
  <si>
    <t>FSD_RATE</t>
  </si>
  <si>
    <t>RECIPT_NO</t>
  </si>
  <si>
    <t>DEPOSIT_NO</t>
  </si>
  <si>
    <t>DTMAT</t>
  </si>
  <si>
    <t>SUBMIT</t>
  </si>
  <si>
    <t>CANCEL</t>
  </si>
  <si>
    <t>NOS</t>
  </si>
  <si>
    <t>BOOK_TYPE</t>
  </si>
  <si>
    <t>BOOK_NO</t>
  </si>
  <si>
    <t>CERT_NO</t>
  </si>
  <si>
    <t>APPROVE</t>
  </si>
  <si>
    <t>GM_APP</t>
  </si>
  <si>
    <t>DECISION</t>
  </si>
  <si>
    <t>REPT_APP</t>
  </si>
  <si>
    <t>IC_NO</t>
  </si>
  <si>
    <t>ACKNOW_NO</t>
  </si>
  <si>
    <t>BNO</t>
  </si>
  <si>
    <t>S_DATE</t>
  </si>
  <si>
    <t>STLT_NO</t>
  </si>
  <si>
    <t>NEW_DEP</t>
  </si>
  <si>
    <t>GS_DIVISION</t>
  </si>
  <si>
    <t>FSD_CP</t>
  </si>
  <si>
    <t>DELETED</t>
  </si>
  <si>
    <t>DUPLICATED</t>
  </si>
  <si>
    <t>LOAN_NO</t>
  </si>
  <si>
    <t>CHQ_PAID</t>
  </si>
  <si>
    <t>CCL_CERT</t>
  </si>
  <si>
    <t>INT_PRO_DATE</t>
  </si>
  <si>
    <t>LOAN_AMT</t>
  </si>
  <si>
    <t>FLG_SUS</t>
  </si>
  <si>
    <t>FLG_CP_APPROVE</t>
  </si>
  <si>
    <t>ORG_REPT_NO</t>
  </si>
  <si>
    <t>FLG_PRINTED</t>
  </si>
  <si>
    <t>FLG_INT_PRINTED</t>
  </si>
  <si>
    <t>PRE_STATUS</t>
  </si>
  <si>
    <t>FLG_TRANSFER</t>
  </si>
  <si>
    <t>User Time</t>
  </si>
  <si>
    <t>User date</t>
  </si>
  <si>
    <t>Rate</t>
  </si>
  <si>
    <t>Period</t>
  </si>
  <si>
    <t>Data entry date</t>
  </si>
  <si>
    <t>Reciept No</t>
  </si>
  <si>
    <t>FSD No</t>
  </si>
  <si>
    <t>Deposit No</t>
  </si>
  <si>
    <t>Marturity Date</t>
  </si>
  <si>
    <t>Agent Code</t>
  </si>
  <si>
    <t>Certificate No</t>
  </si>
  <si>
    <t>Status</t>
  </si>
  <si>
    <t>Reciept Approve</t>
  </si>
  <si>
    <t>NRC number</t>
  </si>
  <si>
    <t>Settle date</t>
  </si>
  <si>
    <t xml:space="preserve">serial number </t>
  </si>
  <si>
    <t>Interst calculation next date</t>
  </si>
  <si>
    <t>Original reciept no</t>
  </si>
  <si>
    <t>INC_DATE</t>
  </si>
  <si>
    <t>REF_NO</t>
  </si>
  <si>
    <t>COMMENT</t>
  </si>
  <si>
    <t>CLAIMED_PERSON</t>
  </si>
  <si>
    <t>PERSON_NAME</t>
  </si>
  <si>
    <t>PERSON_NIC</t>
  </si>
  <si>
    <t>DEATH_TYPE</t>
  </si>
  <si>
    <t>DISABLE_TYPE</t>
  </si>
  <si>
    <t>CLAIM_NO</t>
  </si>
  <si>
    <t>TELE_NO</t>
  </si>
  <si>
    <t>FUNERAL</t>
  </si>
  <si>
    <t>DEATH_DON</t>
  </si>
  <si>
    <t>APP1</t>
  </si>
  <si>
    <t>APP2</t>
  </si>
  <si>
    <t>FLG_APP1</t>
  </si>
  <si>
    <t>FLG_APP2</t>
  </si>
  <si>
    <t>APP1_DATE</t>
  </si>
  <si>
    <t>APP2_DATE</t>
  </si>
  <si>
    <t>FLG_REJ1</t>
  </si>
  <si>
    <t>FLG_REJ2</t>
  </si>
  <si>
    <t>DISABLE_AMT</t>
  </si>
  <si>
    <t>FLG_PAID</t>
  </si>
  <si>
    <t>PAID_DATE</t>
  </si>
  <si>
    <t>FLG_PAID2</t>
  </si>
  <si>
    <t>PAID_DATE2</t>
  </si>
  <si>
    <t>date</t>
  </si>
  <si>
    <t>200</t>
  </si>
  <si>
    <t>User</t>
  </si>
  <si>
    <t>Incident date</t>
  </si>
  <si>
    <t>Comment</t>
  </si>
  <si>
    <t>Claimed person</t>
  </si>
  <si>
    <t>Person name</t>
  </si>
  <si>
    <t>Person NRC</t>
  </si>
  <si>
    <t>Death type</t>
  </si>
  <si>
    <t>Claim No</t>
  </si>
  <si>
    <t>Capital</t>
  </si>
  <si>
    <t>Funeral expenses</t>
  </si>
  <si>
    <t>Death donation</t>
  </si>
  <si>
    <t>Approver one</t>
  </si>
  <si>
    <t>Approver two</t>
  </si>
  <si>
    <t>Approve status 1</t>
  </si>
  <si>
    <t>Approve status 2</t>
  </si>
  <si>
    <t>Reject Status 1</t>
  </si>
  <si>
    <t>Reject Status 2</t>
  </si>
  <si>
    <t>Contract No</t>
  </si>
  <si>
    <t>Paid status</t>
  </si>
  <si>
    <t>Paid date</t>
  </si>
  <si>
    <t>DEBIT_AMT</t>
  </si>
  <si>
    <t>RE_STATUS</t>
  </si>
  <si>
    <t>CORR_IN</t>
  </si>
  <si>
    <t>CORR_OUT</t>
  </si>
  <si>
    <t>CASE_NO</t>
  </si>
  <si>
    <t>LG_FEES</t>
  </si>
  <si>
    <t>NDATE</t>
  </si>
  <si>
    <t>ORG_ARRBAL</t>
  </si>
  <si>
    <t>DEFENDANT</t>
  </si>
  <si>
    <t>INT_SUSP</t>
  </si>
  <si>
    <t>FUT_CAP</t>
  </si>
  <si>
    <t>ERAN_INT</t>
  </si>
  <si>
    <t>ARR_CAP</t>
  </si>
  <si>
    <t>ACT_INT</t>
  </si>
  <si>
    <t>NPL_INT</t>
  </si>
  <si>
    <t>HIRE_HISTORY</t>
  </si>
  <si>
    <t>ITEM_HISTORY</t>
  </si>
  <si>
    <t>OLD_ARR</t>
  </si>
  <si>
    <t>ADV_RENT</t>
  </si>
  <si>
    <t>OLD_BAD_DEB_PROV</t>
  </si>
  <si>
    <t>AGE</t>
  </si>
  <si>
    <t>Arrears</t>
  </si>
  <si>
    <t>Full Balance</t>
  </si>
  <si>
    <t>capital Balance</t>
  </si>
  <si>
    <t>Balance interest</t>
  </si>
  <si>
    <t>Credit status</t>
  </si>
  <si>
    <t>Rem status</t>
  </si>
  <si>
    <t>Rental</t>
  </si>
  <si>
    <t>Future interest</t>
  </si>
  <si>
    <t>Future capital</t>
  </si>
  <si>
    <t>Actual Capital</t>
  </si>
  <si>
    <t>Actual interest</t>
  </si>
  <si>
    <t>PAY_NO</t>
  </si>
  <si>
    <t>ARR_NO</t>
  </si>
  <si>
    <t>FLAG_TRANSFER</t>
  </si>
  <si>
    <t>DUE_RENTAL</t>
  </si>
  <si>
    <t>CAP</t>
  </si>
  <si>
    <t>INTE</t>
  </si>
  <si>
    <t>FLG_SEASON</t>
  </si>
  <si>
    <t>Center Code</t>
  </si>
  <si>
    <t>Order No</t>
  </si>
  <si>
    <t>Flag transfer</t>
  </si>
  <si>
    <t>Reversal</t>
  </si>
  <si>
    <t>year</t>
  </si>
  <si>
    <t>month</t>
  </si>
  <si>
    <t>actual</t>
  </si>
  <si>
    <t>TEAM_CODE</t>
  </si>
  <si>
    <t>YEAR</t>
  </si>
  <si>
    <t>MONTH</t>
  </si>
  <si>
    <t>TEMP_BUD</t>
  </si>
  <si>
    <t>TEMP_ACT</t>
  </si>
  <si>
    <t>product type</t>
  </si>
  <si>
    <t>team code</t>
  </si>
  <si>
    <t>budget</t>
  </si>
  <si>
    <t>%</t>
  </si>
  <si>
    <t>according to the % there is a grading system</t>
  </si>
  <si>
    <t>branch code</t>
  </si>
  <si>
    <t>STG_BGIS_MST_CENTRE</t>
  </si>
  <si>
    <t>STG_BGIS_MST_CREDIT</t>
  </si>
  <si>
    <t>STG_BGIS_MST_CREDIT_TYPE</t>
  </si>
  <si>
    <t>STG_BGIS_MST_CSU_CENTER</t>
  </si>
  <si>
    <t>STG_BGIS_MST_CSU_MEMBER_GROUP</t>
  </si>
  <si>
    <t>STG_BGIS_MST_CUSTOMER_MAIN</t>
  </si>
  <si>
    <t>STG_BGIS_MST_TEAM_MAIN</t>
  </si>
  <si>
    <t>STG_BGIS_TRN_CREDIT_RECEIPT</t>
  </si>
  <si>
    <t>STG_BGIS_TRN_FSD_TRANSACTION</t>
  </si>
  <si>
    <t>STG_BGIS_TRN_MF_INSU_CLAIM</t>
  </si>
  <si>
    <t>STG_BGIS_TRN_RECOVERY_HISTORY</t>
  </si>
  <si>
    <t>STG_BGIS_TRN_RENTAL_DUE_TRANS</t>
  </si>
  <si>
    <t>STG_BGIS_TRN_TEAM_PERFORMANCE</t>
  </si>
  <si>
    <t>SELECT `centre`.`code` AS CODE,</t>
  </si>
  <si>
    <t xml:space="preserve">    `centre`.`type` AS TYPE, </t>
  </si>
  <si>
    <t xml:space="preserve">    `centre`.`ho` AS HO,</t>
  </si>
  <si>
    <t xml:space="preserve">    `centre`.`br` AS BR,</t>
  </si>
  <si>
    <t xml:space="preserve">    `centre`.`cs` AS CS,</t>
  </si>
  <si>
    <t xml:space="preserve">    `centre`.`st` AS ST,</t>
  </si>
  <si>
    <t xml:space="preserve">    `centre`.`cky` AS CKY,</t>
  </si>
  <si>
    <t xml:space="preserve">    `centre`.`del` AS DEL,</t>
  </si>
  <si>
    <t xml:space="preserve">    `centre`.`address` AS ADDRESS,</t>
  </si>
  <si>
    <t xml:space="preserve">    `centre`.`phone` AS PHONE,</t>
  </si>
  <si>
    <t xml:space="preserve">    `centre`.`fax` AS FAX,</t>
  </si>
  <si>
    <t xml:space="preserve">    `centre`.`mail` AS MAIL,</t>
  </si>
  <si>
    <t xml:space="preserve">    `centre`.`description` AS DESCRIPTION,</t>
  </si>
  <si>
    <t xml:space="preserve">    `centre`.`agm1` AS AGM1,</t>
  </si>
  <si>
    <t xml:space="preserve">    `centre`.`agm2` AS AGM2,</t>
  </si>
  <si>
    <t xml:space="preserve">    `centre`.`branch` AS BRANCH,</t>
  </si>
  <si>
    <t xml:space="preserve">    `centre`.`center` AS CENTER,</t>
  </si>
  <si>
    <t xml:space="preserve">    `centre`.`district` AS DISTRICT,</t>
  </si>
  <si>
    <t xml:space="preserve">    `centre`.`province` AS PROVINCE,</t>
  </si>
  <si>
    <t xml:space="preserve">    `centre`.`zone` AS ZONE,</t>
  </si>
  <si>
    <t xml:space="preserve">    `centre`.`flag_mf_unit` AS FLAG_MF_UNIT,</t>
  </si>
  <si>
    <t xml:space="preserve">    `centre`.`mf_link_branch` AS MF_LINK_BRANCH,</t>
  </si>
  <si>
    <t xml:space="preserve">    `centre`.`mis_link_branch` AS MIS_LINK_BRANCH,</t>
  </si>
  <si>
    <t xml:space="preserve">    `centre`.`flg_cost_center` AS FLG_COST_CENTER,</t>
  </si>
  <si>
    <t xml:space="preserve">    `centre`.`mf_region` AS MF_REGION,</t>
  </si>
  <si>
    <t xml:space="preserve">    `centre`.`gs_link_branch` AS GS_LINK_BRANCH,</t>
  </si>
  <si>
    <t xml:space="preserve">    `centre`.`branch_code` AS BRANCH_CODE,</t>
  </si>
  <si>
    <t xml:space="preserve">    `centre`.`flg_official` AS FLG_OFFICIAL,</t>
  </si>
  <si>
    <t xml:space="preserve">    `centre`.`flag_web_view` AS FLAG_WEB_VIEW,</t>
  </si>
  <si>
    <t xml:space="preserve">    `centre`.`business_place` AS BUSINESS_PLACE,</t>
  </si>
  <si>
    <t xml:space="preserve">    `centre`.`date_opened` AS DATE_OPENED,</t>
  </si>
  <si>
    <t xml:space="preserve">    `centre`.`cbsl_app_date` AS CBSL_APP_DATE,</t>
  </si>
  <si>
    <t xml:space="preserve">    `centre`.`old_description` AS OLD_DESCRIPTION,</t>
  </si>
  <si>
    <t xml:space="preserve">    `centre`.`tap_branch` AS TAP_BRANCH,</t>
  </si>
  <si>
    <t xml:space="preserve">    `centre`.`branch_manager` AS BRANCH_MANAGER,</t>
  </si>
  <si>
    <t xml:space="preserve">    `centre`.`assist_bm` AS ASSIST_BM,</t>
  </si>
  <si>
    <t xml:space="preserve">    `centre`.`act_gen_operation` AS ACT_GEN_OPERATION,</t>
  </si>
  <si>
    <t>NULL AS JOB_RUN_KEY,</t>
  </si>
  <si>
    <t>'BGIS' AS SOURCE_SYSTEM_CODE,</t>
  </si>
  <si>
    <t>'CENTRE' AS SOURCE_TABLE_NAME,</t>
  </si>
  <si>
    <t>'N' DELETED_FLAG,</t>
  </si>
  <si>
    <t>NULL AS SOURCE_LAST_UPDATE_DATE_TIME,</t>
  </si>
  <si>
    <t>NULL AS LAST_UPDATE_DATE_TIME</t>
  </si>
  <si>
    <t>FROM `miproject`.`centre`;</t>
  </si>
  <si>
    <t>SELECT CONCAT(current_timestamp(),' : V_STG_BGIS_MST_CENTRE VIEW CREATED.') AS RESULT;</t>
  </si>
  <si>
    <t>SELECT `credit`.`credit_code`,</t>
  </si>
  <si>
    <t xml:space="preserve">    `credit`.`dummy_code`,</t>
  </si>
  <si>
    <t xml:space="preserve">    `credit`.`center`,</t>
  </si>
  <si>
    <t xml:space="preserve">    `credit`.`cus_code`,</t>
  </si>
  <si>
    <t xml:space="preserve">    `credit`.`intro_code`,</t>
  </si>
  <si>
    <t xml:space="preserve">    `credit`.`agent_code`,</t>
  </si>
  <si>
    <t xml:space="preserve">    `credit`.`credit_type`,</t>
  </si>
  <si>
    <t xml:space="preserve">    `credit`.`no_of_item`,</t>
  </si>
  <si>
    <t xml:space="preserve">    `credit`.`flag`,</t>
  </si>
  <si>
    <t xml:space="preserve">    `credit`.`user`,</t>
  </si>
  <si>
    <t xml:space="preserve">    `credit`.`utime`,</t>
  </si>
  <si>
    <t xml:space="preserve">    `credit`.`udate`,</t>
  </si>
  <si>
    <t xml:space="preserve">    `credit`.`gp_code`,</t>
  </si>
  <si>
    <t xml:space="preserve">    `credit`.`rept_no`,</t>
  </si>
  <si>
    <t xml:space="preserve">    `credit`.`ord_no`,</t>
  </si>
  <si>
    <t xml:space="preserve">    `credit`.`o_date`,</t>
  </si>
  <si>
    <t xml:space="preserve">    `credit`.`d_code`,</t>
  </si>
  <si>
    <t xml:space="preserve">    `credit`.`con_date`,</t>
  </si>
  <si>
    <t xml:space="preserve">    `credit`.`a_value`,</t>
  </si>
  <si>
    <t xml:space="preserve">    `credit`.`interest`,</t>
  </si>
  <si>
    <t xml:space="preserve">    `credit`.`btt`,</t>
  </si>
  <si>
    <t xml:space="preserve">    `credit`.`term`,</t>
  </si>
  <si>
    <t xml:space="preserve">    `credit`.`rental`,</t>
  </si>
  <si>
    <t xml:space="preserve">    `credit`.`valuation`,</t>
  </si>
  <si>
    <t xml:space="preserve">    `credit`.`ca_1`,</t>
  </si>
  <si>
    <t xml:space="preserve">    `credit`.`ca_2`,</t>
  </si>
  <si>
    <t xml:space="preserve">    `credit`.`a_r`,</t>
  </si>
  <si>
    <t xml:space="preserve">    `credit`.`tot_ren`,</t>
  </si>
  <si>
    <t xml:space="preserve">    `credit`.`a_f`,</t>
  </si>
  <si>
    <t xml:space="preserve">    `credit`.`dis`,</t>
  </si>
  <si>
    <t xml:space="preserve">    `credit`.`doc_inv`,</t>
  </si>
  <si>
    <t xml:space="preserve">    `credit`.`service`,</t>
  </si>
  <si>
    <t xml:space="preserve">    `credit`.`insurance`,</t>
  </si>
  <si>
    <t xml:space="preserve">    `credit`.`transfer`,</t>
  </si>
  <si>
    <t xml:space="preserve">    `credit`.`deposit`,</t>
  </si>
  <si>
    <t xml:space="preserve">    `credit`.`stamps`,</t>
  </si>
  <si>
    <t xml:space="preserve">    `credit`.`c_gst`,</t>
  </si>
  <si>
    <t xml:space="preserve">    `credit`.`other`,</t>
  </si>
  <si>
    <t xml:space="preserve">    `credit`.`t_d`,</t>
  </si>
  <si>
    <t xml:space="preserve">    `credit`.`t_p`,</t>
  </si>
  <si>
    <t xml:space="preserve">    `credit`.`due_date`,</t>
  </si>
  <si>
    <t xml:space="preserve">    `credit`.`gst`,</t>
  </si>
  <si>
    <t xml:space="preserve">    `credit`.`gp_num`,</t>
  </si>
  <si>
    <t xml:space="preserve">    `credit`.`gs_div`,</t>
  </si>
  <si>
    <t xml:space="preserve">    `credit`.`action`,</t>
  </si>
  <si>
    <t xml:space="preserve">    `credit`.`surname`,</t>
  </si>
  <si>
    <t xml:space="preserve">    `credit`.`prefix`,</t>
  </si>
  <si>
    <t xml:space="preserve">    `credit`.`i_prefix`,</t>
  </si>
  <si>
    <t xml:space="preserve">    `credit`.`i_surname`,</t>
  </si>
  <si>
    <t xml:space="preserve">    `credit`.`com_name`,</t>
  </si>
  <si>
    <t xml:space="preserve">    `credit`.`address`,</t>
  </si>
  <si>
    <t xml:space="preserve">    `credit`.`street`,</t>
  </si>
  <si>
    <t xml:space="preserve">    `credit`.`city`,</t>
  </si>
  <si>
    <t xml:space="preserve">    `credit`.`con_num`,</t>
  </si>
  <si>
    <t xml:space="preserve">    `credit`.`flgdoc`,</t>
  </si>
  <si>
    <t xml:space="preserve">    `credit`.`flgrental`,</t>
  </si>
  <si>
    <t xml:space="preserve">    `credit`.`flgservice`,</t>
  </si>
  <si>
    <t xml:space="preserve">    `credit`.`flginsurance`,</t>
  </si>
  <si>
    <t xml:space="preserve">    `credit`.`flgtransfer`,</t>
  </si>
  <si>
    <t xml:space="preserve">    `credit`.`flgstamps`,</t>
  </si>
  <si>
    <t xml:space="preserve">    `credit`.`flgca_1`,</t>
  </si>
  <si>
    <t xml:space="preserve">    `credit`.`flgdeposit`,</t>
  </si>
  <si>
    <t xml:space="preserve">    `credit`.`famount`,</t>
  </si>
  <si>
    <t xml:space="preserve">    `credit`.`totren1`,</t>
  </si>
  <si>
    <t xml:space="preserve">    `credit`.`rental1`,</t>
  </si>
  <si>
    <t xml:space="preserve">    `credit`.`td`,</t>
  </si>
  <si>
    <t xml:space="preserve">    `credit`.`cic`,</t>
  </si>
  <si>
    <t xml:space="preserve">    `credit`.`dp`,</t>
  </si>
  <si>
    <t xml:space="preserve">    `credit`.`advren`,</t>
  </si>
  <si>
    <t xml:space="preserve">    `credit`.`artval`,</t>
  </si>
  <si>
    <t xml:space="preserve">    `credit`.`payfrq`,</t>
  </si>
  <si>
    <t xml:space="preserve">    `credit`.`intrate`,</t>
  </si>
  <si>
    <t xml:space="preserve">    `credit`.`i_initial`,</t>
  </si>
  <si>
    <t xml:space="preserve">    `credit`.`b_initial`,</t>
  </si>
  <si>
    <t xml:space="preserve">    `credit`.`status`,</t>
  </si>
  <si>
    <t xml:space="preserve">    `credit`.`cr_amt`,</t>
  </si>
  <si>
    <t xml:space="preserve">    `credit`.`receipt`,</t>
  </si>
  <si>
    <t xml:space="preserve">    `credit`.`int_amt`,</t>
  </si>
  <si>
    <t xml:space="preserve">    `credit`.`inves`,</t>
  </si>
  <si>
    <t xml:space="preserve">    `credit`.`flginves`,</t>
  </si>
  <si>
    <t xml:space="preserve">    `credit`.`app_gs_amt`,</t>
  </si>
  <si>
    <t xml:space="preserve">    `credit`.`flggst`,</t>
  </si>
  <si>
    <t xml:space="preserve">    `credit`.`c_num`,</t>
  </si>
  <si>
    <t xml:space="preserve">    `credit`.`c_no`,</t>
  </si>
  <si>
    <t xml:space="preserve">    `credit`.`flgother`,</t>
  </si>
  <si>
    <t xml:space="preserve">    `credit`.`initiate`,</t>
  </si>
  <si>
    <t xml:space="preserve">    `credit`.`receipt2`,</t>
  </si>
  <si>
    <t xml:space="preserve">    `credit`.`receipt3`,</t>
  </si>
  <si>
    <t xml:space="preserve">    `credit`.`receipt4`,</t>
  </si>
  <si>
    <t xml:space="preserve">    `credit`.`receipt5`,</t>
  </si>
  <si>
    <t xml:space="preserve">    `credit`.`pay_amount`,</t>
  </si>
  <si>
    <t xml:space="preserve">    `credit`.`pay_date`,</t>
  </si>
  <si>
    <t xml:space="preserve">    `credit`.`c_bal`,</t>
  </si>
  <si>
    <t xml:space="preserve">    `credit`.`cr_debit`,</t>
  </si>
  <si>
    <t xml:space="preserve">    `credit`.`capital`,</t>
  </si>
  <si>
    <t xml:space="preserve">    `credit`.`c_arr`,</t>
  </si>
  <si>
    <t xml:space="preserve">    `credit`.`rem_status`,</t>
  </si>
  <si>
    <t xml:space="preserve">    `credit`.`re_case`,</t>
  </si>
  <si>
    <t xml:space="preserve">    `credit`.`cr_int`,</t>
  </si>
  <si>
    <t xml:space="preserve">    `credit`.`cr_cap`,</t>
  </si>
  <si>
    <t xml:space="preserve">    `credit`.`cr_default`,</t>
  </si>
  <si>
    <t xml:space="preserve">    `credit`.`cr_rsent`,</t>
  </si>
  <si>
    <t xml:space="preserve">    `credit`.`cr_status`,</t>
  </si>
  <si>
    <t xml:space="preserve">    `credit`.`rem_deinst`,</t>
  </si>
  <si>
    <t xml:space="preserve">    `credit`.`def_int`,</t>
  </si>
  <si>
    <t xml:space="preserve">    `credit`.`fd_no`,</t>
  </si>
  <si>
    <t xml:space="preserve">    `credit`.`arr_flag`,</t>
  </si>
  <si>
    <t xml:space="preserve">    `credit`.`def_flag`,</t>
  </si>
  <si>
    <t xml:space="preserve">    `credit`.`fd_no1`,</t>
  </si>
  <si>
    <t xml:space="preserve">    `credit`.`fd_no2`,</t>
  </si>
  <si>
    <t xml:space="preserve">    `credit`.`fd_no3`,</t>
  </si>
  <si>
    <t xml:space="preserve">    `credit`.`fd_no4`,</t>
  </si>
  <si>
    <t xml:space="preserve">    `credit`.`fsd_no`,</t>
  </si>
  <si>
    <t xml:space="preserve">    `credit`.`to_date`,</t>
  </si>
  <si>
    <t xml:space="preserve">    `credit`.`deb_amt`,</t>
  </si>
  <si>
    <t xml:space="preserve">    `credit`.`arr_bal`,</t>
  </si>
  <si>
    <t xml:space="preserve">    `credit`.`dealer_settle`,</t>
  </si>
  <si>
    <t xml:space="preserve">    `credit`.`cr_bttrt`,</t>
  </si>
  <si>
    <t xml:space="preserve">    `credit`.`tem_date`,</t>
  </si>
  <si>
    <t xml:space="preserve">    `credit`.`flag1`,</t>
  </si>
  <si>
    <t xml:space="preserve">    `credit`.`fsd_no1`,</t>
  </si>
  <si>
    <t xml:space="preserve">    `credit`.`fsd_no2`,</t>
  </si>
  <si>
    <t xml:space="preserve">    `credit`.`fsd_no3`,</t>
  </si>
  <si>
    <t xml:space="preserve">    `credit`.`fsd_no4`,</t>
  </si>
  <si>
    <t xml:space="preserve">    `credit`.`vat_c_arr`,</t>
  </si>
  <si>
    <t xml:space="preserve">    `credit`.`vat_c_bal`,</t>
  </si>
  <si>
    <t xml:space="preserve">    `credit`.`vat_totren1`,</t>
  </si>
  <si>
    <t xml:space="preserve">    `credit`.`vat_int_amt`,</t>
  </si>
  <si>
    <t xml:space="preserve">    `credit`.`vat_for_int`,</t>
  </si>
  <si>
    <t xml:space="preserve">    `credit`.`vat_for_def`,</t>
  </si>
  <si>
    <t xml:space="preserve">    `credit`.`vat_for_deb`,</t>
  </si>
  <si>
    <t xml:space="preserve">    `credit`.`vat_arr_bal`,</t>
  </si>
  <si>
    <t xml:space="preserve">    `credit`.`vat`,</t>
  </si>
  <si>
    <t xml:space="preserve">    `credit`.`tt_num`,</t>
  </si>
  <si>
    <t xml:space="preserve">    `credit`.`prop_no`,</t>
  </si>
  <si>
    <t xml:space="preserve">    `credit`.`con_no`,</t>
  </si>
  <si>
    <t xml:space="preserve">    `credit`.`vat_down`,</t>
  </si>
  <si>
    <t xml:space="preserve">    `credit`.`day_flag`,</t>
  </si>
  <si>
    <t xml:space="preserve">    `credit`.`lr_date`,</t>
  </si>
  <si>
    <t xml:space="preserve">    `credit`.`lr_print`,</t>
  </si>
  <si>
    <t xml:space="preserve">    `credit`.`full_int`,</t>
  </si>
  <si>
    <t xml:space="preserve">    `credit`.`rebate_amt`,</t>
  </si>
  <si>
    <t xml:space="preserve">    `credit`.`legal_no`,</t>
  </si>
  <si>
    <t xml:space="preserve">    `credit`.`legal_date`,</t>
  </si>
  <si>
    <t xml:space="preserve">    `credit`.`downflg`,</t>
  </si>
  <si>
    <t xml:space="preserve">    `credit`.`run_date`,</t>
  </si>
  <si>
    <t xml:space="preserve">    `credit`.`run_time`,</t>
  </si>
  <si>
    <t xml:space="preserve">    `credit`.`termin_date`,</t>
  </si>
  <si>
    <t xml:space="preserve">    `credit`.`old_rental`,</t>
  </si>
  <si>
    <t xml:space="preserve">    `credit`.`doprint`,</t>
  </si>
  <si>
    <t xml:space="preserve">    `credit`.`aug_c_bal`,</t>
  </si>
  <si>
    <t xml:space="preserve">    `credit`.`aug_c_arr`,</t>
  </si>
  <si>
    <t xml:space="preserve">    `credit`.`settle_date`,</t>
  </si>
  <si>
    <t xml:space="preserve">    `credit`.`dop_date`,</t>
  </si>
  <si>
    <t xml:space="preserve">    `credit`.`crcomm_pay`,</t>
  </si>
  <si>
    <t xml:space="preserve">    `credit`.`area`,</t>
  </si>
  <si>
    <t xml:space="preserve">    `credit`.`ro_code`,</t>
  </si>
  <si>
    <t xml:space="preserve">    `credit`.`do_no`,</t>
  </si>
  <si>
    <t xml:space="preserve">    `credit`.`rroom`,</t>
  </si>
  <si>
    <t xml:space="preserve">    `credit`.`delpay_date`,</t>
  </si>
  <si>
    <t xml:space="preserve">    `credit`.`rroom_date`,</t>
  </si>
  <si>
    <t xml:space="preserve">    `credit`.`stlt_arr`,</t>
  </si>
  <si>
    <t xml:space="preserve">    `credit`.`dec_arr`,</t>
  </si>
  <si>
    <t xml:space="preserve">    `credit`.`agreem_print`,</t>
  </si>
  <si>
    <t xml:space="preserve">    `credit`.`agreemp_date`,</t>
  </si>
  <si>
    <t xml:space="preserve">    `credit`.`due_fix_date`,</t>
  </si>
  <si>
    <t xml:space="preserve">    `credit`.`ap_hg`,</t>
  </si>
  <si>
    <t xml:space="preserve">    `credit`.`writeoff_date`,</t>
  </si>
  <si>
    <t xml:space="preserve">    `credit`.`debnote_no`,</t>
  </si>
  <si>
    <t xml:space="preserve">    `credit`.`agri_product`,</t>
  </si>
  <si>
    <t xml:space="preserve">    `credit`.`reposs_date`,</t>
  </si>
  <si>
    <t xml:space="preserve">    `credit`.`set_mail`,</t>
  </si>
  <si>
    <t xml:space="preserve">    `credit`.`dvat`,</t>
  </si>
  <si>
    <t xml:space="preserve">    `credit`.`active_int`,</t>
  </si>
  <si>
    <t xml:space="preserve">    `credit`.`over_int`,</t>
  </si>
  <si>
    <t xml:space="preserve">    `credit`.`cus_status`,</t>
  </si>
  <si>
    <t xml:space="preserve">    `credit`.`repo_item_sold`,</t>
  </si>
  <si>
    <t xml:space="preserve">    `credit`.`item_sold_date`,</t>
  </si>
  <si>
    <t xml:space="preserve">    `credit`.`deb_susp`,</t>
  </si>
  <si>
    <t xml:space="preserve">    `credit`.`int_rec_date`,</t>
  </si>
  <si>
    <t xml:space="preserve">    `credit`.`int_prov_amt`,</t>
  </si>
  <si>
    <t xml:space="preserve">    `credit`.`int_prov_paid`,</t>
  </si>
  <si>
    <t xml:space="preserve">    `credit`.`legal_fee`,</t>
  </si>
  <si>
    <t xml:space="preserve">    `credit`.`initiated_by`,</t>
  </si>
  <si>
    <t xml:space="preserve">    `credit`.`debit_tax`,</t>
  </si>
  <si>
    <t xml:space="preserve">    `credit`.`tp_charge`,</t>
  </si>
  <si>
    <t xml:space="preserve">    `credit`.`loan_int`,</t>
  </si>
  <si>
    <t xml:space="preserve">    `credit`.`fsd_loan`,</t>
  </si>
  <si>
    <t xml:space="preserve">    `credit`.`security_type`,</t>
  </si>
  <si>
    <t xml:space="preserve">    `credit`.`flg_deposit`,</t>
  </si>
  <si>
    <t xml:space="preserve">    `credit`.`col_date`,</t>
  </si>
  <si>
    <t xml:space="preserve">    `credit`.`flg_do_rcvd`,</t>
  </si>
  <si>
    <t xml:space="preserve">    `credit`.`do_rcvd_date`,</t>
  </si>
  <si>
    <t xml:space="preserve">    `credit`.`sec_type`,</t>
  </si>
  <si>
    <t xml:space="preserve">    `credit`.`repo_legal_action`,</t>
  </si>
  <si>
    <t xml:space="preserve">    `credit`.`repo_legal_date`,</t>
  </si>
  <si>
    <t xml:space="preserve">    `credit`.`act_cap`,</t>
  </si>
  <si>
    <t xml:space="preserve">    `credit`.`npl_cap`,</t>
  </si>
  <si>
    <t xml:space="preserve">    `credit`.`flg_npl`,</t>
  </si>
  <si>
    <t xml:space="preserve">    `credit`.`flg_npl_date`,</t>
  </si>
  <si>
    <t xml:space="preserve">    `credit`.`flag_adv`,</t>
  </si>
  <si>
    <t xml:space="preserve">    `credit`.`flag_adv_date`,</t>
  </si>
  <si>
    <t xml:space="preserve">    `credit`.`pab_insu`,</t>
  </si>
  <si>
    <t xml:space="preserve">    `credit`.`high_land`,</t>
  </si>
  <si>
    <t xml:space="preserve">    `credit`.`flag_avrt`,</t>
  </si>
  <si>
    <t xml:space="preserve">    `credit`.`brand_name`,</t>
  </si>
  <si>
    <t xml:space="preserve">    `credit`.`m_arr`,</t>
  </si>
  <si>
    <t xml:space="preserve">    `credit`.`m_due_date`,</t>
  </si>
  <si>
    <t xml:space="preserve">    `credit`.`legal_fees`,</t>
  </si>
  <si>
    <t xml:space="preserve">    `credit`.`flg_adv_rent`,</t>
  </si>
  <si>
    <t xml:space="preserve">    `credit`.`cr_nof_doc`,</t>
  </si>
  <si>
    <t xml:space="preserve">    `credit`.`flg_re_schedule`,</t>
  </si>
  <si>
    <t xml:space="preserve">    `credit`.`re_schedule_date`,</t>
  </si>
  <si>
    <t xml:space="preserve">    `credit`.`agree_sign_date`,</t>
  </si>
  <si>
    <t xml:space="preserve">    `credit`.`market_officer`,</t>
  </si>
  <si>
    <t xml:space="preserve">    `credit`.`flag_mf`,</t>
  </si>
  <si>
    <t xml:space="preserve">    `credit`.`flg_cancel`,</t>
  </si>
  <si>
    <t xml:space="preserve">    `credit`.`default_run_date`,</t>
  </si>
  <si>
    <t xml:space="preserve">    `credit`.`season_rental`,</t>
  </si>
  <si>
    <t xml:space="preserve">    `credit`.`ro_officer`,</t>
  </si>
  <si>
    <t xml:space="preserve">    `credit`.`flg_loan_insu`,</t>
  </si>
  <si>
    <t xml:space="preserve">    `credit`.`differed_amt`,</t>
  </si>
  <si>
    <t xml:space="preserve">    `credit`.`rec_manager`,</t>
  </si>
  <si>
    <t xml:space="preserve">    `credit`.`asst_rec_mana`,</t>
  </si>
  <si>
    <t xml:space="preserve">    `credit`.`grade`,</t>
  </si>
  <si>
    <t xml:space="preserve">    `credit`.`flg_cont`,</t>
  </si>
  <si>
    <t xml:space="preserve">    `credit`.`po_def_int`,</t>
  </si>
  <si>
    <t xml:space="preserve">    `credit`.`mortgage`,</t>
  </si>
  <si>
    <t xml:space="preserve">    `credit`.`last_paid_amount`,</t>
  </si>
  <si>
    <t xml:space="preserve">    `credit`.`bad_deb_prov`,</t>
  </si>
  <si>
    <t xml:space="preserve">    `credit`.`fut_stock`,</t>
  </si>
  <si>
    <t xml:space="preserve">    `credit`.`face_value`,</t>
  </si>
  <si>
    <t xml:space="preserve">    `credit`.`fut_int`,</t>
  </si>
  <si>
    <t>FROM `miproject`.`credit`;</t>
  </si>
  <si>
    <t>select CONCAT(current_timestamp(),' : V_STG_BGIS_MST_CREDIT VIEW CREATED.') AS RESULT;</t>
  </si>
  <si>
    <t xml:space="preserve">SELECT </t>
  </si>
  <si>
    <t xml:space="preserve">    `credit_type`.`cr_type`,</t>
  </si>
  <si>
    <t xml:space="preserve">    `credit_type`.`cr_desc`,</t>
  </si>
  <si>
    <t xml:space="preserve">    `credit_type`.`act_code`,</t>
  </si>
  <si>
    <t xml:space="preserve">    `credit_type`.`dou_code`,</t>
  </si>
  <si>
    <t xml:space="preserve">    `credit_type`.`intrc_code`,</t>
  </si>
  <si>
    <t xml:space="preserve">    `credit_type`.`flg_flat_rate`,</t>
  </si>
  <si>
    <t xml:space="preserve">    `credit_type`.`charge`,</t>
  </si>
  <si>
    <t xml:space="preserve">    `credit_type`.`deb_tax`,</t>
  </si>
  <si>
    <t xml:space="preserve">    `credit_type`.`bab_prv_flg`,</t>
  </si>
  <si>
    <t xml:space="preserve">    `credit_type`.`advan_code`,</t>
  </si>
  <si>
    <t xml:space="preserve">    `credit_type`.`reminder_flg`,</t>
  </si>
  <si>
    <t xml:space="preserve">    `credit_type`.`del_pay_code`,</t>
  </si>
  <si>
    <t xml:space="preserve">    `credit_type`.`repo_ac_code`,</t>
  </si>
  <si>
    <t xml:space="preserve">    `credit_type`.`stamp_flag`,</t>
  </si>
  <si>
    <t xml:space="preserve">    `credit_type`.`stamp_fees`,</t>
  </si>
  <si>
    <t xml:space="preserve">    `credit_type`.`income_code`,</t>
  </si>
  <si>
    <t xml:space="preserve">    `credit_type`.`flag_ls`,</t>
  </si>
  <si>
    <t xml:space="preserve">    `credit_type`.`rep_leg_acc`,</t>
  </si>
  <si>
    <t xml:space="preserve">    `credit_type`.`purpose`,</t>
  </si>
  <si>
    <t xml:space="preserve">    `credit_type`.`uii_code`,</t>
  </si>
  <si>
    <t xml:space="preserve">    `credit_type`.`flg_gu`,</t>
  </si>
  <si>
    <t xml:space="preserve">    `credit_type`.`pay_frq`,</t>
  </si>
  <si>
    <t xml:space="preserve">    `credit_type`.`flg_adv_ren`,</t>
  </si>
  <si>
    <t xml:space="preserve">    `credit_type`.`dealer`,</t>
  </si>
  <si>
    <t xml:space="preserve">    `credit_type`.`art_code`,</t>
  </si>
  <si>
    <t xml:space="preserve">    `credit_type`.`art_name`,</t>
  </si>
  <si>
    <t xml:space="preserve">    `credit_type`.`debit_code`,</t>
  </si>
  <si>
    <t xml:space="preserve">    `credit_type`.`int_code`,</t>
  </si>
  <si>
    <t xml:space="preserve">    `credit_type`.`flg_btt`,</t>
  </si>
  <si>
    <t xml:space="preserve">    `credit_type`.`flg_adv_first`,</t>
  </si>
  <si>
    <t xml:space="preserve">    `credit_type`.`intro_comm`,</t>
  </si>
  <si>
    <t xml:space="preserve">    `credit_type`.`flg_arr_disp`,</t>
  </si>
  <si>
    <t xml:space="preserve">    `credit_type`.`df_int_code`,</t>
  </si>
  <si>
    <t xml:space="preserve">    `credit_type`.`flag_irr`,</t>
  </si>
  <si>
    <t xml:space="preserve">    `credit_type`.`flag_mf`,</t>
  </si>
  <si>
    <t xml:space="preserve">    `credit_type`.`repay_mode_week`,</t>
  </si>
  <si>
    <t xml:space="preserve">    `credit_type`.`flg_rebate`,</t>
  </si>
  <si>
    <t xml:space="preserve">    `credit_type`.`flg_del`,</t>
  </si>
  <si>
    <t xml:space="preserve">    `credit_type`.`flg_contri`,</t>
  </si>
  <si>
    <t xml:space="preserve">    `credit_type`.`flg_rent_due_daily`,</t>
  </si>
  <si>
    <t xml:space="preserve">    `credit_type`.`flg_structured_rental`,</t>
  </si>
  <si>
    <t xml:space="preserve">    `credit_type`.`repay_mode_2week`,</t>
  </si>
  <si>
    <t xml:space="preserve">    `credit_type`.`ifrs_code`,</t>
  </si>
  <si>
    <t xml:space="preserve">    `credit_type`.`def_int_rate`,</t>
  </si>
  <si>
    <t xml:space="preserve">    `credit_type`.`lgd`,</t>
  </si>
  <si>
    <t xml:space="preserve">    `credit_type`.`early_settlemet_rate_wave_off`,</t>
  </si>
  <si>
    <t xml:space="preserve">    `credit_type`.`flg_reschedule`,</t>
  </si>
  <si>
    <t xml:space="preserve">    `credit_type`.`id`,</t>
  </si>
  <si>
    <t xml:space="preserve">    `credit_type`.`flag_rental_vat`,</t>
  </si>
  <si>
    <t xml:space="preserve">    `credit_type`.`flg_process`,</t>
  </si>
  <si>
    <t xml:space="preserve">    `credit_type`.`flg_allow`,</t>
  </si>
  <si>
    <t xml:space="preserve">    `credit_type`.`appraisal_form_no`,</t>
  </si>
  <si>
    <t xml:space="preserve">    `credit_type`.`flag_rbl`,</t>
  </si>
  <si>
    <t xml:space="preserve">    `credit_type`.`flag_pawning`,</t>
  </si>
  <si>
    <t xml:space="preserve">    `credit_type`.`recovery_type`,</t>
  </si>
  <si>
    <t xml:space="preserve">    `credit_type`.`no_of_days`,</t>
  </si>
  <si>
    <t xml:space="preserve">    NULL AS JOB_RUN_KEY,</t>
  </si>
  <si>
    <t xml:space="preserve">    'BGIS' AS SOURCE_SYSTEM_CODE,</t>
  </si>
  <si>
    <t xml:space="preserve">    'CREDIT_TYPE' AS SOURCE_TABLE_NAME,</t>
  </si>
  <si>
    <t xml:space="preserve">    'N' DELETED_FLAG,</t>
  </si>
  <si>
    <t xml:space="preserve">    NULL AS SOURCE_LAST_UPDATE_DATE_TIME,</t>
  </si>
  <si>
    <t xml:space="preserve">    NULL AS LAST_UPDATE_DATE_TIME</t>
  </si>
  <si>
    <t>FROM</t>
  </si>
  <si>
    <t xml:space="preserve">    `miproject`.`credit_type`;</t>
  </si>
  <si>
    <t>SELECT `csu_center`.`id`,</t>
  </si>
  <si>
    <t xml:space="preserve">    `csu_center`.`cen`,</t>
  </si>
  <si>
    <t xml:space="preserve">    `csu_center`.`gs_div`,</t>
  </si>
  <si>
    <t xml:space="preserve">    `csu_center`.`csu_name`,</t>
  </si>
  <si>
    <t xml:space="preserve">    `csu_center`.`address`,</t>
  </si>
  <si>
    <t xml:space="preserve">    `csu_center`.`street`,</t>
  </si>
  <si>
    <t xml:space="preserve">    `csu_center`.`city`,</t>
  </si>
  <si>
    <t xml:space="preserve">    `csu_center`.`leader_nic`,</t>
  </si>
  <si>
    <t xml:space="preserve">    `csu_center`.`tel_no`,</t>
  </si>
  <si>
    <t xml:space="preserve">    `csu_center`.`csu_code`,</t>
  </si>
  <si>
    <t xml:space="preserve">    `csu_center`.`user`,</t>
  </si>
  <si>
    <t xml:space="preserve">    `csu_center`.`udate`,</t>
  </si>
  <si>
    <t xml:space="preserve">    `csu_center`.`serial_no`,</t>
  </si>
  <si>
    <t xml:space="preserve">    `csu_center`.`executive`,</t>
  </si>
  <si>
    <t xml:space="preserve">    `csu_center`.`asstmanager`,</t>
  </si>
  <si>
    <t xml:space="preserve">    `csu_center`.`mfmanager`,</t>
  </si>
  <si>
    <t xml:space="preserve">    `csu_center`.`oprnmanager`</t>
  </si>
  <si>
    <t>SELECT `csu_member_group`.`id`,</t>
  </si>
  <si>
    <t xml:space="preserve">    `csu_member_group`.`cen`,</t>
  </si>
  <si>
    <t xml:space="preserve">    `csu_member_group`.`csu_code`,</t>
  </si>
  <si>
    <t xml:space="preserve">    `csu_member_group`.`csu_mem_group_no`,</t>
  </si>
  <si>
    <t xml:space="preserve">    `csu_member_group`.`cus_ref_no`,</t>
  </si>
  <si>
    <t xml:space="preserve">    `csu_member_group`.`user`,</t>
  </si>
  <si>
    <t xml:space="preserve">    `csu_member_group`.`udate`,</t>
  </si>
  <si>
    <t xml:space="preserve">    `csu_member_group`.`nic`,</t>
  </si>
  <si>
    <t xml:space="preserve">    `csu_member_group`.`flg_active`,</t>
  </si>
  <si>
    <t xml:space="preserve">    `csu_member_group`.`active_date`,</t>
  </si>
  <si>
    <t xml:space="preserve">    `csu_member_group`.`member_group`,</t>
  </si>
  <si>
    <t xml:space="preserve">    `csu_member_group`.`flag_card_print`,</t>
  </si>
  <si>
    <t xml:space="preserve">    `csu_member_group`.`flag_rh`</t>
  </si>
  <si>
    <t>SELECT `customer_main`.`cus_code`,</t>
  </si>
  <si>
    <t xml:space="preserve">    `customer_main`.`prefix`,</t>
  </si>
  <si>
    <t xml:space="preserve">    `customer_main`.`surname`,</t>
  </si>
  <si>
    <t xml:space="preserve">    `customer_main`.`firstname`,</t>
  </si>
  <si>
    <t xml:space="preserve">    `customer_main`.`initial`,</t>
  </si>
  <si>
    <t xml:space="preserve">    `customer_main`.`other_name`,</t>
  </si>
  <si>
    <t xml:space="preserve">    `customer_main`.`date_of_birth`,</t>
  </si>
  <si>
    <t xml:space="preserve">    `customer_main`.`sex`,</t>
  </si>
  <si>
    <t xml:space="preserve">    `customer_main`.`maritial_state`,</t>
  </si>
  <si>
    <t xml:space="preserve">    `customer_main`.`spouse`,</t>
  </si>
  <si>
    <t xml:space="preserve">    `customer_main`.`nationality`,</t>
  </si>
  <si>
    <t xml:space="preserve">    `customer_main`.`user_id`,</t>
  </si>
  <si>
    <t xml:space="preserve">    `customer_main`.`user_date`,</t>
  </si>
  <si>
    <t xml:space="preserve">    `customer_main`.`user_time`,</t>
  </si>
  <si>
    <t xml:space="preserve">    `customer_main`.`fl_intro`,</t>
  </si>
  <si>
    <t xml:space="preserve">    `customer_main`.`designation`,</t>
  </si>
  <si>
    <t xml:space="preserve">    `customer_main`.`employment_type`,</t>
  </si>
  <si>
    <t xml:space="preserve">    `customer_main`.`period`,</t>
  </si>
  <si>
    <t xml:space="preserve">    `customer_main`.`company`,</t>
  </si>
  <si>
    <t xml:space="preserve">    `customer_main`.`other_detail`,</t>
  </si>
  <si>
    <t xml:space="preserve">    `customer_main`.`flg_gov`,</t>
  </si>
  <si>
    <t xml:space="preserve">    `customer_main`.`flg_pvt`,</t>
  </si>
  <si>
    <t xml:space="preserve">    `customer_main`.`flg_self`,</t>
  </si>
  <si>
    <t xml:space="preserve">    `customer_main`.`bank_name`,</t>
  </si>
  <si>
    <t xml:space="preserve">    `customer_main`.`account_no`,</t>
  </si>
  <si>
    <t xml:space="preserve">    `customer_main`.`branch`,</t>
  </si>
  <si>
    <t xml:space="preserve">    `customer_main`.`flg_tax`,</t>
  </si>
  <si>
    <t xml:space="preserve">    `customer_main`.`income_taxno`,</t>
  </si>
  <si>
    <t xml:space="preserve">    `customer_main`.`current_income`,</t>
  </si>
  <si>
    <t xml:space="preserve">    `customer_main`.`payment_exp`,</t>
  </si>
  <si>
    <t xml:space="preserve">    `customer_main`.`insurance_exp`,</t>
  </si>
  <si>
    <t xml:space="preserve">    `customer_main`.`utilities_exp`,</t>
  </si>
  <si>
    <t xml:space="preserve">    `customer_main`.`vehicles_exp`,</t>
  </si>
  <si>
    <t xml:space="preserve">    `customer_main`.`homeoffice_exp`,</t>
  </si>
  <si>
    <t xml:space="preserve">    `customer_main`.`personal_exp`,</t>
  </si>
  <si>
    <t xml:space="preserve">    `customer_main`.`total_exp`,</t>
  </si>
  <si>
    <t xml:space="preserve">    `customer_main`.`flg_credit`,</t>
  </si>
  <si>
    <t xml:space="preserve">    `customer_main`.`cre_card_type`,</t>
  </si>
  <si>
    <t xml:space="preserve">    `customer_main`.`card_no`,</t>
  </si>
  <si>
    <t xml:space="preserve">    `customer_main`.`ccl_userid`,</t>
  </si>
  <si>
    <t xml:space="preserve">    `customer_main`.`ccl_password`,</t>
  </si>
  <si>
    <t xml:space="preserve">    `customer_main`.`ccl_confirmpwd`,</t>
  </si>
  <si>
    <t xml:space="preserve">    `customer_main`.`emp_type`,</t>
  </si>
  <si>
    <t xml:space="preserve">    `customer_main`.`emp_dept`,</t>
  </si>
  <si>
    <t xml:space="preserve">    `customer_main`.`emp_designation`,</t>
  </si>
  <si>
    <t xml:space="preserve">    `customer_main`.`emp_startdate`,</t>
  </si>
  <si>
    <t xml:space="preserve">    `customer_main`.`emp_confirmdate`,</t>
  </si>
  <si>
    <t xml:space="preserve">    `customer_main`.`emp_enddate`,</t>
  </si>
  <si>
    <t xml:space="preserve">    `customer_main`.`emp_terminatedate`,</t>
  </si>
  <si>
    <t xml:space="preserve">    `customer_main`.`emp_termin_reason`,</t>
  </si>
  <si>
    <t xml:space="preserve">    `customer_main`.`emp_epfno`,</t>
  </si>
  <si>
    <t xml:space="preserve">    `customer_main`.`emp_etfno`,</t>
  </si>
  <si>
    <t xml:space="preserve">    `customer_main`.`emp_medi_cover`,</t>
  </si>
  <si>
    <t xml:space="preserve">    `customer_main`.`emp_guild`,</t>
  </si>
  <si>
    <t xml:space="preserve">    `customer_main`.`emp_allowences`,</t>
  </si>
  <si>
    <t xml:space="preserve">    `customer_main`.`emp_benefit`,</t>
  </si>
  <si>
    <t xml:space="preserve">    `customer_main`.`emp_contribution`,</t>
  </si>
  <si>
    <t xml:space="preserve">    `customer_main`.`emp_staffloan`,</t>
  </si>
  <si>
    <t xml:space="preserve">    `customer_main`.`emp_contact`,</t>
  </si>
  <si>
    <t xml:space="preserve">    `customer_main`.`emp_qualification`,</t>
  </si>
  <si>
    <t xml:space="preserve">    `customer_main`.`emp_bankname`,</t>
  </si>
  <si>
    <t xml:space="preserve">    `customer_main`.`emp_accno`,</t>
  </si>
  <si>
    <t xml:space="preserve">    `customer_main`.`emp_spouse`,</t>
  </si>
  <si>
    <t xml:space="preserve">    `customer_main`.`flg_payee`,</t>
  </si>
  <si>
    <t xml:space="preserve">    `customer_main`.`flg_nominee`,</t>
  </si>
  <si>
    <t xml:space="preserve">    `customer_main`.`flg_hierer`,</t>
  </si>
  <si>
    <t xml:space="preserve">    `customer_main`.`flg_gurantor`,</t>
  </si>
  <si>
    <t xml:space="preserve">    `customer_main`.`flg_black_listed`,</t>
  </si>
  <si>
    <t xml:space="preserve">    `customer_main`.`religion`,</t>
  </si>
  <si>
    <t xml:space="preserve">    `customer_main`.`flag_id`,</t>
  </si>
  <si>
    <t xml:space="preserve">    `customer_main`.`flg_employer`,</t>
  </si>
  <si>
    <t xml:space="preserve">    `customer_main`.`center`,</t>
  </si>
  <si>
    <t xml:space="preserve">    `customer_main`.`emp_epfdate`,</t>
  </si>
  <si>
    <t xml:space="preserve">    `customer_main`.`emp_salary`,</t>
  </si>
  <si>
    <t xml:space="preserve">    `customer_main`.`emp_grade`,</t>
  </si>
  <si>
    <t xml:space="preserve">    `customer_main`.`account_type`,</t>
  </si>
  <si>
    <t xml:space="preserve">    `customer_main`.`type_busi`,</t>
  </si>
  <si>
    <t xml:space="preserve">    `customer_main`.`flag_share`,</t>
  </si>
  <si>
    <t xml:space="preserve">    `customer_main`.`flag_emp_active`,</t>
  </si>
  <si>
    <t xml:space="preserve">    `customer_main`.`emp_medi`,</t>
  </si>
  <si>
    <t xml:space="preserve">    `customer_main`.`emp_death`,</t>
  </si>
  <si>
    <t xml:space="preserve">    `customer_main`.`emp_welfare`,</t>
  </si>
  <si>
    <t xml:space="preserve">    `customer_main`.`emp_national`,</t>
  </si>
  <si>
    <t xml:space="preserve">    `customer_main`.`flag_depositor`,</t>
  </si>
  <si>
    <t xml:space="preserve">    `customer_main`.`flag_re`,</t>
  </si>
  <si>
    <t xml:space="preserve">    `customer_main`.`current_bal`,</t>
  </si>
  <si>
    <t xml:space="preserve">    `customer_main`.`credit_facility`,</t>
  </si>
  <si>
    <t xml:space="preserve">    `customer_main`.`tax_type`,</t>
  </si>
  <si>
    <t xml:space="preserve">    `customer_main`.`tax_amount`,</t>
  </si>
  <si>
    <t xml:space="preserve">    `customer_main`.`tax_dep_date`,</t>
  </si>
  <si>
    <t xml:space="preserve">    `customer_main`.`emp_ser_period`,</t>
  </si>
  <si>
    <t xml:space="preserve">    `customer_main`.`fl_guild`,</t>
  </si>
  <si>
    <t xml:space="preserve">    `customer_main`.`fl_medi`,</t>
  </si>
  <si>
    <t xml:space="preserve">    `customer_main`.`fl_meal`,</t>
  </si>
  <si>
    <t xml:space="preserve">    `customer_main`.`fl_phone`,</t>
  </si>
  <si>
    <t xml:space="preserve">    `customer_main`.`fl_vehicle`,</t>
  </si>
  <si>
    <t xml:space="preserve">    `customer_main`.`fl_insu`,</t>
  </si>
  <si>
    <t xml:space="preserve">    `customer_main`.`place_birth`,</t>
  </si>
  <si>
    <t xml:space="preserve">    `customer_main`.`date_ic_issue`,</t>
  </si>
  <si>
    <t xml:space="preserve">    `customer_main`.`fl_wife`,</t>
  </si>
  <si>
    <t xml:space="preserve">    `customer_main`.`fl_children`,</t>
  </si>
  <si>
    <t xml:space="preserve">    `customer_main`.`fl_parents`,</t>
  </si>
  <si>
    <t xml:space="preserve">    `customer_main`.`fl_others`,</t>
  </si>
  <si>
    <t xml:space="preserve">    `customer_main`.`fl_business`,</t>
  </si>
  <si>
    <t xml:space="preserve">    `customer_main`.`fl_busi_other`,</t>
  </si>
  <si>
    <t xml:space="preserve">    `customer_main`.`busi_category`,</t>
  </si>
  <si>
    <t xml:space="preserve">    `customer_main`.`date_appoint`,</t>
  </si>
  <si>
    <t xml:space="preserve">    `customer_main`.`emp_work_type`,</t>
  </si>
  <si>
    <t xml:space="preserve">    `customer_main`.`flag_fsd`,</t>
  </si>
  <si>
    <t xml:space="preserve">    `customer_main`.`flag_credit`,</t>
  </si>
  <si>
    <t xml:space="preserve">    `customer_main`.`s_surname`,</t>
  </si>
  <si>
    <t xml:space="preserve">    `customer_main`.`s_firstname`,</t>
  </si>
  <si>
    <t xml:space="preserve">    `customer_main`.`s_other`,</t>
  </si>
  <si>
    <t xml:space="preserve">    `customer_main`.`s_initial`,</t>
  </si>
  <si>
    <t xml:space="preserve">    `customer_main`.`font`,</t>
  </si>
  <si>
    <t xml:space="preserve">    `customer_main`.`ccl_mobile_no`,</t>
  </si>
  <si>
    <t xml:space="preserve">    `customer_main`.`flag_dis_cen`,</t>
  </si>
  <si>
    <t xml:space="preserve">    `customer_main`.`flag_seller`,</t>
  </si>
  <si>
    <t xml:space="preserve">    `customer_main`.`mess_control`,</t>
  </si>
  <si>
    <t xml:space="preserve">    `customer_main`.`main_road`,</t>
  </si>
  <si>
    <t xml:space="preserve">    `customer_main`.`crib`,</t>
  </si>
  <si>
    <t xml:space="preserve">    `customer_main`.`employ_category`,</t>
  </si>
  <si>
    <t xml:space="preserve">    `customer_main`.`vat_no`,</t>
  </si>
  <si>
    <t xml:space="preserve">    `customer_main`.`cus_area`,</t>
  </si>
  <si>
    <t xml:space="preserve">    `customer_main`.`cus_gsdivision`,</t>
  </si>
  <si>
    <t xml:space="preserve">    `customer_main`.`ap_hg`,</t>
  </si>
  <si>
    <t xml:space="preserve">    `customer_main`.`hd_office`,</t>
  </si>
  <si>
    <t xml:space="preserve">    `customer_main`.`flag`,</t>
  </si>
  <si>
    <t xml:space="preserve">    `customer_main`.`temp_flag`,</t>
  </si>
  <si>
    <t xml:space="preserve">    `customer_main`.`buss_reg_no`,</t>
  </si>
  <si>
    <t xml:space="preserve">    `customer_main`.`black_list_date`,</t>
  </si>
  <si>
    <t xml:space="preserve">    `customer_main`.`flg_agri`,</t>
  </si>
  <si>
    <t xml:space="preserve">    `customer_main`.`flg_prof`,</t>
  </si>
  <si>
    <t xml:space="preserve">    `customer_main`.`flg_tech`,</t>
  </si>
  <si>
    <t xml:space="preserve">    `customer_main`.`flg_skill`,</t>
  </si>
  <si>
    <t xml:space="preserve">    `customer_main`.`s_dofb`,</t>
  </si>
  <si>
    <t xml:space="preserve">    `customer_main`.`hr_emp_level`,</t>
  </si>
  <si>
    <t xml:space="preserve">    `customer_main`.`flag_insu`,</t>
  </si>
  <si>
    <t xml:space="preserve">    `customer_main`.`insu_date`,</t>
  </si>
  <si>
    <t xml:space="preserve">    `customer_main`.`insu_cert_no`,</t>
  </si>
  <si>
    <t xml:space="preserve">    `customer_main`.`bcard_rece`,</t>
  </si>
  <si>
    <t xml:space="preserve">    `customer_main`.`flg_director`,</t>
  </si>
  <si>
    <t xml:space="preserve">    `customer_main`.`grading_points`,</t>
  </si>
  <si>
    <t xml:space="preserve">    `customer_main`.`grade`,</t>
  </si>
  <si>
    <t xml:space="preserve">    `customer_main`.`id_type`,</t>
  </si>
  <si>
    <t xml:space="preserve">    `customer_main`.`flag_dead`,</t>
  </si>
  <si>
    <t xml:space="preserve">    `customer_main`.`cdma_number`,</t>
  </si>
  <si>
    <t xml:space="preserve">    `customer_main`.`permenent_date`,</t>
  </si>
  <si>
    <t xml:space="preserve">    `customer_main`.`zonal`,</t>
  </si>
  <si>
    <t xml:space="preserve">    `customer_main`.`cus_eva_points`,</t>
  </si>
  <si>
    <t xml:space="preserve">    `customer_main`.`flag_mf_cus`,</t>
  </si>
  <si>
    <t xml:space="preserve">    `customer_main`.`mf_cus_num`,</t>
  </si>
  <si>
    <t xml:space="preserve">    `customer_main`.`name_in_full`,</t>
  </si>
  <si>
    <t xml:space="preserve">    `customer_main`.`sp_dob`,</t>
  </si>
  <si>
    <t xml:space="preserve">    `customer_main`.`flag_emp_suspend`,</t>
  </si>
  <si>
    <t xml:space="preserve">    `customer_main`.`suspend_date`,</t>
  </si>
  <si>
    <t xml:space="preserve">    `customer_main`.`flg_blacklist_pawn`,</t>
  </si>
  <si>
    <t xml:space="preserve">    `customer_main`.`flag_key_manager`,</t>
  </si>
  <si>
    <t xml:space="preserve">    `customer_main`.`cus_channel`,</t>
  </si>
  <si>
    <t xml:space="preserve">    `customer_main`.`cus_language`,</t>
  </si>
  <si>
    <t xml:space="preserve">    `customer_main`.`documents`,</t>
  </si>
  <si>
    <t xml:space="preserve">    `customer_main`.`retirement_age`,</t>
  </si>
  <si>
    <t xml:space="preserve">    `customer_main`.`birth_cert_no`,</t>
  </si>
  <si>
    <t xml:space="preserve">    `customer_main`.`new_designation`,</t>
  </si>
  <si>
    <t xml:space="preserve">    `customer_main`.`new_level`,</t>
  </si>
  <si>
    <t xml:space="preserve">    `customer_main`.`passport_no`,</t>
  </si>
  <si>
    <t xml:space="preserve">    `customer_main`.`passport_expdate`,</t>
  </si>
  <si>
    <t xml:space="preserve">    `customer_main`.`spouse_address`,</t>
  </si>
  <si>
    <t xml:space="preserve">    `customer_main`.`spouse_company`,</t>
  </si>
  <si>
    <t xml:space="preserve">    `customer_main`.`spouse_profession`,</t>
  </si>
  <si>
    <t xml:space="preserve">    `customer_main`.`cus_academic`,</t>
  </si>
  <si>
    <t xml:space="preserve">    `customer_main`.`cus_educational`,</t>
  </si>
  <si>
    <t xml:space="preserve">    `customer_main`.`cus_category`,</t>
  </si>
  <si>
    <t xml:space="preserve">    `customer_main`.`crib_detail_description`,</t>
  </si>
  <si>
    <t xml:space="preserve">    `customer_main`.`wac_dif`,</t>
  </si>
  <si>
    <t xml:space="preserve">    `customer_main`.`crib_status`,</t>
  </si>
  <si>
    <t xml:space="preserve">    `customer_main`.`rbl_cus_type`,</t>
  </si>
  <si>
    <t xml:space="preserve">    `customer_main`.`date_of_birth_ad`,</t>
  </si>
  <si>
    <t>SELECT `team_main`.`id`,</t>
  </si>
  <si>
    <t xml:space="preserve">    `team_main`.`team_name`,</t>
  </si>
  <si>
    <t xml:space="preserve">    `team_main`.`target`,</t>
  </si>
  <si>
    <t xml:space="preserve">    `team_main`.`leader`,</t>
  </si>
  <si>
    <t xml:space="preserve">    `team_main`.`vision`,</t>
  </si>
  <si>
    <t xml:space="preserve">    `team_main`.`mission`,</t>
  </si>
  <si>
    <t xml:space="preserve">    `team_main`.`goal`,</t>
  </si>
  <si>
    <t xml:space="preserve">    `team_main`.`udate`,</t>
  </si>
  <si>
    <t xml:space="preserve">    `team_main`.`flg_perform_display`,</t>
  </si>
  <si>
    <t xml:space="preserve">    `team_main`.`grade`,</t>
  </si>
  <si>
    <t xml:space="preserve">    `team_main`.`actual`,</t>
  </si>
  <si>
    <t xml:space="preserve">    `team_main`.`per`,</t>
  </si>
  <si>
    <t xml:space="preserve">    `team_main`.`flg_team`,</t>
  </si>
  <si>
    <t xml:space="preserve">    `team_main`.`sms_name`,</t>
  </si>
  <si>
    <t xml:space="preserve">    `team_main`.`flg_recovery_display`,</t>
  </si>
  <si>
    <t xml:space="preserve">    `team_main`.`flg_invest_display`,</t>
  </si>
  <si>
    <t xml:space="preserve">    `team_main`.`order_by`,</t>
  </si>
  <si>
    <t xml:space="preserve">    `team_main`.`flg_contri`,</t>
  </si>
  <si>
    <t>SELECT `credit_receipt`.`rept_no`,</t>
  </si>
  <si>
    <t xml:space="preserve">    `credit_receipt`.`date`,</t>
  </si>
  <si>
    <t xml:space="preserve">    `credit_receipt`.`amount`,</t>
  </si>
  <si>
    <t xml:space="preserve">    `credit_receipt`.`cus_code`,</t>
  </si>
  <si>
    <t xml:space="preserve">    `credit_receipt`.`type`,</t>
  </si>
  <si>
    <t xml:space="preserve">    `credit_receipt`.`cr_type`,</t>
  </si>
  <si>
    <t xml:space="preserve">    `credit_receipt`.`center`,</t>
  </si>
  <si>
    <t xml:space="preserve">    `credit_receipt`.`user`,</t>
  </si>
  <si>
    <t xml:space="preserve">    `credit_receipt`.`user_time`,</t>
  </si>
  <si>
    <t xml:space="preserve">    `credit_receipt`.`user_date`,</t>
  </si>
  <si>
    <t xml:space="preserve">    `credit_receipt`.`con_no`,</t>
  </si>
  <si>
    <t xml:space="preserve">    `credit_receipt`.`rental`,</t>
  </si>
  <si>
    <t xml:space="preserve">    `credit_receipt`.`capital`,</t>
  </si>
  <si>
    <t xml:space="preserve">    `credit_receipt`.`debamt`,</t>
  </si>
  <si>
    <t xml:space="preserve">    `credit_receipt`.`charge`,</t>
  </si>
  <si>
    <t xml:space="preserve">    `credit_receipt`.`dint`,</t>
  </si>
  <si>
    <t xml:space="preserve">    `credit_receipt`.`gst`,</t>
  </si>
  <si>
    <t xml:space="preserve">    `credit_receipt`.`interest`,</t>
  </si>
  <si>
    <t xml:space="preserve">    `credit_receipt`.`due_date`,</t>
  </si>
  <si>
    <t xml:space="preserve">    `credit_receipt`.`id`,</t>
  </si>
  <si>
    <t xml:space="preserve">    `credit_receipt`.`status`,</t>
  </si>
  <si>
    <t xml:space="preserve">    `credit_receipt`.`reversal`,</t>
  </si>
  <si>
    <t xml:space="preserve">    `credit_receipt`.`tr_type`,</t>
  </si>
  <si>
    <t xml:space="preserve">    `credit_receipt`.`rental_vat`,</t>
  </si>
  <si>
    <t xml:space="preserve">    `credit_receipt`.`defint_vat`,</t>
  </si>
  <si>
    <t xml:space="preserve">    `credit_receipt`.`ap_hg`,</t>
  </si>
  <si>
    <t xml:space="preserve">    `credit_receipt`.`rem_status`,</t>
  </si>
  <si>
    <t xml:space="preserve">    `credit_receipt`.`old_type`,</t>
  </si>
  <si>
    <t xml:space="preserve">    `credit_receipt`.`active_int`,</t>
  </si>
  <si>
    <t xml:space="preserve">    `credit_receipt`.`over_int`,</t>
  </si>
  <si>
    <t xml:space="preserve">    `credit_receipt`.`arrears`,</t>
  </si>
  <si>
    <t xml:space="preserve">    `credit_receipt`.`officer`,</t>
  </si>
  <si>
    <t xml:space="preserve">    `credit_receipt`.`c_bal`,</t>
  </si>
  <si>
    <t xml:space="preserve">    `credit_receipt`.`cap_bal`,</t>
  </si>
  <si>
    <t xml:space="preserve">    `credit_receipt`.`int_bal`,</t>
  </si>
  <si>
    <t xml:space="preserve">    `credit_receipt`.`deb_bal`,</t>
  </si>
  <si>
    <t>SELECT `fsd_transaction`.`fsdpk`,</t>
  </si>
  <si>
    <t xml:space="preserve">    `fsd_transaction`.`user`,</t>
  </si>
  <si>
    <t xml:space="preserve">    `fsd_transaction`.`u_time`,</t>
  </si>
  <si>
    <t xml:space="preserve">    `fsd_transaction`.`u_date`,</t>
  </si>
  <si>
    <t xml:space="preserve">    `fsd_transaction`.`fsd_rate`,</t>
  </si>
  <si>
    <t xml:space="preserve">    `fsd_transaction`.`period`,</t>
  </si>
  <si>
    <t xml:space="preserve">    `fsd_transaction`.`amount`,</t>
  </si>
  <si>
    <t xml:space="preserve">    `fsd_transaction`.`date`,</t>
  </si>
  <si>
    <t xml:space="preserve">    `fsd_transaction`.`recipt_no`,</t>
  </si>
  <si>
    <t xml:space="preserve">    `fsd_transaction`.`fsd_no`,</t>
  </si>
  <si>
    <t xml:space="preserve">    `fsd_transaction`.`deposit_no`,</t>
  </si>
  <si>
    <t xml:space="preserve">    `fsd_transaction`.`dtmat`,</t>
  </si>
  <si>
    <t xml:space="preserve">    `fsd_transaction`.`agent_code`,</t>
  </si>
  <si>
    <t xml:space="preserve">    `fsd_transaction`.`submit`,</t>
  </si>
  <si>
    <t xml:space="preserve">    `fsd_transaction`.`cancel`,</t>
  </si>
  <si>
    <t xml:space="preserve">    `fsd_transaction`.`nos`,</t>
  </si>
  <si>
    <t xml:space="preserve">    `fsd_transaction`.`book_type`,</t>
  </si>
  <si>
    <t xml:space="preserve">    `fsd_transaction`.`book_no`,</t>
  </si>
  <si>
    <t xml:space="preserve">    `fsd_transaction`.`cert_no`,</t>
  </si>
  <si>
    <t xml:space="preserve">    `fsd_transaction`.`status`,</t>
  </si>
  <si>
    <t xml:space="preserve">    `fsd_transaction`.`center`,</t>
  </si>
  <si>
    <t xml:space="preserve">    `fsd_transaction`.`approve`,</t>
  </si>
  <si>
    <t xml:space="preserve">    `fsd_transaction`.`gm_app`,</t>
  </si>
  <si>
    <t xml:space="preserve">    `fsd_transaction`.`decision`,</t>
  </si>
  <si>
    <t xml:space="preserve">    `fsd_transaction`.`rept_app`,</t>
  </si>
  <si>
    <t xml:space="preserve">    `fsd_transaction`.`ic_no`,</t>
  </si>
  <si>
    <t xml:space="preserve">    `fsd_transaction`.`acknow_no`,</t>
  </si>
  <si>
    <t xml:space="preserve">    `fsd_transaction`.`bno`,</t>
  </si>
  <si>
    <t xml:space="preserve">    `fsd_transaction`.`s_date`,</t>
  </si>
  <si>
    <t xml:space="preserve">    `fsd_transaction`.`transfer`,</t>
  </si>
  <si>
    <t xml:space="preserve">    `fsd_transaction`.`stlt_no`,</t>
  </si>
  <si>
    <t xml:space="preserve">    `fsd_transaction`.`new_dep`,</t>
  </si>
  <si>
    <t xml:space="preserve">    `fsd_transaction`.`gs_division`,</t>
  </si>
  <si>
    <t xml:space="preserve">    `fsd_transaction`.`serial_no`,</t>
  </si>
  <si>
    <t xml:space="preserve">    `fsd_transaction`.`fsd_cp`,</t>
  </si>
  <si>
    <t xml:space="preserve">    `fsd_transaction`.`deleted`,</t>
  </si>
  <si>
    <t xml:space="preserve">    `fsd_transaction`.`duplicated`,</t>
  </si>
  <si>
    <t xml:space="preserve">    `fsd_transaction`.`loan_no`,</t>
  </si>
  <si>
    <t xml:space="preserve">    `fsd_transaction`.`ap_hg`,</t>
  </si>
  <si>
    <t xml:space="preserve">    `fsd_transaction`.`chq_paid`,</t>
  </si>
  <si>
    <t xml:space="preserve">    `fsd_transaction`.`cus_area`,</t>
  </si>
  <si>
    <t xml:space="preserve">    `fsd_transaction`.`ccl_cert`,</t>
  </si>
  <si>
    <t xml:space="preserve">    `fsd_transaction`.`int_pro_date`,</t>
  </si>
  <si>
    <t xml:space="preserve">    `fsd_transaction`.`loan_amt`,</t>
  </si>
  <si>
    <t xml:space="preserve">    `fsd_transaction`.`fsd_no1`,</t>
  </si>
  <si>
    <t xml:space="preserve">    `fsd_transaction`.`type`,</t>
  </si>
  <si>
    <t xml:space="preserve">    `fsd_transaction`.`flag_avrt`,</t>
  </si>
  <si>
    <t xml:space="preserve">    `fsd_transaction`.`flg_sus`,</t>
  </si>
  <si>
    <t xml:space="preserve">    `fsd_transaction`.`flg_cp_approve`,</t>
  </si>
  <si>
    <t xml:space="preserve">    `fsd_transaction`.`org_rept_no`,</t>
  </si>
  <si>
    <t xml:space="preserve">    `fsd_transaction`.`flg_printed`,</t>
  </si>
  <si>
    <t xml:space="preserve">    `fsd_transaction`.`flg_int_printed`,</t>
  </si>
  <si>
    <t xml:space="preserve">    `fsd_transaction`.`pre_status`,</t>
  </si>
  <si>
    <t xml:space="preserve">    `fsd_transaction`.`flg_transfer`,</t>
  </si>
  <si>
    <t>SELECT `mf_insu_claim`.`id`,</t>
  </si>
  <si>
    <t xml:space="preserve">    `mf_insu_claim`.`user`,</t>
  </si>
  <si>
    <t xml:space="preserve">    `mf_insu_claim`.`udate`,</t>
  </si>
  <si>
    <t xml:space="preserve">    `mf_insu_claim`.`inc_date`,</t>
  </si>
  <si>
    <t xml:space="preserve">    `mf_insu_claim`.`ref_no`,</t>
  </si>
  <si>
    <t xml:space="preserve">    `mf_insu_claim`.`comment`,</t>
  </si>
  <si>
    <t xml:space="preserve">    `mf_insu_claim`.`claimed_person`,</t>
  </si>
  <si>
    <t xml:space="preserve">    `mf_insu_claim`.`person_name`,</t>
  </si>
  <si>
    <t xml:space="preserve">    `mf_insu_claim`.`person_nic`,</t>
  </si>
  <si>
    <t xml:space="preserve">    `mf_insu_claim`.`death_type`,</t>
  </si>
  <si>
    <t xml:space="preserve">    `mf_insu_claim`.`disable_type`,</t>
  </si>
  <si>
    <t xml:space="preserve">    `mf_insu_claim`.`claim_no`,</t>
  </si>
  <si>
    <t xml:space="preserve">    `mf_insu_claim`.`cus_code`,</t>
  </si>
  <si>
    <t xml:space="preserve">    `mf_insu_claim`.`tele_no`,</t>
  </si>
  <si>
    <t xml:space="preserve">    `mf_insu_claim`.`capital`,</t>
  </si>
  <si>
    <t xml:space="preserve">    `mf_insu_claim`.`funeral`,</t>
  </si>
  <si>
    <t xml:space="preserve">    `mf_insu_claim`.`death_don`,</t>
  </si>
  <si>
    <t xml:space="preserve">    `mf_insu_claim`.`app1`,</t>
  </si>
  <si>
    <t xml:space="preserve">    `mf_insu_claim`.`app2`,</t>
  </si>
  <si>
    <t xml:space="preserve">    `mf_insu_claim`.`flg_app1`,</t>
  </si>
  <si>
    <t xml:space="preserve">    `mf_insu_claim`.`flg_app2`,</t>
  </si>
  <si>
    <t xml:space="preserve">    `mf_insu_claim`.`app1_date`,</t>
  </si>
  <si>
    <t xml:space="preserve">    `mf_insu_claim`.`app2_date`,</t>
  </si>
  <si>
    <t xml:space="preserve">    `mf_insu_claim`.`flg_rej1`,</t>
  </si>
  <si>
    <t xml:space="preserve">    `mf_insu_claim`.`flg_rej2`,</t>
  </si>
  <si>
    <t xml:space="preserve">    `mf_insu_claim`.`c_num`,</t>
  </si>
  <si>
    <t xml:space="preserve">    `mf_insu_claim`.`disable_amt`,</t>
  </si>
  <si>
    <t xml:space="preserve">    `mf_insu_claim`.`flg_paid`,</t>
  </si>
  <si>
    <t xml:space="preserve">    `mf_insu_claim`.`paid_date`,</t>
  </si>
  <si>
    <t xml:space="preserve">    `mf_insu_claim`.`flg_paid2`,</t>
  </si>
  <si>
    <t xml:space="preserve">    `mf_insu_claim`.`paid_date2`,</t>
  </si>
  <si>
    <t>SELECT `recovery_history`.`date`,</t>
  </si>
  <si>
    <t xml:space="preserve">    `recovery_history`.`con_no`,</t>
  </si>
  <si>
    <t xml:space="preserve">    `recovery_history`.`amount`,</t>
  </si>
  <si>
    <t xml:space="preserve">    `recovery_history`.`c_arr`,</t>
  </si>
  <si>
    <t xml:space="preserve">    `recovery_history`.`c_bal`,</t>
  </si>
  <si>
    <t xml:space="preserve">    `recovery_history`.`cap_bal`,</t>
  </si>
  <si>
    <t xml:space="preserve">    `recovery_history`.`int_bal`,</t>
  </si>
  <si>
    <t xml:space="preserve">    `recovery_history`.`debit_amt`,</t>
  </si>
  <si>
    <t xml:space="preserve">    `recovery_history`.`vat`,</t>
  </si>
  <si>
    <t xml:space="preserve">    `recovery_history`.`cr_status`,</t>
  </si>
  <si>
    <t xml:space="preserve">    `recovery_history`.`re_status`,</t>
  </si>
  <si>
    <t xml:space="preserve">    `recovery_history`.`re_case`,</t>
  </si>
  <si>
    <t xml:space="preserve">    `recovery_history`.`lr_date`,</t>
  </si>
  <si>
    <t xml:space="preserve">    `recovery_history`.`due_date`,</t>
  </si>
  <si>
    <t xml:space="preserve">    `recovery_history`.`corr_in`,</t>
  </si>
  <si>
    <t xml:space="preserve">    `recovery_history`.`corr_out`,</t>
  </si>
  <si>
    <t xml:space="preserve">    `recovery_history`.`rebate_amt`,</t>
  </si>
  <si>
    <t xml:space="preserve">    `recovery_history`.`rental`,</t>
  </si>
  <si>
    <t xml:space="preserve">    `recovery_history`.`legal_date`,</t>
  </si>
  <si>
    <t xml:space="preserve">    `recovery_history`.`case_no`,</t>
  </si>
  <si>
    <t xml:space="preserve">    `recovery_history`.`def_int`,</t>
  </si>
  <si>
    <t xml:space="preserve">    `recovery_history`.`tr_type`,</t>
  </si>
  <si>
    <t xml:space="preserve">    `recovery_history`.`lg_fees`,</t>
  </si>
  <si>
    <t xml:space="preserve">    `recovery_history`.`stamp_fees`,</t>
  </si>
  <si>
    <t xml:space="preserve">    `recovery_history`.`ndate`,</t>
  </si>
  <si>
    <t xml:space="preserve">    `recovery_history`.`user`,</t>
  </si>
  <si>
    <t xml:space="preserve">    `recovery_history`.`udate`,</t>
  </si>
  <si>
    <t xml:space="preserve">    `recovery_history`.`utime`,</t>
  </si>
  <si>
    <t xml:space="preserve">    `recovery_history`.`id`,</t>
  </si>
  <si>
    <t xml:space="preserve">    `recovery_history`.`center`,</t>
  </si>
  <si>
    <t xml:space="preserve">    `recovery_history`.`org_arrbal`,</t>
  </si>
  <si>
    <t xml:space="preserve">    `recovery_history`.`defendant`,</t>
  </si>
  <si>
    <t xml:space="preserve">    `recovery_history`.`bad_deb_prov`,</t>
  </si>
  <si>
    <t xml:space="preserve">    `recovery_history`.`int_susp`,</t>
  </si>
  <si>
    <t xml:space="preserve">    `recovery_history`.`fut_int`,</t>
  </si>
  <si>
    <t xml:space="preserve">    `recovery_history`.`fut_cap`,</t>
  </si>
  <si>
    <t xml:space="preserve">    `recovery_history`.`eran_int`,</t>
  </si>
  <si>
    <t xml:space="preserve">    `recovery_history`.`arr_cap`,</t>
  </si>
  <si>
    <t xml:space="preserve">    `recovery_history`.`flg_npl`,</t>
  </si>
  <si>
    <t xml:space="preserve">    `recovery_history`.`act_cap`,</t>
  </si>
  <si>
    <t xml:space="preserve">    `recovery_history`.`npl_cap`,</t>
  </si>
  <si>
    <t xml:space="preserve">    `recovery_history`.`act_int`,</t>
  </si>
  <si>
    <t xml:space="preserve">    `recovery_history`.`npl_int`,</t>
  </si>
  <si>
    <t xml:space="preserve">    `recovery_history`.`flg_npl_date`,</t>
  </si>
  <si>
    <t xml:space="preserve">    `recovery_history`.`hire_history`,</t>
  </si>
  <si>
    <t xml:space="preserve">    `recovery_history`.`item_history`,</t>
  </si>
  <si>
    <t xml:space="preserve">    `recovery_history`.`old_arr`,</t>
  </si>
  <si>
    <t xml:space="preserve">    `recovery_history`.`m_arr`,</t>
  </si>
  <si>
    <t xml:space="preserve">    `recovery_history`.`adv_rent`,</t>
  </si>
  <si>
    <t xml:space="preserve">    `recovery_history`.`flg_re_schedule`,</t>
  </si>
  <si>
    <t xml:space="preserve">    `recovery_history`.`old_bad_deb_prov`,</t>
  </si>
  <si>
    <t xml:space="preserve">    `recovery_history`.`age`,</t>
  </si>
  <si>
    <t xml:space="preserve">    SELECT `rental_due_trans`.`date`,</t>
  </si>
  <si>
    <t xml:space="preserve">    `rental_due_trans`.`description`,</t>
  </si>
  <si>
    <t xml:space="preserve">    `rental_due_trans`.`amount`,</t>
  </si>
  <si>
    <t xml:space="preserve">    `rental_due_trans`.`con_no`,</t>
  </si>
  <si>
    <t xml:space="preserve">    `rental_due_trans`.`center`,</t>
  </si>
  <si>
    <t xml:space="preserve">    `rental_due_trans`.`pay_no`,</t>
  </si>
  <si>
    <t xml:space="preserve">    `rental_due_trans`.`arr_no`,</t>
  </si>
  <si>
    <t xml:space="preserve">    `rental_due_trans`.`flag_transfer`,</t>
  </si>
  <si>
    <t xml:space="preserve">    `rental_due_trans`.`due_rental`,</t>
  </si>
  <si>
    <t xml:space="preserve">    `rental_due_trans`.`reversal`,</t>
  </si>
  <si>
    <t xml:space="preserve">    `rental_due_trans`.`id`,</t>
  </si>
  <si>
    <t xml:space="preserve">    `rental_due_trans`.`m_arr`,</t>
  </si>
  <si>
    <t xml:space="preserve">    `rental_due_trans`.`cap`,</t>
  </si>
  <si>
    <t xml:space="preserve">    `rental_due_trans`.`inte`,</t>
  </si>
  <si>
    <t xml:space="preserve">    `rental_due_trans`.`flg_season`,</t>
  </si>
  <si>
    <t xml:space="preserve">    `rental_due_trans`.`flg_re_schedule`,</t>
  </si>
  <si>
    <t xml:space="preserve">    `rental_due_trans`.`user`,</t>
  </si>
  <si>
    <t>SELECT `team_performance_trans`.`id`,</t>
  </si>
  <si>
    <t xml:space="preserve">    `team_performance_trans`.`center`,</t>
  </si>
  <si>
    <t xml:space="preserve">    `team_performance_trans`.`type`,</t>
  </si>
  <si>
    <t xml:space="preserve">    `team_performance_trans`.`team_code`,</t>
  </si>
  <si>
    <t xml:space="preserve">    `team_performance_trans`.`year`,</t>
  </si>
  <si>
    <t xml:space="preserve">    `team_performance_trans`.`month`,</t>
  </si>
  <si>
    <t xml:space="preserve">    `team_performance_trans`.`target`,</t>
  </si>
  <si>
    <t xml:space="preserve">    `team_performance_trans`.`actual`,</t>
  </si>
  <si>
    <t xml:space="preserve">    `team_performance_trans`.`per`,</t>
  </si>
  <si>
    <t xml:space="preserve">    `team_performance_trans`.`grade`,</t>
  </si>
  <si>
    <t xml:space="preserve">    `team_performance_trans`.`branch`,</t>
  </si>
  <si>
    <t xml:space="preserve">    `team_performance_trans`.`utime`,</t>
  </si>
  <si>
    <t xml:space="preserve">    `team_performance_trans`.`temp_bud`,</t>
  </si>
  <si>
    <t xml:space="preserve">    `team_performance_trans`.`temp_act`,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</si>
</sst>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0"/>
      <color theme="1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b/>
      <sz val="10"/>
      <name val="Calibri"/>
      <family val="2"/>
      <charset val="222"/>
      <scheme val="minor"/>
    </font>
    <font>
      <sz val="10"/>
      <name val="Calibri"/>
      <family val="2"/>
      <scheme val="minor"/>
    </font>
    <font>
      <sz val="10"/>
      <name val="Calibri"/>
      <family val="2"/>
      <charset val="222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charset val="222"/>
      <scheme val="minor"/>
    </font>
    <font>
      <sz val="10"/>
      <color rgb="FFFF0000"/>
      <name val="Calibri"/>
      <family val="2"/>
      <charset val="22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1" applyFont="1" applyAlignment="1" applyProtection="1">
      <alignment horizontal="left" vertic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left"/>
    </xf>
    <xf numFmtId="49" fontId="5" fillId="0" borderId="1" xfId="0" applyNumberFormat="1" applyFont="1" applyBorder="1" applyAlignment="1"/>
    <xf numFmtId="49" fontId="5" fillId="0" borderId="1" xfId="0" quotePrefix="1" applyNumberFormat="1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3" borderId="1" xfId="0" applyFont="1" applyFill="1" applyBorder="1"/>
    <xf numFmtId="49" fontId="5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quotePrefix="1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11" fillId="0" borderId="0" xfId="0" applyFont="1" applyAlignment="1">
      <alignment vertical="center"/>
    </xf>
    <xf numFmtId="0" fontId="5" fillId="0" borderId="1" xfId="0" quotePrefix="1" applyFont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9" fontId="10" fillId="2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10" fillId="2" borderId="1" xfId="0" applyNumberFormat="1" applyFont="1" applyFill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9" fillId="3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0" borderId="0" xfId="0" applyFont="1"/>
    <xf numFmtId="0" fontId="12" fillId="0" borderId="1" xfId="1" applyFont="1" applyBorder="1" applyAlignment="1">
      <alignment vertical="center"/>
    </xf>
    <xf numFmtId="0" fontId="13" fillId="0" borderId="0" xfId="0" applyFont="1"/>
    <xf numFmtId="0" fontId="7" fillId="0" borderId="0" xfId="0" applyFont="1"/>
    <xf numFmtId="49" fontId="5" fillId="0" borderId="3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zoomScaleNormal="100" workbookViewId="0">
      <selection activeCell="F17" sqref="F17"/>
    </sheetView>
  </sheetViews>
  <sheetFormatPr defaultRowHeight="12.75"/>
  <cols>
    <col min="1" max="1" width="40.7109375" style="47" customWidth="1"/>
    <col min="2" max="2" width="45.7109375" style="47" customWidth="1"/>
    <col min="3" max="3" width="10.7109375" style="47" customWidth="1"/>
    <col min="4" max="4" width="25.7109375" style="47" customWidth="1"/>
    <col min="5" max="5" width="10.7109375" style="47" customWidth="1"/>
    <col min="6" max="16384" width="9.140625" style="47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</row>
    <row r="2" spans="1:6">
      <c r="A2" s="48" t="str">
        <f>"STG_BGIS" &amp; IF(C2="Transaction","_TRN_","_MST_") &amp; "CENTRE"</f>
        <v>STG_BGIS_MST_CENTRE</v>
      </c>
      <c r="B2" s="15" t="s">
        <v>65</v>
      </c>
      <c r="C2" s="16" t="s">
        <v>5</v>
      </c>
      <c r="D2" s="15" t="str">
        <f t="shared" ref="D2:D14" si="0">"GLTH" &amp; E2 &amp; "_STG_BGIS" &amp; IF(C2="Transaction","_TRN","_MST")</f>
        <v>GLTH_STG_BGIS_MST</v>
      </c>
      <c r="E2" s="16"/>
      <c r="F2" s="16"/>
    </row>
    <row r="3" spans="1:6" s="49" customFormat="1">
      <c r="A3" s="48" t="str">
        <f>"STG_BGIS" &amp; IF(C3="Transaction","_TRN_","_MST_") &amp; "CREDIT"</f>
        <v>STG_BGIS_MST_CREDIT</v>
      </c>
      <c r="B3" s="15" t="s">
        <v>66</v>
      </c>
      <c r="C3" s="16" t="s">
        <v>5</v>
      </c>
      <c r="D3" s="15" t="str">
        <f t="shared" si="0"/>
        <v>GLTH_STG_BGIS_MST</v>
      </c>
      <c r="E3" s="16"/>
      <c r="F3" s="16"/>
    </row>
    <row r="4" spans="1:6" s="50" customFormat="1">
      <c r="A4" s="48" t="str">
        <f>"STG_BGIS" &amp; IF(C4="Transaction","_TRN_","_MST_") &amp; "CREDIT_TYPE"</f>
        <v>STG_BGIS_MST_CREDIT_TYPE</v>
      </c>
      <c r="B4" s="15" t="s">
        <v>67</v>
      </c>
      <c r="C4" s="16" t="s">
        <v>5</v>
      </c>
      <c r="D4" s="15" t="str">
        <f t="shared" si="0"/>
        <v>GLTH_STG_BGIS_MST</v>
      </c>
      <c r="E4" s="16"/>
      <c r="F4" s="17"/>
    </row>
    <row r="5" spans="1:6" s="49" customFormat="1">
      <c r="A5" s="48" t="str">
        <f>"STG_BGIS" &amp; IF(C5="Transaction","_TRN_","_MST_") &amp; "CSU_CENTER"</f>
        <v>STG_BGIS_MST_CSU_CENTER</v>
      </c>
      <c r="B5" s="15" t="s">
        <v>68</v>
      </c>
      <c r="C5" s="16" t="s">
        <v>5</v>
      </c>
      <c r="D5" s="15" t="str">
        <f t="shared" si="0"/>
        <v>GLTH_STG_BGIS_MST</v>
      </c>
      <c r="E5" s="16"/>
      <c r="F5" s="16"/>
    </row>
    <row r="6" spans="1:6">
      <c r="A6" s="48" t="str">
        <f>"STG_BGIS" &amp; IF(C6="Transaction","_TRN_","_MST_") &amp; "CSU_MEMBER_GROUP"</f>
        <v>STG_BGIS_MST_CSU_MEMBER_GROUP</v>
      </c>
      <c r="B6" s="15" t="s">
        <v>69</v>
      </c>
      <c r="C6" s="16" t="s">
        <v>5</v>
      </c>
      <c r="D6" s="15" t="str">
        <f t="shared" si="0"/>
        <v>GLTH_STG_BGIS_MST</v>
      </c>
      <c r="E6" s="16"/>
      <c r="F6" s="16"/>
    </row>
    <row r="7" spans="1:6">
      <c r="A7" s="48" t="str">
        <f>"STG_BGIS" &amp; IF(C7="Transaction","_TRN_","_MST_") &amp; "CUSTOMER_MAIN"</f>
        <v>STG_BGIS_MST_CUSTOMER_MAIN</v>
      </c>
      <c r="B7" s="15" t="s">
        <v>70</v>
      </c>
      <c r="C7" s="16" t="s">
        <v>5</v>
      </c>
      <c r="D7" s="15" t="str">
        <f t="shared" si="0"/>
        <v>GLTH_STG_BGIS_MST</v>
      </c>
      <c r="E7" s="16"/>
      <c r="F7" s="16"/>
    </row>
    <row r="8" spans="1:6" s="49" customFormat="1">
      <c r="A8" s="48" t="str">
        <f>"STG_BGIS" &amp; IF(C8="Transaction","_TRN_","_MST_") &amp; "TEAM_MAIN"</f>
        <v>STG_BGIS_MST_TEAM_MAIN</v>
      </c>
      <c r="B8" s="15" t="s">
        <v>71</v>
      </c>
      <c r="C8" s="16" t="s">
        <v>5</v>
      </c>
      <c r="D8" s="15" t="str">
        <f t="shared" si="0"/>
        <v>GLTH_STG_BGIS_MST</v>
      </c>
      <c r="E8" s="16"/>
      <c r="F8" s="16"/>
    </row>
    <row r="9" spans="1:6">
      <c r="A9" s="48" t="str">
        <f>"STG_BGIS" &amp; IF(C9="Transaction","_TRN_","_MST_") &amp; "CREDIT_RECEIPT"</f>
        <v>STG_BGIS_TRN_CREDIT_RECEIPT</v>
      </c>
      <c r="B9" s="15" t="s">
        <v>72</v>
      </c>
      <c r="C9" s="16" t="s">
        <v>29</v>
      </c>
      <c r="D9" s="15" t="str">
        <f t="shared" si="0"/>
        <v>GLTH_STG_BGIS_TRN</v>
      </c>
      <c r="E9" s="16"/>
      <c r="F9" s="16"/>
    </row>
    <row r="10" spans="1:6" s="49" customFormat="1">
      <c r="A10" s="48" t="str">
        <f>"STG_BGIS" &amp; IF(C10="Transaction","_TRN_","_MST_") &amp; "FSD_TRANSACTION"</f>
        <v>STG_BGIS_TRN_FSD_TRANSACTION</v>
      </c>
      <c r="B10" s="15" t="s">
        <v>73</v>
      </c>
      <c r="C10" s="16" t="s">
        <v>29</v>
      </c>
      <c r="D10" s="15" t="str">
        <f t="shared" si="0"/>
        <v>GLTH_STG_BGIS_TRN</v>
      </c>
      <c r="E10" s="16"/>
      <c r="F10" s="16"/>
    </row>
    <row r="11" spans="1:6">
      <c r="A11" s="48" t="str">
        <f>"STG_BGIS" &amp; IF(C11="Transaction","_TRN_","_MST_") &amp; "MF_INSU_CLAIM"</f>
        <v>STG_BGIS_TRN_MF_INSU_CLAIM</v>
      </c>
      <c r="B11" s="15" t="s">
        <v>74</v>
      </c>
      <c r="C11" s="16" t="s">
        <v>29</v>
      </c>
      <c r="D11" s="15" t="str">
        <f t="shared" si="0"/>
        <v>GLTH_STG_BGIS_TRN</v>
      </c>
      <c r="E11" s="16"/>
      <c r="F11" s="16"/>
    </row>
    <row r="12" spans="1:6">
      <c r="A12" s="48" t="str">
        <f>"STG_BGIS" &amp; IF(C12="Transaction","_TRN_","_MST_") &amp; "RECOVERY_HISTORY"</f>
        <v>STG_BGIS_TRN_RECOVERY_HISTORY</v>
      </c>
      <c r="B12" s="15" t="s">
        <v>75</v>
      </c>
      <c r="C12" s="16" t="s">
        <v>29</v>
      </c>
      <c r="D12" s="15" t="str">
        <f t="shared" si="0"/>
        <v>GLTH_STG_BGIS_TRN</v>
      </c>
      <c r="E12" s="16"/>
      <c r="F12" s="16"/>
    </row>
    <row r="13" spans="1:6">
      <c r="A13" s="48" t="str">
        <f>"STG_BGIS" &amp; IF(C13="Transaction","_TRN_","_MST_") &amp; "RENTAL_DUE_TRANS"</f>
        <v>STG_BGIS_TRN_RENTAL_DUE_TRANS</v>
      </c>
      <c r="B13" s="15" t="s">
        <v>77</v>
      </c>
      <c r="C13" s="16" t="s">
        <v>29</v>
      </c>
      <c r="D13" s="15" t="str">
        <f t="shared" si="0"/>
        <v>GLTH_STG_BGIS_TRN</v>
      </c>
      <c r="E13" s="16"/>
      <c r="F13" s="16"/>
    </row>
    <row r="14" spans="1:6">
      <c r="A14" s="48" t="str">
        <f>"STG_BGIS" &amp; IF(C14="Transaction","_TRN_","_MST_") &amp; "TEAM_PERFORMANCE"</f>
        <v>STG_BGIS_TRN_TEAM_PERFORMANCE</v>
      </c>
      <c r="B14" s="15" t="s">
        <v>76</v>
      </c>
      <c r="C14" s="16" t="s">
        <v>29</v>
      </c>
      <c r="D14" s="15" t="str">
        <f t="shared" si="0"/>
        <v>GLTH_STG_BGIS_TRN</v>
      </c>
      <c r="E14" s="16"/>
      <c r="F14" s="16"/>
    </row>
    <row r="18" spans="1:1">
      <c r="A18" s="47" t="s">
        <v>943</v>
      </c>
    </row>
    <row r="19" spans="1:1">
      <c r="A19" s="47" t="s">
        <v>944</v>
      </c>
    </row>
    <row r="20" spans="1:1">
      <c r="A20" s="47" t="s">
        <v>945</v>
      </c>
    </row>
    <row r="21" spans="1:1">
      <c r="A21" s="47" t="s">
        <v>946</v>
      </c>
    </row>
    <row r="22" spans="1:1">
      <c r="A22" s="47" t="s">
        <v>947</v>
      </c>
    </row>
    <row r="23" spans="1:1">
      <c r="A23" s="47" t="s">
        <v>948</v>
      </c>
    </row>
    <row r="24" spans="1:1">
      <c r="A24" s="47" t="s">
        <v>949</v>
      </c>
    </row>
    <row r="25" spans="1:1">
      <c r="A25" s="47" t="s">
        <v>950</v>
      </c>
    </row>
    <row r="26" spans="1:1">
      <c r="A26" s="47" t="s">
        <v>951</v>
      </c>
    </row>
    <row r="27" spans="1:1">
      <c r="A27" s="47" t="s">
        <v>952</v>
      </c>
    </row>
    <row r="28" spans="1:1">
      <c r="A28" s="47" t="s">
        <v>953</v>
      </c>
    </row>
    <row r="29" spans="1:1">
      <c r="A29" s="47" t="s">
        <v>954</v>
      </c>
    </row>
    <row r="30" spans="1:1">
      <c r="A30" s="47" t="s">
        <v>955</v>
      </c>
    </row>
  </sheetData>
  <hyperlinks>
    <hyperlink ref="A2" location="MST_CENTRE!A1" display="MST_CENTRE!A1"/>
    <hyperlink ref="A8" location="MST_TEAM_MAIN!A1" display="MST_TEAM_MAIN!A1"/>
    <hyperlink ref="A9" location="TRN_CREDIT_RECEIPT!A1" display="TRN_CREDIT_RECEIPT!A1"/>
    <hyperlink ref="A7" location="MST_CUSTOMER_MAIN!A1" display="MST_CUSTOMER_MAIN!A1"/>
    <hyperlink ref="A6" location="MST_CSU_MEMBER_GROUP!A1" display="MST_CSU_MEMBER_GROUP!A1"/>
    <hyperlink ref="A3" location="MST_CREDIT!A1" display="MST_CREDIT!A1"/>
    <hyperlink ref="A10" location="TRN_FSD_TRANSACTION!A1" display="TRN_FSD_TRANSACTION!A1"/>
    <hyperlink ref="A5" location="MST_CSU_CENTER!A1" display="MST_CSU_CENTER!A1"/>
    <hyperlink ref="A4" location="MST_CREDIT_TYPE!A1" display="MST_CREDIT_TYPE!A1"/>
    <hyperlink ref="A11" location="TRN_MF_INSU_CLAIM!A1" display="TRN_MF_INSU_CLAIM!A1"/>
    <hyperlink ref="A12" location="TRN_RECOVERY_HISTORY!A1" display="TRN_RECOVERY_HISTORY!A1"/>
    <hyperlink ref="A14" location="MST_STOCK!A1" display="MST_STOCK!A1"/>
    <hyperlink ref="A13" location="TRN_RENTAL_DUE_TRANS!A1" display="TRN_RENTAL_DUE_TRANS!A1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D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6"/>
      <c r="E3" s="26"/>
      <c r="G3" s="26"/>
    </row>
    <row r="4" spans="1:15">
      <c r="A4" s="28" t="s">
        <v>8</v>
      </c>
      <c r="B4" s="30" t="str">
        <f>Summary!A10</f>
        <v>STG_BGIS_TRN_FSD_TRANSACTION</v>
      </c>
      <c r="G4" s="26"/>
    </row>
    <row r="5" spans="1:15">
      <c r="A5" s="28" t="s">
        <v>9</v>
      </c>
      <c r="B5" s="30" t="str">
        <f>Summary!B10</f>
        <v>fsd_transaction</v>
      </c>
      <c r="G5" s="26"/>
    </row>
    <row r="6" spans="1:15">
      <c r="A6" s="28" t="s">
        <v>10</v>
      </c>
      <c r="B6" s="30" t="str">
        <f>Summary!D10</f>
        <v>GLTH_STG_BGIS_TRN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782</v>
      </c>
      <c r="B10" s="32"/>
      <c r="C10" s="4" t="s">
        <v>30</v>
      </c>
      <c r="D10" s="32"/>
      <c r="E10" s="4"/>
      <c r="F10" s="5"/>
      <c r="G10" s="5"/>
      <c r="H10" s="5"/>
      <c r="I10" s="4" t="s">
        <v>782</v>
      </c>
      <c r="J10" s="27" t="str">
        <f t="shared" ref="J10:J63" si="0">"[" &amp; A10 &amp; "] [" &amp; C10 &amp; "] " &amp; IF(D10="","","(" &amp; D10 &amp; ")") &amp; " NULL,"</f>
        <v>[FSDPK] [INT]  NULL,</v>
      </c>
      <c r="M10" s="27" t="s">
        <v>1563</v>
      </c>
      <c r="O10" s="27" t="str">
        <f>LEFT(TRIM(M10),LEN(TRIM(M10))-1)&amp;" AS "&amp;I10&amp;","</f>
        <v>SELECT `fsd_transaction`.`fsdpk` AS FSDPK,</v>
      </c>
    </row>
    <row r="11" spans="1:15">
      <c r="A11" s="4" t="s">
        <v>142</v>
      </c>
      <c r="B11" s="32" t="s">
        <v>367</v>
      </c>
      <c r="C11" s="4" t="s">
        <v>117</v>
      </c>
      <c r="D11" s="32" t="s">
        <v>24</v>
      </c>
      <c r="E11" s="4"/>
      <c r="F11" s="5"/>
      <c r="G11" s="5"/>
      <c r="H11" s="5"/>
      <c r="I11" s="4" t="s">
        <v>142</v>
      </c>
      <c r="J11" s="27" t="str">
        <f t="shared" si="0"/>
        <v>[USER] [VARCHAR] (20) NULL,</v>
      </c>
      <c r="M11" s="27" t="s">
        <v>1564</v>
      </c>
      <c r="O11" s="27" t="str">
        <f t="shared" ref="O11:O63" si="1">LEFT(TRIM(M11),LEN(TRIM(M11))-1)&amp;" AS "&amp;I11&amp;","</f>
        <v>`fsd_transaction`.`user` AS USER,</v>
      </c>
    </row>
    <row r="12" spans="1:15">
      <c r="A12" s="4" t="s">
        <v>783</v>
      </c>
      <c r="B12" s="32" t="s">
        <v>821</v>
      </c>
      <c r="C12" s="4" t="s">
        <v>417</v>
      </c>
      <c r="D12" s="32"/>
      <c r="E12" s="4"/>
      <c r="F12" s="5"/>
      <c r="G12" s="5"/>
      <c r="H12" s="5"/>
      <c r="I12" s="4" t="s">
        <v>783</v>
      </c>
      <c r="J12" s="27" t="str">
        <f t="shared" si="0"/>
        <v>[U_TIME] [TIME]  NULL,</v>
      </c>
      <c r="M12" s="27" t="s">
        <v>1565</v>
      </c>
      <c r="O12" s="27" t="str">
        <f t="shared" si="1"/>
        <v>`fsd_transaction`.`u_time` AS U_TIME,</v>
      </c>
    </row>
    <row r="13" spans="1:15">
      <c r="A13" s="4" t="s">
        <v>784</v>
      </c>
      <c r="B13" s="32" t="s">
        <v>822</v>
      </c>
      <c r="C13" s="4" t="s">
        <v>118</v>
      </c>
      <c r="D13" s="32"/>
      <c r="E13" s="4"/>
      <c r="F13" s="5"/>
      <c r="G13" s="5"/>
      <c r="H13" s="5"/>
      <c r="I13" s="4" t="s">
        <v>784</v>
      </c>
      <c r="J13" s="27" t="str">
        <f t="shared" si="0"/>
        <v>[U_DATE] [DATE]  NULL,</v>
      </c>
      <c r="M13" s="27" t="s">
        <v>1566</v>
      </c>
      <c r="O13" s="27" t="str">
        <f t="shared" si="1"/>
        <v>`fsd_transaction`.`u_date` AS U_DATE,</v>
      </c>
    </row>
    <row r="14" spans="1:15">
      <c r="A14" s="4" t="s">
        <v>785</v>
      </c>
      <c r="B14" s="32" t="s">
        <v>823</v>
      </c>
      <c r="C14" s="4" t="s">
        <v>20</v>
      </c>
      <c r="D14" s="32"/>
      <c r="E14" s="4"/>
      <c r="F14" s="5"/>
      <c r="G14" s="5"/>
      <c r="H14" s="5"/>
      <c r="I14" s="4" t="s">
        <v>785</v>
      </c>
      <c r="J14" s="27" t="str">
        <f t="shared" si="0"/>
        <v>[FSD_RATE] [FLOAT]  NULL,</v>
      </c>
      <c r="M14" s="27" t="s">
        <v>1567</v>
      </c>
      <c r="O14" s="27" t="str">
        <f t="shared" si="1"/>
        <v>`fsd_transaction`.`fsd_rate` AS FSD_RATE,</v>
      </c>
    </row>
    <row r="15" spans="1:15">
      <c r="A15" s="4" t="s">
        <v>543</v>
      </c>
      <c r="B15" s="32" t="s">
        <v>824</v>
      </c>
      <c r="C15" s="4" t="s">
        <v>30</v>
      </c>
      <c r="D15" s="32"/>
      <c r="E15" s="4"/>
      <c r="F15" s="5"/>
      <c r="G15" s="5"/>
      <c r="H15" s="5"/>
      <c r="I15" s="4" t="s">
        <v>543</v>
      </c>
      <c r="J15" s="27" t="str">
        <f t="shared" si="0"/>
        <v>[PERIOD] [INT]  NULL,</v>
      </c>
      <c r="M15" s="27" t="s">
        <v>1568</v>
      </c>
      <c r="O15" s="27" t="str">
        <f t="shared" si="1"/>
        <v>`fsd_transaction`.`period` AS PERIOD,</v>
      </c>
    </row>
    <row r="16" spans="1:15">
      <c r="A16" s="4" t="s">
        <v>753</v>
      </c>
      <c r="B16" s="32" t="s">
        <v>767</v>
      </c>
      <c r="C16" s="4" t="s">
        <v>20</v>
      </c>
      <c r="D16" s="32"/>
      <c r="E16" s="4"/>
      <c r="F16" s="5"/>
      <c r="G16" s="5"/>
      <c r="H16" s="5"/>
      <c r="I16" s="4" t="s">
        <v>753</v>
      </c>
      <c r="J16" s="27" t="str">
        <f t="shared" si="0"/>
        <v>[AMOUNT] [FLOAT]  NULL,</v>
      </c>
      <c r="M16" s="27" t="s">
        <v>1569</v>
      </c>
      <c r="O16" s="27" t="str">
        <f t="shared" si="1"/>
        <v>`fsd_transaction`.`amount` AS AMOUNT,</v>
      </c>
    </row>
    <row r="17" spans="1:15">
      <c r="A17" s="4" t="s">
        <v>118</v>
      </c>
      <c r="B17" s="32" t="s">
        <v>825</v>
      </c>
      <c r="C17" s="4" t="s">
        <v>118</v>
      </c>
      <c r="D17" s="32"/>
      <c r="E17" s="4"/>
      <c r="F17" s="5"/>
      <c r="G17" s="5"/>
      <c r="H17" s="5"/>
      <c r="I17" s="4" t="s">
        <v>118</v>
      </c>
      <c r="J17" s="27" t="str">
        <f t="shared" si="0"/>
        <v>[DATE] [DATE]  NULL,</v>
      </c>
      <c r="M17" s="27" t="s">
        <v>1570</v>
      </c>
      <c r="O17" s="27" t="str">
        <f t="shared" si="1"/>
        <v>`fsd_transaction`.`date` AS DATE,</v>
      </c>
    </row>
    <row r="18" spans="1:15">
      <c r="A18" s="4" t="s">
        <v>786</v>
      </c>
      <c r="B18" s="32" t="s">
        <v>826</v>
      </c>
      <c r="C18" s="4" t="s">
        <v>30</v>
      </c>
      <c r="D18" s="32"/>
      <c r="E18" s="4"/>
      <c r="F18" s="5"/>
      <c r="G18" s="5"/>
      <c r="H18" s="5"/>
      <c r="I18" s="4" t="s">
        <v>786</v>
      </c>
      <c r="J18" s="27" t="str">
        <f t="shared" si="0"/>
        <v>[RECIPT_NO] [INT]  NULL,</v>
      </c>
      <c r="M18" s="27" t="s">
        <v>1571</v>
      </c>
      <c r="O18" s="27" t="str">
        <f t="shared" si="1"/>
        <v>`fsd_transaction`.`recipt_no` AS RECIPT_NO,</v>
      </c>
    </row>
    <row r="19" spans="1:15">
      <c r="A19" s="4" t="s">
        <v>243</v>
      </c>
      <c r="B19" s="32" t="s">
        <v>827</v>
      </c>
      <c r="C19" s="4" t="s">
        <v>117</v>
      </c>
      <c r="D19" s="32" t="s">
        <v>27</v>
      </c>
      <c r="E19" s="4"/>
      <c r="F19" s="5"/>
      <c r="G19" s="5"/>
      <c r="H19" s="5"/>
      <c r="I19" s="4" t="s">
        <v>243</v>
      </c>
      <c r="J19" s="27" t="str">
        <f t="shared" si="0"/>
        <v>[FSD_NO] [VARCHAR] (15) NULL,</v>
      </c>
      <c r="M19" s="27" t="s">
        <v>1572</v>
      </c>
      <c r="O19" s="27" t="str">
        <f t="shared" si="1"/>
        <v>`fsd_transaction`.`fsd_no` AS FSD_NO,</v>
      </c>
    </row>
    <row r="20" spans="1:15">
      <c r="A20" s="4" t="s">
        <v>787</v>
      </c>
      <c r="B20" s="32" t="s">
        <v>828</v>
      </c>
      <c r="C20" s="4" t="s">
        <v>117</v>
      </c>
      <c r="D20" s="32" t="s">
        <v>24</v>
      </c>
      <c r="E20" s="4"/>
      <c r="F20" s="5"/>
      <c r="G20" s="5"/>
      <c r="H20" s="5"/>
      <c r="I20" s="4" t="s">
        <v>787</v>
      </c>
      <c r="J20" s="27" t="str">
        <f t="shared" si="0"/>
        <v>[DEPOSIT_NO] [VARCHAR] (20) NULL,</v>
      </c>
      <c r="M20" s="27" t="s">
        <v>1573</v>
      </c>
      <c r="O20" s="27" t="str">
        <f t="shared" si="1"/>
        <v>`fsd_transaction`.`deposit_no` AS DEPOSIT_NO,</v>
      </c>
    </row>
    <row r="21" spans="1:15">
      <c r="A21" s="4" t="s">
        <v>788</v>
      </c>
      <c r="B21" s="32" t="s">
        <v>829</v>
      </c>
      <c r="C21" s="4" t="s">
        <v>118</v>
      </c>
      <c r="D21" s="32"/>
      <c r="E21" s="4"/>
      <c r="F21" s="5"/>
      <c r="G21" s="5"/>
      <c r="H21" s="5"/>
      <c r="I21" s="4" t="s">
        <v>788</v>
      </c>
      <c r="J21" s="27" t="str">
        <f t="shared" si="0"/>
        <v>[DTMAT] [DATE]  NULL,</v>
      </c>
      <c r="M21" s="27" t="s">
        <v>1574</v>
      </c>
      <c r="O21" s="27" t="str">
        <f t="shared" si="1"/>
        <v>`fsd_transaction`.`dtmat` AS DTMAT,</v>
      </c>
    </row>
    <row r="22" spans="1:15">
      <c r="A22" s="4" t="s">
        <v>138</v>
      </c>
      <c r="B22" s="32" t="s">
        <v>830</v>
      </c>
      <c r="C22" s="4" t="s">
        <v>117</v>
      </c>
      <c r="D22" s="32" t="s">
        <v>24</v>
      </c>
      <c r="E22" s="4"/>
      <c r="F22" s="5"/>
      <c r="G22" s="5"/>
      <c r="H22" s="5"/>
      <c r="I22" s="4" t="s">
        <v>138</v>
      </c>
      <c r="J22" s="27" t="str">
        <f t="shared" si="0"/>
        <v>[AGENT_CODE] [VARCHAR] (20) NULL,</v>
      </c>
      <c r="M22" s="27" t="s">
        <v>1575</v>
      </c>
      <c r="O22" s="27" t="str">
        <f t="shared" si="1"/>
        <v>`fsd_transaction`.`agent_code` AS AGENT_CODE,</v>
      </c>
    </row>
    <row r="23" spans="1:15">
      <c r="A23" s="4" t="s">
        <v>789</v>
      </c>
      <c r="B23" s="32"/>
      <c r="C23" s="4" t="s">
        <v>117</v>
      </c>
      <c r="D23" s="4" t="s">
        <v>115</v>
      </c>
      <c r="E23" s="4"/>
      <c r="F23" s="5"/>
      <c r="G23" s="5"/>
      <c r="H23" s="5"/>
      <c r="I23" s="4" t="s">
        <v>789</v>
      </c>
      <c r="J23" s="27" t="str">
        <f t="shared" si="0"/>
        <v>[SUBMIT] [VARCHAR] (3) NULL,</v>
      </c>
      <c r="M23" s="27" t="s">
        <v>1576</v>
      </c>
      <c r="O23" s="27" t="str">
        <f t="shared" si="1"/>
        <v>`fsd_transaction`.`submit` AS SUBMIT,</v>
      </c>
    </row>
    <row r="24" spans="1:15">
      <c r="A24" s="4" t="s">
        <v>790</v>
      </c>
      <c r="B24" s="32"/>
      <c r="C24" s="4" t="s">
        <v>117</v>
      </c>
      <c r="D24" s="4" t="s">
        <v>115</v>
      </c>
      <c r="E24" s="4"/>
      <c r="F24" s="5"/>
      <c r="G24" s="5"/>
      <c r="H24" s="5"/>
      <c r="I24" s="4" t="s">
        <v>790</v>
      </c>
      <c r="J24" s="27" t="str">
        <f t="shared" si="0"/>
        <v>[CANCEL] [VARCHAR] (3) NULL,</v>
      </c>
      <c r="M24" s="27" t="s">
        <v>1577</v>
      </c>
      <c r="O24" s="27" t="str">
        <f t="shared" si="1"/>
        <v>`fsd_transaction`.`cancel` AS CANCEL,</v>
      </c>
    </row>
    <row r="25" spans="1:15">
      <c r="A25" s="4" t="s">
        <v>791</v>
      </c>
      <c r="B25" s="32"/>
      <c r="C25" s="4" t="s">
        <v>30</v>
      </c>
      <c r="D25" s="32"/>
      <c r="E25" s="4"/>
      <c r="F25" s="5"/>
      <c r="G25" s="5"/>
      <c r="H25" s="5"/>
      <c r="I25" s="4" t="s">
        <v>791</v>
      </c>
      <c r="J25" s="27" t="str">
        <f t="shared" si="0"/>
        <v>[NOS] [INT]  NULL,</v>
      </c>
      <c r="M25" s="27" t="s">
        <v>1578</v>
      </c>
      <c r="O25" s="27" t="str">
        <f t="shared" si="1"/>
        <v>`fsd_transaction`.`nos` AS NOS,</v>
      </c>
    </row>
    <row r="26" spans="1:15">
      <c r="A26" s="4" t="s">
        <v>792</v>
      </c>
      <c r="B26" s="32"/>
      <c r="C26" s="4" t="s">
        <v>117</v>
      </c>
      <c r="D26" s="32" t="s">
        <v>119</v>
      </c>
      <c r="E26" s="4"/>
      <c r="F26" s="5"/>
      <c r="G26" s="5"/>
      <c r="H26" s="5"/>
      <c r="I26" s="4" t="s">
        <v>792</v>
      </c>
      <c r="J26" s="27" t="str">
        <f t="shared" si="0"/>
        <v>[BOOK_TYPE] [VARCHAR] (MAX) NULL,</v>
      </c>
      <c r="M26" s="27" t="s">
        <v>1579</v>
      </c>
      <c r="O26" s="27" t="str">
        <f t="shared" si="1"/>
        <v>`fsd_transaction`.`book_type` AS BOOK_TYPE,</v>
      </c>
    </row>
    <row r="27" spans="1:15">
      <c r="A27" s="4" t="s">
        <v>793</v>
      </c>
      <c r="B27" s="32"/>
      <c r="C27" s="4" t="s">
        <v>117</v>
      </c>
      <c r="D27" s="32" t="s">
        <v>119</v>
      </c>
      <c r="E27" s="4"/>
      <c r="F27" s="5"/>
      <c r="G27" s="5"/>
      <c r="H27" s="5"/>
      <c r="I27" s="4" t="s">
        <v>793</v>
      </c>
      <c r="J27" s="27" t="str">
        <f t="shared" si="0"/>
        <v>[BOOK_NO] [VARCHAR] (MAX) NULL,</v>
      </c>
      <c r="M27" s="27" t="s">
        <v>1580</v>
      </c>
      <c r="O27" s="27" t="str">
        <f t="shared" si="1"/>
        <v>`fsd_transaction`.`book_no` AS BOOK_NO,</v>
      </c>
    </row>
    <row r="28" spans="1:15">
      <c r="A28" s="4" t="s">
        <v>794</v>
      </c>
      <c r="B28" s="32" t="s">
        <v>831</v>
      </c>
      <c r="C28" s="4" t="s">
        <v>117</v>
      </c>
      <c r="D28" s="32" t="s">
        <v>24</v>
      </c>
      <c r="E28" s="4"/>
      <c r="F28" s="5"/>
      <c r="G28" s="5"/>
      <c r="H28" s="5"/>
      <c r="I28" s="4" t="s">
        <v>794</v>
      </c>
      <c r="J28" s="27" t="str">
        <f t="shared" si="0"/>
        <v>[CERT_NO] [VARCHAR] (20) NULL,</v>
      </c>
      <c r="M28" s="27" t="s">
        <v>1581</v>
      </c>
      <c r="O28" s="27" t="str">
        <f t="shared" si="1"/>
        <v>`fsd_transaction`.`cert_no` AS CERT_NO,</v>
      </c>
    </row>
    <row r="29" spans="1:15">
      <c r="A29" s="4" t="s">
        <v>53</v>
      </c>
      <c r="B29" s="32" t="s">
        <v>832</v>
      </c>
      <c r="C29" s="4" t="s">
        <v>117</v>
      </c>
      <c r="D29" s="32" t="s">
        <v>25</v>
      </c>
      <c r="E29" s="4"/>
      <c r="F29" s="5"/>
      <c r="G29" s="5"/>
      <c r="H29" s="5"/>
      <c r="I29" s="4" t="s">
        <v>53</v>
      </c>
      <c r="J29" s="27" t="str">
        <f t="shared" si="0"/>
        <v>[STATUS] [VARCHAR] (10) NULL,</v>
      </c>
      <c r="M29" s="27" t="s">
        <v>1582</v>
      </c>
      <c r="O29" s="27" t="str">
        <f t="shared" si="1"/>
        <v>`fsd_transaction`.`status` AS STATUS,</v>
      </c>
    </row>
    <row r="30" spans="1:15">
      <c r="A30" s="4" t="s">
        <v>92</v>
      </c>
      <c r="B30" s="32" t="s">
        <v>502</v>
      </c>
      <c r="C30" s="4" t="s">
        <v>117</v>
      </c>
      <c r="D30" s="32" t="s">
        <v>26</v>
      </c>
      <c r="E30" s="4"/>
      <c r="F30" s="5"/>
      <c r="G30" s="5"/>
      <c r="H30" s="5"/>
      <c r="I30" s="4" t="s">
        <v>92</v>
      </c>
      <c r="J30" s="27" t="str">
        <f t="shared" si="0"/>
        <v>[CENTER] [VARCHAR] (30) NULL,</v>
      </c>
      <c r="M30" s="27" t="s">
        <v>1583</v>
      </c>
      <c r="O30" s="27" t="str">
        <f t="shared" si="1"/>
        <v>`fsd_transaction`.`center` AS CENTER,</v>
      </c>
    </row>
    <row r="31" spans="1:15">
      <c r="A31" s="4" t="s">
        <v>795</v>
      </c>
      <c r="B31" s="32"/>
      <c r="C31" s="4" t="s">
        <v>117</v>
      </c>
      <c r="D31" s="4" t="s">
        <v>115</v>
      </c>
      <c r="E31" s="4"/>
      <c r="F31" s="5"/>
      <c r="G31" s="5"/>
      <c r="H31" s="5"/>
      <c r="I31" s="4" t="s">
        <v>795</v>
      </c>
      <c r="J31" s="27" t="str">
        <f t="shared" si="0"/>
        <v>[APPROVE] [VARCHAR] (3) NULL,</v>
      </c>
      <c r="M31" s="27" t="s">
        <v>1584</v>
      </c>
      <c r="O31" s="27" t="str">
        <f t="shared" si="1"/>
        <v>`fsd_transaction`.`approve` AS APPROVE,</v>
      </c>
    </row>
    <row r="32" spans="1:15">
      <c r="A32" s="4" t="s">
        <v>796</v>
      </c>
      <c r="B32" s="32"/>
      <c r="C32" s="4" t="s">
        <v>117</v>
      </c>
      <c r="D32" s="4" t="s">
        <v>115</v>
      </c>
      <c r="E32" s="4"/>
      <c r="F32" s="5"/>
      <c r="G32" s="5"/>
      <c r="H32" s="5"/>
      <c r="I32" s="4" t="s">
        <v>796</v>
      </c>
      <c r="J32" s="27" t="str">
        <f t="shared" si="0"/>
        <v>[GM_APP] [VARCHAR] (3) NULL,</v>
      </c>
      <c r="M32" s="27" t="s">
        <v>1585</v>
      </c>
      <c r="O32" s="27" t="str">
        <f t="shared" si="1"/>
        <v>`fsd_transaction`.`gm_app` AS GM_APP,</v>
      </c>
    </row>
    <row r="33" spans="1:15">
      <c r="A33" s="4" t="s">
        <v>797</v>
      </c>
      <c r="B33" s="32"/>
      <c r="C33" s="4" t="s">
        <v>117</v>
      </c>
      <c r="D33" s="32" t="s">
        <v>54</v>
      </c>
      <c r="E33" s="4"/>
      <c r="F33" s="5"/>
      <c r="G33" s="5"/>
      <c r="H33" s="5"/>
      <c r="I33" s="4" t="s">
        <v>797</v>
      </c>
      <c r="J33" s="27" t="str">
        <f t="shared" si="0"/>
        <v>[DECISION] [VARCHAR] (25) NULL,</v>
      </c>
      <c r="M33" s="27" t="s">
        <v>1586</v>
      </c>
      <c r="O33" s="27" t="str">
        <f t="shared" si="1"/>
        <v>`fsd_transaction`.`decision` AS DECISION,</v>
      </c>
    </row>
    <row r="34" spans="1:15">
      <c r="A34" s="4" t="s">
        <v>798</v>
      </c>
      <c r="B34" s="32" t="s">
        <v>833</v>
      </c>
      <c r="C34" s="4" t="s">
        <v>117</v>
      </c>
      <c r="D34" s="4" t="s">
        <v>115</v>
      </c>
      <c r="E34" s="4"/>
      <c r="F34" s="5"/>
      <c r="G34" s="5"/>
      <c r="H34" s="5"/>
      <c r="I34" s="4" t="s">
        <v>798</v>
      </c>
      <c r="J34" s="27" t="str">
        <f t="shared" si="0"/>
        <v>[REPT_APP] [VARCHAR] (3) NULL,</v>
      </c>
      <c r="M34" s="27" t="s">
        <v>1587</v>
      </c>
      <c r="O34" s="27" t="str">
        <f t="shared" si="1"/>
        <v>`fsd_transaction`.`rept_app` AS REPT_APP,</v>
      </c>
    </row>
    <row r="35" spans="1:15">
      <c r="A35" s="4" t="s">
        <v>799</v>
      </c>
      <c r="B35" s="32" t="s">
        <v>834</v>
      </c>
      <c r="C35" s="4" t="s">
        <v>117</v>
      </c>
      <c r="D35" s="32" t="s">
        <v>26</v>
      </c>
      <c r="E35" s="4"/>
      <c r="F35" s="5"/>
      <c r="G35" s="5"/>
      <c r="H35" s="5"/>
      <c r="I35" s="4" t="s">
        <v>799</v>
      </c>
      <c r="J35" s="27" t="str">
        <f t="shared" si="0"/>
        <v>[IC_NO] [VARCHAR] (30) NULL,</v>
      </c>
      <c r="M35" s="27" t="s">
        <v>1588</v>
      </c>
      <c r="O35" s="27" t="str">
        <f t="shared" si="1"/>
        <v>`fsd_transaction`.`ic_no` AS IC_NO,</v>
      </c>
    </row>
    <row r="36" spans="1:15">
      <c r="A36" s="4" t="s">
        <v>800</v>
      </c>
      <c r="B36" s="32"/>
      <c r="C36" s="4" t="s">
        <v>30</v>
      </c>
      <c r="D36" s="32"/>
      <c r="E36" s="4"/>
      <c r="F36" s="5"/>
      <c r="G36" s="5"/>
      <c r="H36" s="5"/>
      <c r="I36" s="4" t="s">
        <v>800</v>
      </c>
      <c r="J36" s="27" t="str">
        <f t="shared" si="0"/>
        <v>[ACKNOW_NO] [INT]  NULL,</v>
      </c>
      <c r="M36" s="27" t="s">
        <v>1589</v>
      </c>
      <c r="O36" s="27" t="str">
        <f t="shared" si="1"/>
        <v>`fsd_transaction`.`acknow_no` AS ACKNOW_NO,</v>
      </c>
    </row>
    <row r="37" spans="1:15">
      <c r="A37" s="4" t="s">
        <v>801</v>
      </c>
      <c r="B37" s="32"/>
      <c r="C37" s="4" t="s">
        <v>30</v>
      </c>
      <c r="D37" s="32"/>
      <c r="E37" s="4"/>
      <c r="F37" s="5"/>
      <c r="G37" s="5"/>
      <c r="H37" s="5"/>
      <c r="I37" s="4" t="s">
        <v>801</v>
      </c>
      <c r="J37" s="27" t="str">
        <f t="shared" si="0"/>
        <v>[BNO] [INT]  NULL,</v>
      </c>
      <c r="M37" s="27" t="s">
        <v>1590</v>
      </c>
      <c r="O37" s="27" t="str">
        <f t="shared" si="1"/>
        <v>`fsd_transaction`.`bno` AS BNO,</v>
      </c>
    </row>
    <row r="38" spans="1:15">
      <c r="A38" s="4" t="s">
        <v>802</v>
      </c>
      <c r="B38" s="32" t="s">
        <v>835</v>
      </c>
      <c r="C38" s="4" t="s">
        <v>118</v>
      </c>
      <c r="D38" s="32"/>
      <c r="E38" s="4"/>
      <c r="F38" s="5"/>
      <c r="G38" s="5"/>
      <c r="H38" s="5"/>
      <c r="I38" s="4" t="s">
        <v>802</v>
      </c>
      <c r="J38" s="27" t="str">
        <f t="shared" si="0"/>
        <v>[S_DATE] [DATE]  NULL,</v>
      </c>
      <c r="M38" s="27" t="s">
        <v>1591</v>
      </c>
      <c r="O38" s="27" t="str">
        <f t="shared" si="1"/>
        <v>`fsd_transaction`.`s_date` AS S_DATE,</v>
      </c>
    </row>
    <row r="39" spans="1:15">
      <c r="A39" s="4" t="s">
        <v>166</v>
      </c>
      <c r="B39" s="32"/>
      <c r="C39" s="4" t="s">
        <v>117</v>
      </c>
      <c r="D39" s="32" t="s">
        <v>27</v>
      </c>
      <c r="E39" s="4"/>
      <c r="F39" s="5"/>
      <c r="G39" s="5"/>
      <c r="H39" s="5"/>
      <c r="I39" s="4" t="s">
        <v>166</v>
      </c>
      <c r="J39" s="27" t="str">
        <f t="shared" si="0"/>
        <v>[TRANSFER] [VARCHAR] (15) NULL,</v>
      </c>
      <c r="M39" s="27" t="s">
        <v>1592</v>
      </c>
      <c r="O39" s="27" t="str">
        <f t="shared" si="1"/>
        <v>`fsd_transaction`.`transfer` AS TRANSFER,</v>
      </c>
    </row>
    <row r="40" spans="1:15">
      <c r="A40" s="4" t="s">
        <v>803</v>
      </c>
      <c r="B40" s="32"/>
      <c r="C40" s="4" t="s">
        <v>117</v>
      </c>
      <c r="D40" s="32" t="s">
        <v>26</v>
      </c>
      <c r="E40" s="4"/>
      <c r="F40" s="5"/>
      <c r="G40" s="5"/>
      <c r="H40" s="5"/>
      <c r="I40" s="4" t="s">
        <v>803</v>
      </c>
      <c r="J40" s="27" t="str">
        <f t="shared" si="0"/>
        <v>[STLT_NO] [VARCHAR] (30) NULL,</v>
      </c>
      <c r="M40" s="27" t="s">
        <v>1593</v>
      </c>
      <c r="O40" s="27" t="str">
        <f t="shared" si="1"/>
        <v>`fsd_transaction`.`stlt_no` AS STLT_NO,</v>
      </c>
    </row>
    <row r="41" spans="1:15">
      <c r="A41" s="4" t="s">
        <v>804</v>
      </c>
      <c r="B41" s="32"/>
      <c r="C41" s="4" t="s">
        <v>117</v>
      </c>
      <c r="D41" s="4" t="s">
        <v>115</v>
      </c>
      <c r="E41" s="4"/>
      <c r="F41" s="5"/>
      <c r="G41" s="5"/>
      <c r="H41" s="5"/>
      <c r="I41" s="4" t="s">
        <v>804</v>
      </c>
      <c r="J41" s="27" t="str">
        <f t="shared" si="0"/>
        <v>[NEW_DEP] [VARCHAR] (3) NULL,</v>
      </c>
      <c r="M41" s="27" t="s">
        <v>1594</v>
      </c>
      <c r="O41" s="27" t="str">
        <f t="shared" si="1"/>
        <v>`fsd_transaction`.`new_dep` AS NEW_DEP,</v>
      </c>
    </row>
    <row r="42" spans="1:15">
      <c r="A42" s="4" t="s">
        <v>805</v>
      </c>
      <c r="B42" s="32"/>
      <c r="C42" s="4" t="s">
        <v>117</v>
      </c>
      <c r="D42" s="32" t="s">
        <v>521</v>
      </c>
      <c r="E42" s="4"/>
      <c r="F42" s="5"/>
      <c r="G42" s="5"/>
      <c r="H42" s="5"/>
      <c r="I42" s="4" t="s">
        <v>805</v>
      </c>
      <c r="J42" s="27" t="str">
        <f t="shared" si="0"/>
        <v>[GS_DIVISION] [VARCHAR] (40) NULL,</v>
      </c>
      <c r="M42" s="27" t="s">
        <v>1595</v>
      </c>
      <c r="O42" s="27" t="str">
        <f t="shared" si="1"/>
        <v>`fsd_transaction`.`gs_division` AS GS_DIVISION,</v>
      </c>
    </row>
    <row r="43" spans="1:15">
      <c r="A43" s="4" t="s">
        <v>497</v>
      </c>
      <c r="B43" s="32" t="s">
        <v>836</v>
      </c>
      <c r="C43" s="4" t="s">
        <v>30</v>
      </c>
      <c r="D43" s="32"/>
      <c r="E43" s="4"/>
      <c r="F43" s="5"/>
      <c r="G43" s="5"/>
      <c r="H43" s="5"/>
      <c r="I43" s="4" t="s">
        <v>497</v>
      </c>
      <c r="J43" s="27" t="str">
        <f t="shared" si="0"/>
        <v>[SERIAL_NO] [INT]  NULL,</v>
      </c>
      <c r="M43" s="27" t="s">
        <v>1596</v>
      </c>
      <c r="O43" s="27" t="str">
        <f t="shared" si="1"/>
        <v>`fsd_transaction`.`serial_no` AS SERIAL_NO,</v>
      </c>
    </row>
    <row r="44" spans="1:15">
      <c r="A44" s="4" t="s">
        <v>806</v>
      </c>
      <c r="B44" s="32"/>
      <c r="C44" s="4" t="s">
        <v>117</v>
      </c>
      <c r="D44" s="4" t="s">
        <v>115</v>
      </c>
      <c r="E44" s="4"/>
      <c r="F44" s="5"/>
      <c r="G44" s="5"/>
      <c r="H44" s="5"/>
      <c r="I44" s="4" t="s">
        <v>806</v>
      </c>
      <c r="J44" s="27" t="str">
        <f t="shared" si="0"/>
        <v>[FSD_CP] [VARCHAR] (3) NULL,</v>
      </c>
      <c r="M44" s="27" t="s">
        <v>1597</v>
      </c>
      <c r="O44" s="27" t="str">
        <f t="shared" si="1"/>
        <v>`fsd_transaction`.`fsd_cp` AS FSD_CP,</v>
      </c>
    </row>
    <row r="45" spans="1:15">
      <c r="A45" s="4" t="s">
        <v>807</v>
      </c>
      <c r="B45" s="32"/>
      <c r="C45" s="4" t="s">
        <v>117</v>
      </c>
      <c r="D45" s="4" t="s">
        <v>115</v>
      </c>
      <c r="E45" s="4"/>
      <c r="F45" s="5"/>
      <c r="G45" s="5"/>
      <c r="H45" s="5"/>
      <c r="I45" s="4" t="s">
        <v>807</v>
      </c>
      <c r="J45" s="27" t="str">
        <f t="shared" si="0"/>
        <v>[DELETED] [VARCHAR] (3) NULL,</v>
      </c>
      <c r="M45" s="27" t="s">
        <v>1598</v>
      </c>
      <c r="O45" s="27" t="str">
        <f t="shared" si="1"/>
        <v>`fsd_transaction`.`deleted` AS DELETED,</v>
      </c>
    </row>
    <row r="46" spans="1:15">
      <c r="A46" s="4" t="s">
        <v>808</v>
      </c>
      <c r="B46" s="32"/>
      <c r="C46" s="4" t="s">
        <v>117</v>
      </c>
      <c r="D46" s="32" t="s">
        <v>25</v>
      </c>
      <c r="E46" s="4"/>
      <c r="F46" s="5"/>
      <c r="G46" s="5"/>
      <c r="H46" s="5"/>
      <c r="I46" s="4" t="s">
        <v>808</v>
      </c>
      <c r="J46" s="27" t="str">
        <f t="shared" si="0"/>
        <v>[DUPLICATED] [VARCHAR] (10) NULL,</v>
      </c>
      <c r="M46" s="27" t="s">
        <v>1599</v>
      </c>
      <c r="O46" s="27" t="str">
        <f t="shared" si="1"/>
        <v>`fsd_transaction`.`duplicated` AS DUPLICATED,</v>
      </c>
    </row>
    <row r="47" spans="1:15">
      <c r="A47" s="4" t="s">
        <v>809</v>
      </c>
      <c r="B47" s="32"/>
      <c r="C47" s="4" t="s">
        <v>117</v>
      </c>
      <c r="D47" s="32" t="s">
        <v>27</v>
      </c>
      <c r="E47" s="4"/>
      <c r="F47" s="5"/>
      <c r="G47" s="5"/>
      <c r="H47" s="5"/>
      <c r="I47" s="4" t="s">
        <v>809</v>
      </c>
      <c r="J47" s="27" t="str">
        <f t="shared" si="0"/>
        <v>[LOAN_NO] [VARCHAR] (15) NULL,</v>
      </c>
      <c r="M47" s="27" t="s">
        <v>1600</v>
      </c>
      <c r="O47" s="27" t="str">
        <f t="shared" si="1"/>
        <v>`fsd_transaction`.`loan_no` AS LOAN_NO,</v>
      </c>
    </row>
    <row r="48" spans="1:15">
      <c r="A48" s="4" t="s">
        <v>296</v>
      </c>
      <c r="B48" s="32"/>
      <c r="C48" s="4" t="s">
        <v>117</v>
      </c>
      <c r="D48" s="32" t="s">
        <v>116</v>
      </c>
      <c r="E48" s="4"/>
      <c r="F48" s="5"/>
      <c r="G48" s="5"/>
      <c r="H48" s="5"/>
      <c r="I48" s="4" t="s">
        <v>296</v>
      </c>
      <c r="J48" s="27" t="str">
        <f t="shared" si="0"/>
        <v>[AP_HG] [VARCHAR] (5) NULL,</v>
      </c>
      <c r="M48" s="27" t="s">
        <v>1601</v>
      </c>
      <c r="O48" s="27" t="str">
        <f t="shared" si="1"/>
        <v>`fsd_transaction`.`ap_hg` AS AP_HG,</v>
      </c>
    </row>
    <row r="49" spans="1:15">
      <c r="A49" s="4" t="s">
        <v>810</v>
      </c>
      <c r="B49" s="32"/>
      <c r="C49" s="4" t="s">
        <v>117</v>
      </c>
      <c r="D49" s="4" t="s">
        <v>115</v>
      </c>
      <c r="E49" s="4"/>
      <c r="F49" s="5"/>
      <c r="G49" s="5"/>
      <c r="H49" s="5"/>
      <c r="I49" s="4" t="s">
        <v>810</v>
      </c>
      <c r="J49" s="27" t="str">
        <f t="shared" si="0"/>
        <v>[CHQ_PAID] [VARCHAR] (3) NULL,</v>
      </c>
      <c r="M49" s="27" t="s">
        <v>1602</v>
      </c>
      <c r="O49" s="27" t="str">
        <f t="shared" si="1"/>
        <v>`fsd_transaction`.`chq_paid` AS CHQ_PAID,</v>
      </c>
    </row>
    <row r="50" spans="1:15">
      <c r="A50" s="4" t="s">
        <v>647</v>
      </c>
      <c r="B50" s="32"/>
      <c r="C50" s="4" t="s">
        <v>419</v>
      </c>
      <c r="D50" s="32" t="s">
        <v>115</v>
      </c>
      <c r="E50" s="4"/>
      <c r="F50" s="5"/>
      <c r="G50" s="5"/>
      <c r="H50" s="5"/>
      <c r="I50" s="4" t="s">
        <v>647</v>
      </c>
      <c r="J50" s="27" t="str">
        <f t="shared" si="0"/>
        <v>[CUS_AREA] [CHAR] (3) NULL,</v>
      </c>
      <c r="M50" s="27" t="s">
        <v>1603</v>
      </c>
      <c r="O50" s="27" t="str">
        <f t="shared" si="1"/>
        <v>`fsd_transaction`.`cus_area` AS CUS_AREA,</v>
      </c>
    </row>
    <row r="51" spans="1:15">
      <c r="A51" s="4" t="s">
        <v>811</v>
      </c>
      <c r="B51" s="32"/>
      <c r="C51" s="4" t="s">
        <v>117</v>
      </c>
      <c r="D51" s="4" t="s">
        <v>115</v>
      </c>
      <c r="E51" s="4"/>
      <c r="F51" s="5"/>
      <c r="G51" s="5"/>
      <c r="H51" s="5"/>
      <c r="I51" s="4" t="s">
        <v>811</v>
      </c>
      <c r="J51" s="27" t="str">
        <f t="shared" si="0"/>
        <v>[CCL_CERT] [VARCHAR] (3) NULL,</v>
      </c>
      <c r="M51" s="27" t="s">
        <v>1604</v>
      </c>
      <c r="O51" s="27" t="str">
        <f t="shared" si="1"/>
        <v>`fsd_transaction`.`ccl_cert` AS CCL_CERT,</v>
      </c>
    </row>
    <row r="52" spans="1:15">
      <c r="A52" s="4" t="s">
        <v>812</v>
      </c>
      <c r="B52" s="32" t="s">
        <v>837</v>
      </c>
      <c r="C52" s="4" t="s">
        <v>118</v>
      </c>
      <c r="D52" s="32"/>
      <c r="E52" s="4"/>
      <c r="F52" s="5"/>
      <c r="G52" s="5"/>
      <c r="H52" s="5"/>
      <c r="I52" s="4" t="s">
        <v>812</v>
      </c>
      <c r="J52" s="27" t="str">
        <f t="shared" si="0"/>
        <v>[INT_PRO_DATE] [DATE]  NULL,</v>
      </c>
      <c r="M52" s="27" t="s">
        <v>1605</v>
      </c>
      <c r="O52" s="27" t="str">
        <f t="shared" si="1"/>
        <v>`fsd_transaction`.`int_pro_date` AS INT_PRO_DATE,</v>
      </c>
    </row>
    <row r="53" spans="1:15">
      <c r="A53" s="4" t="s">
        <v>813</v>
      </c>
      <c r="B53" s="32"/>
      <c r="C53" s="4" t="s">
        <v>20</v>
      </c>
      <c r="D53" s="32"/>
      <c r="E53" s="4"/>
      <c r="F53" s="5"/>
      <c r="G53" s="5"/>
      <c r="H53" s="5"/>
      <c r="I53" s="4" t="s">
        <v>813</v>
      </c>
      <c r="J53" s="27" t="str">
        <f t="shared" si="0"/>
        <v>[LOAN_AMT] [FLOAT]  NULL,</v>
      </c>
      <c r="M53" s="27" t="s">
        <v>1606</v>
      </c>
      <c r="O53" s="27" t="str">
        <f t="shared" si="1"/>
        <v>`fsd_transaction`.`loan_amt` AS LOAN_AMT,</v>
      </c>
    </row>
    <row r="54" spans="1:15">
      <c r="A54" s="4" t="s">
        <v>251</v>
      </c>
      <c r="B54" s="32"/>
      <c r="C54" s="4" t="s">
        <v>30</v>
      </c>
      <c r="D54" s="32"/>
      <c r="E54" s="4"/>
      <c r="F54" s="5"/>
      <c r="G54" s="5"/>
      <c r="H54" s="5"/>
      <c r="I54" s="4" t="s">
        <v>251</v>
      </c>
      <c r="J54" s="27" t="str">
        <f t="shared" si="0"/>
        <v>[FSD_NO1] [INT]  NULL,</v>
      </c>
      <c r="M54" s="27" t="s">
        <v>1607</v>
      </c>
      <c r="O54" s="27" t="str">
        <f t="shared" si="1"/>
        <v>`fsd_transaction`.`fsd_no1` AS FSD_NO1,</v>
      </c>
    </row>
    <row r="55" spans="1:15">
      <c r="A55" s="4" t="s">
        <v>57</v>
      </c>
      <c r="B55" s="32"/>
      <c r="C55" s="4" t="s">
        <v>117</v>
      </c>
      <c r="D55" s="32" t="s">
        <v>115</v>
      </c>
      <c r="E55" s="4"/>
      <c r="F55" s="5"/>
      <c r="G55" s="5"/>
      <c r="H55" s="5"/>
      <c r="I55" s="4" t="s">
        <v>57</v>
      </c>
      <c r="J55" s="27" t="str">
        <f t="shared" si="0"/>
        <v>[TYPE] [VARCHAR] (3) NULL,</v>
      </c>
      <c r="M55" s="27" t="s">
        <v>1608</v>
      </c>
      <c r="O55" s="27" t="str">
        <f t="shared" si="1"/>
        <v>`fsd_transaction`.`type` AS TYPE,</v>
      </c>
    </row>
    <row r="56" spans="1:15">
      <c r="A56" s="4" t="s">
        <v>334</v>
      </c>
      <c r="B56" s="32"/>
      <c r="C56" s="4" t="s">
        <v>117</v>
      </c>
      <c r="D56" s="4" t="s">
        <v>115</v>
      </c>
      <c r="E56" s="4"/>
      <c r="F56" s="5"/>
      <c r="G56" s="5"/>
      <c r="H56" s="5"/>
      <c r="I56" s="4" t="s">
        <v>334</v>
      </c>
      <c r="J56" s="27" t="str">
        <f t="shared" si="0"/>
        <v>[FLAG_AVRT] [VARCHAR] (3) NULL,</v>
      </c>
      <c r="M56" s="27" t="s">
        <v>1609</v>
      </c>
      <c r="O56" s="27" t="str">
        <f t="shared" si="1"/>
        <v>`fsd_transaction`.`flag_avrt` AS FLAG_AVRT,</v>
      </c>
    </row>
    <row r="57" spans="1:15">
      <c r="A57" s="4" t="s">
        <v>814</v>
      </c>
      <c r="B57" s="32"/>
      <c r="C57" s="4" t="s">
        <v>117</v>
      </c>
      <c r="D57" s="4" t="s">
        <v>115</v>
      </c>
      <c r="E57" s="4"/>
      <c r="F57" s="5"/>
      <c r="G57" s="5"/>
      <c r="H57" s="5"/>
      <c r="I57" s="4" t="s">
        <v>814</v>
      </c>
      <c r="J57" s="27" t="str">
        <f t="shared" si="0"/>
        <v>[FLG_SUS] [VARCHAR] (3) NULL,</v>
      </c>
      <c r="M57" s="27" t="s">
        <v>1610</v>
      </c>
      <c r="O57" s="27" t="str">
        <f t="shared" si="1"/>
        <v>`fsd_transaction`.`flg_sus` AS FLG_SUS,</v>
      </c>
    </row>
    <row r="58" spans="1:15">
      <c r="A58" s="4" t="s">
        <v>815</v>
      </c>
      <c r="B58" s="32"/>
      <c r="C58" s="4" t="s">
        <v>117</v>
      </c>
      <c r="D58" s="4" t="s">
        <v>115</v>
      </c>
      <c r="E58" s="4"/>
      <c r="F58" s="5"/>
      <c r="G58" s="5"/>
      <c r="H58" s="5"/>
      <c r="I58" s="4" t="s">
        <v>815</v>
      </c>
      <c r="J58" s="27" t="str">
        <f t="shared" si="0"/>
        <v>[FLG_CP_APPROVE] [VARCHAR] (3) NULL,</v>
      </c>
      <c r="M58" s="27" t="s">
        <v>1611</v>
      </c>
      <c r="O58" s="27" t="str">
        <f t="shared" si="1"/>
        <v>`fsd_transaction`.`flg_cp_approve` AS FLG_CP_APPROVE,</v>
      </c>
    </row>
    <row r="59" spans="1:15">
      <c r="A59" s="4" t="s">
        <v>816</v>
      </c>
      <c r="B59" s="32" t="s">
        <v>838</v>
      </c>
      <c r="C59" s="4" t="s">
        <v>117</v>
      </c>
      <c r="D59" s="32" t="s">
        <v>25</v>
      </c>
      <c r="E59" s="4"/>
      <c r="F59" s="5"/>
      <c r="G59" s="5"/>
      <c r="H59" s="5"/>
      <c r="I59" s="4" t="s">
        <v>816</v>
      </c>
      <c r="J59" s="27" t="str">
        <f t="shared" si="0"/>
        <v>[ORG_REPT_NO] [VARCHAR] (10) NULL,</v>
      </c>
      <c r="M59" s="27" t="s">
        <v>1612</v>
      </c>
      <c r="O59" s="27" t="str">
        <f t="shared" si="1"/>
        <v>`fsd_transaction`.`org_rept_no` AS ORG_REPT_NO,</v>
      </c>
    </row>
    <row r="60" spans="1:15">
      <c r="A60" s="4" t="s">
        <v>817</v>
      </c>
      <c r="B60" s="32"/>
      <c r="C60" s="4" t="s">
        <v>117</v>
      </c>
      <c r="D60" s="4" t="s">
        <v>115</v>
      </c>
      <c r="E60" s="4"/>
      <c r="F60" s="5"/>
      <c r="G60" s="5"/>
      <c r="H60" s="5"/>
      <c r="I60" s="4" t="s">
        <v>817</v>
      </c>
      <c r="J60" s="27" t="str">
        <f t="shared" si="0"/>
        <v>[FLG_PRINTED] [VARCHAR] (3) NULL,</v>
      </c>
      <c r="M60" s="27" t="s">
        <v>1613</v>
      </c>
      <c r="O60" s="27" t="str">
        <f t="shared" si="1"/>
        <v>`fsd_transaction`.`flg_printed` AS FLG_PRINTED,</v>
      </c>
    </row>
    <row r="61" spans="1:15">
      <c r="A61" s="4" t="s">
        <v>818</v>
      </c>
      <c r="B61" s="32"/>
      <c r="C61" s="4" t="s">
        <v>117</v>
      </c>
      <c r="D61" s="4" t="s">
        <v>115</v>
      </c>
      <c r="E61" s="4"/>
      <c r="F61" s="5"/>
      <c r="G61" s="5"/>
      <c r="H61" s="5"/>
      <c r="I61" s="4" t="s">
        <v>818</v>
      </c>
      <c r="J61" s="27" t="str">
        <f t="shared" si="0"/>
        <v>[FLG_INT_PRINTED] [VARCHAR] (3) NULL,</v>
      </c>
      <c r="M61" s="27" t="s">
        <v>1614</v>
      </c>
      <c r="O61" s="27" t="str">
        <f t="shared" si="1"/>
        <v>`fsd_transaction`.`flg_int_printed` AS FLG_INT_PRINTED,</v>
      </c>
    </row>
    <row r="62" spans="1:15">
      <c r="A62" s="4" t="s">
        <v>819</v>
      </c>
      <c r="B62" s="32"/>
      <c r="C62" s="4" t="s">
        <v>419</v>
      </c>
      <c r="D62" s="32" t="s">
        <v>413</v>
      </c>
      <c r="E62" s="4"/>
      <c r="F62" s="5"/>
      <c r="G62" s="5"/>
      <c r="H62" s="5"/>
      <c r="I62" s="4" t="s">
        <v>819</v>
      </c>
      <c r="J62" s="27" t="str">
        <f t="shared" si="0"/>
        <v>[PRE_STATUS] [CHAR] (2) NULL,</v>
      </c>
      <c r="M62" s="27" t="s">
        <v>1615</v>
      </c>
      <c r="O62" s="27" t="str">
        <f t="shared" si="1"/>
        <v>`fsd_transaction`.`pre_status` AS PRE_STATUS,</v>
      </c>
    </row>
    <row r="63" spans="1:15">
      <c r="A63" s="4" t="s">
        <v>820</v>
      </c>
      <c r="B63" s="32"/>
      <c r="C63" s="4" t="s">
        <v>117</v>
      </c>
      <c r="D63" s="4" t="s">
        <v>115</v>
      </c>
      <c r="E63" s="4"/>
      <c r="F63" s="5"/>
      <c r="G63" s="5"/>
      <c r="H63" s="5"/>
      <c r="I63" s="4" t="s">
        <v>820</v>
      </c>
      <c r="J63" s="27" t="str">
        <f t="shared" si="0"/>
        <v>[FLG_TRANSFER] [VARCHAR] (3) NULL,</v>
      </c>
      <c r="M63" s="27" t="s">
        <v>1616</v>
      </c>
      <c r="O63" s="27" t="str">
        <f t="shared" si="1"/>
        <v>`fsd_transaction`.`flg_transfer` AS FLG_TRANSFER,</v>
      </c>
    </row>
    <row r="64" spans="1:15" s="8" customFormat="1">
      <c r="A64" s="4" t="s">
        <v>31</v>
      </c>
      <c r="B64" s="4" t="s">
        <v>32</v>
      </c>
      <c r="C64" s="4" t="s">
        <v>33</v>
      </c>
      <c r="D64" s="27"/>
      <c r="E64" s="4"/>
      <c r="F64" s="5" t="s">
        <v>34</v>
      </c>
      <c r="G64" s="5"/>
      <c r="H64" s="6"/>
      <c r="I64" s="6" t="s">
        <v>35</v>
      </c>
      <c r="J64" s="27" t="str">
        <f t="shared" ref="J64:J70" si="2">"[" &amp; A64 &amp; "] [" &amp; C64 &amp; "] " &amp; IF(D64="","","(" &amp; D64 &amp; ")") &amp; " NULL,"</f>
        <v>[JOB_RUN_KEY] [BIGINT]  NULL,</v>
      </c>
    </row>
    <row r="65" spans="1:10" s="8" customFormat="1">
      <c r="A65" s="4" t="s">
        <v>36</v>
      </c>
      <c r="B65" s="4" t="s">
        <v>37</v>
      </c>
      <c r="C65" s="4" t="s">
        <v>64</v>
      </c>
      <c r="D65" s="4" t="s">
        <v>25</v>
      </c>
      <c r="E65" s="4"/>
      <c r="F65" s="5" t="s">
        <v>34</v>
      </c>
      <c r="G65" s="5"/>
      <c r="H65" s="6"/>
      <c r="I65" s="6" t="s">
        <v>35</v>
      </c>
      <c r="J65" s="27" t="str">
        <f t="shared" si="2"/>
        <v>[SOURCE_SYSTEM_CODE] [NVARCHAR] (10) NULL,</v>
      </c>
    </row>
    <row r="66" spans="1:10" s="8" customFormat="1">
      <c r="A66" s="4" t="s">
        <v>38</v>
      </c>
      <c r="B66" s="4" t="s">
        <v>39</v>
      </c>
      <c r="C66" s="4" t="s">
        <v>64</v>
      </c>
      <c r="D66" s="4" t="s">
        <v>24</v>
      </c>
      <c r="E66" s="4"/>
      <c r="F66" s="5" t="s">
        <v>34</v>
      </c>
      <c r="G66" s="5"/>
      <c r="H66" s="6"/>
      <c r="I66" s="6" t="s">
        <v>35</v>
      </c>
      <c r="J66" s="27" t="str">
        <f t="shared" si="2"/>
        <v>[SOURCE_TABLE_NAME] [NVARCHAR] (20) NULL,</v>
      </c>
    </row>
    <row r="67" spans="1:10" s="8" customFormat="1">
      <c r="A67" s="4" t="s">
        <v>40</v>
      </c>
      <c r="B67" s="4" t="s">
        <v>41</v>
      </c>
      <c r="C67" s="4" t="s">
        <v>64</v>
      </c>
      <c r="D67" s="4" t="s">
        <v>23</v>
      </c>
      <c r="E67" s="4"/>
      <c r="F67" s="5" t="s">
        <v>34</v>
      </c>
      <c r="G67" s="5"/>
      <c r="H67" s="6"/>
      <c r="I67" s="6" t="s">
        <v>35</v>
      </c>
      <c r="J67" s="27" t="str">
        <f t="shared" si="2"/>
        <v>[DELETED_FLAG] [NVARCHAR] (1) NULL,</v>
      </c>
    </row>
    <row r="68" spans="1:10" s="8" customFormat="1">
      <c r="A68" s="4" t="s">
        <v>42</v>
      </c>
      <c r="B68" s="4" t="s">
        <v>43</v>
      </c>
      <c r="C68" s="4" t="s">
        <v>64</v>
      </c>
      <c r="D68" s="4" t="s">
        <v>44</v>
      </c>
      <c r="E68" s="4"/>
      <c r="F68" s="5" t="s">
        <v>45</v>
      </c>
      <c r="G68" s="5"/>
      <c r="H68" s="6"/>
      <c r="I68" s="6" t="s">
        <v>35</v>
      </c>
      <c r="J68" s="27" t="str">
        <f t="shared" si="2"/>
        <v>[COMMENTS] [NVARCHAR] (500) NULL,</v>
      </c>
    </row>
    <row r="69" spans="1:10" s="8" customFormat="1">
      <c r="A69" s="4" t="s">
        <v>46</v>
      </c>
      <c r="B69" s="4" t="s">
        <v>47</v>
      </c>
      <c r="C69" s="4" t="s">
        <v>21</v>
      </c>
      <c r="D69" s="4"/>
      <c r="E69" s="4"/>
      <c r="F69" s="5" t="s">
        <v>34</v>
      </c>
      <c r="G69" s="5"/>
      <c r="H69" s="6"/>
      <c r="I69" s="6" t="s">
        <v>35</v>
      </c>
      <c r="J69" s="27" t="str">
        <f t="shared" si="2"/>
        <v>[SOURCE_LAST_UPDATE_DATE_TIME] [DATETIME]  NULL,</v>
      </c>
    </row>
    <row r="70" spans="1:10" s="8" customFormat="1">
      <c r="A70" s="4" t="s">
        <v>48</v>
      </c>
      <c r="B70" s="4" t="s">
        <v>49</v>
      </c>
      <c r="C70" s="4" t="s">
        <v>21</v>
      </c>
      <c r="D70" s="4"/>
      <c r="E70" s="4"/>
      <c r="F70" s="5" t="s">
        <v>34</v>
      </c>
      <c r="G70" s="5"/>
      <c r="H70" s="6"/>
      <c r="I70" s="4" t="s">
        <v>28</v>
      </c>
      <c r="J70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D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9" t="s">
        <v>409</v>
      </c>
      <c r="E3" s="26"/>
      <c r="G3" s="26"/>
    </row>
    <row r="4" spans="1:15">
      <c r="A4" s="28" t="s">
        <v>8</v>
      </c>
      <c r="B4" s="30" t="str">
        <f>Summary!A11</f>
        <v>STG_BGIS_TRN_MF_INSU_CLAIM</v>
      </c>
      <c r="D4" s="29" t="s">
        <v>410</v>
      </c>
      <c r="G4" s="26"/>
    </row>
    <row r="5" spans="1:15">
      <c r="A5" s="28" t="s">
        <v>9</v>
      </c>
      <c r="B5" s="30" t="str">
        <f>Summary!B11</f>
        <v>mf_insu_claim</v>
      </c>
      <c r="G5" s="26"/>
    </row>
    <row r="6" spans="1:15">
      <c r="A6" s="28" t="s">
        <v>10</v>
      </c>
      <c r="B6" s="30" t="str">
        <f>Summary!D11</f>
        <v>GLTH_STG_BGIS_TRN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52</v>
      </c>
      <c r="B10" s="32"/>
      <c r="C10" s="4" t="s">
        <v>30</v>
      </c>
      <c r="D10" s="32"/>
      <c r="E10" s="4"/>
      <c r="F10" s="5"/>
      <c r="G10" s="5"/>
      <c r="H10" s="5"/>
      <c r="I10" s="4" t="s">
        <v>52</v>
      </c>
      <c r="J10" s="27" t="str">
        <f t="shared" ref="J10:J41" si="0">"[" &amp; A10 &amp; "] [" &amp; C10 &amp; "] " &amp; IF(D10="","","(" &amp; D10 &amp; ")") &amp; " NULL,"</f>
        <v>[ID] [INT]  NULL,</v>
      </c>
      <c r="M10" s="27" t="s">
        <v>1617</v>
      </c>
      <c r="O10" s="27" t="str">
        <f>LEFT(TRIM(M10),LEN(TRIM(M10))-1)&amp;" AS "&amp;I10&amp;","</f>
        <v>SELECT `mf_insu_claim`.`id` AS ID,</v>
      </c>
    </row>
    <row r="11" spans="1:15">
      <c r="A11" s="4" t="s">
        <v>142</v>
      </c>
      <c r="B11" s="32" t="s">
        <v>866</v>
      </c>
      <c r="C11" s="4" t="s">
        <v>117</v>
      </c>
      <c r="D11" s="32" t="s">
        <v>26</v>
      </c>
      <c r="E11" s="4"/>
      <c r="F11" s="5"/>
      <c r="G11" s="5"/>
      <c r="H11" s="5"/>
      <c r="I11" s="4" t="s">
        <v>142</v>
      </c>
      <c r="J11" s="27" t="str">
        <f t="shared" si="0"/>
        <v>[USER] [VARCHAR] (30) NULL,</v>
      </c>
      <c r="M11" s="27" t="s">
        <v>1618</v>
      </c>
      <c r="O11" s="27" t="str">
        <f t="shared" ref="O11:O40" si="1">LEFT(TRIM(M11),LEN(TRIM(M11))-1)&amp;" AS "&amp;I11&amp;","</f>
        <v>`mf_insu_claim`.`user` AS USER,</v>
      </c>
    </row>
    <row r="12" spans="1:15">
      <c r="A12" s="4" t="s">
        <v>144</v>
      </c>
      <c r="B12" s="32" t="s">
        <v>822</v>
      </c>
      <c r="C12" s="4" t="s">
        <v>118</v>
      </c>
      <c r="D12" s="32"/>
      <c r="E12" s="4"/>
      <c r="F12" s="5"/>
      <c r="G12" s="5"/>
      <c r="H12" s="5"/>
      <c r="I12" s="4" t="s">
        <v>144</v>
      </c>
      <c r="J12" s="27" t="str">
        <f t="shared" si="0"/>
        <v>[UDATE] [DATE]  NULL,</v>
      </c>
      <c r="M12" s="27" t="s">
        <v>1619</v>
      </c>
      <c r="O12" s="27" t="str">
        <f t="shared" si="1"/>
        <v>`mf_insu_claim`.`udate` AS UDATE,</v>
      </c>
    </row>
    <row r="13" spans="1:15">
      <c r="A13" s="4" t="s">
        <v>839</v>
      </c>
      <c r="B13" s="32" t="s">
        <v>867</v>
      </c>
      <c r="C13" s="4" t="s">
        <v>118</v>
      </c>
      <c r="D13" s="32"/>
      <c r="E13" s="4"/>
      <c r="F13" s="5"/>
      <c r="G13" s="5"/>
      <c r="H13" s="5"/>
      <c r="I13" s="4" t="s">
        <v>839</v>
      </c>
      <c r="J13" s="27" t="str">
        <f t="shared" si="0"/>
        <v>[INC_DATE] [DATE]  NULL,</v>
      </c>
      <c r="M13" s="27" t="s">
        <v>1620</v>
      </c>
      <c r="O13" s="27" t="str">
        <f t="shared" si="1"/>
        <v>`mf_insu_claim`.`inc_date` AS INC_DATE,</v>
      </c>
    </row>
    <row r="14" spans="1:15">
      <c r="A14" s="4" t="s">
        <v>840</v>
      </c>
      <c r="B14" s="32" t="s">
        <v>525</v>
      </c>
      <c r="C14" s="4" t="s">
        <v>117</v>
      </c>
      <c r="D14" s="32" t="s">
        <v>26</v>
      </c>
      <c r="E14" s="4"/>
      <c r="F14" s="5"/>
      <c r="G14" s="5"/>
      <c r="H14" s="5"/>
      <c r="I14" s="4" t="s">
        <v>840</v>
      </c>
      <c r="J14" s="27" t="str">
        <f t="shared" si="0"/>
        <v>[REF_NO] [VARCHAR] (30) NULL,</v>
      </c>
      <c r="M14" s="27" t="s">
        <v>1621</v>
      </c>
      <c r="O14" s="27" t="str">
        <f t="shared" si="1"/>
        <v>`mf_insu_claim`.`ref_no` AS REF_NO,</v>
      </c>
    </row>
    <row r="15" spans="1:15">
      <c r="A15" s="4" t="s">
        <v>841</v>
      </c>
      <c r="B15" s="32" t="s">
        <v>868</v>
      </c>
      <c r="C15" s="4" t="s">
        <v>117</v>
      </c>
      <c r="D15" s="32" t="s">
        <v>119</v>
      </c>
      <c r="E15" s="4"/>
      <c r="F15" s="5"/>
      <c r="G15" s="5"/>
      <c r="H15" s="5"/>
      <c r="I15" s="4" t="s">
        <v>841</v>
      </c>
      <c r="J15" s="27" t="str">
        <f t="shared" si="0"/>
        <v>[COMMENT] [VARCHAR] (MAX) NULL,</v>
      </c>
      <c r="M15" s="27" t="s">
        <v>1622</v>
      </c>
      <c r="O15" s="27" t="str">
        <f t="shared" si="1"/>
        <v>`mf_insu_claim`.`comment` AS COMMENT,</v>
      </c>
    </row>
    <row r="16" spans="1:15">
      <c r="A16" s="4" t="s">
        <v>842</v>
      </c>
      <c r="B16" s="32" t="s">
        <v>869</v>
      </c>
      <c r="C16" s="4" t="s">
        <v>117</v>
      </c>
      <c r="D16" s="32" t="s">
        <v>24</v>
      </c>
      <c r="E16" s="4"/>
      <c r="F16" s="5"/>
      <c r="G16" s="5"/>
      <c r="H16" s="5"/>
      <c r="I16" s="4" t="s">
        <v>842</v>
      </c>
      <c r="J16" s="27" t="str">
        <f t="shared" si="0"/>
        <v>[CLAIMED_PERSON] [VARCHAR] (20) NULL,</v>
      </c>
      <c r="M16" s="27" t="s">
        <v>1623</v>
      </c>
      <c r="O16" s="27" t="str">
        <f t="shared" si="1"/>
        <v>`mf_insu_claim`.`claimed_person` AS CLAIMED_PERSON,</v>
      </c>
    </row>
    <row r="17" spans="1:15">
      <c r="A17" s="4" t="s">
        <v>843</v>
      </c>
      <c r="B17" s="32" t="s">
        <v>870</v>
      </c>
      <c r="C17" s="4" t="s">
        <v>117</v>
      </c>
      <c r="D17" s="32" t="s">
        <v>865</v>
      </c>
      <c r="E17" s="4"/>
      <c r="F17" s="5"/>
      <c r="G17" s="5"/>
      <c r="H17" s="5"/>
      <c r="I17" s="4" t="s">
        <v>843</v>
      </c>
      <c r="J17" s="27" t="str">
        <f t="shared" si="0"/>
        <v>[PERSON_NAME] [VARCHAR] (200) NULL,</v>
      </c>
      <c r="M17" s="27" t="s">
        <v>1624</v>
      </c>
      <c r="O17" s="27" t="str">
        <f t="shared" si="1"/>
        <v>`mf_insu_claim`.`person_name` AS PERSON_NAME,</v>
      </c>
    </row>
    <row r="18" spans="1:15">
      <c r="A18" s="4" t="s">
        <v>844</v>
      </c>
      <c r="B18" s="32" t="s">
        <v>871</v>
      </c>
      <c r="C18" s="4" t="s">
        <v>117</v>
      </c>
      <c r="D18" s="32" t="s">
        <v>54</v>
      </c>
      <c r="E18" s="4"/>
      <c r="F18" s="5"/>
      <c r="G18" s="5"/>
      <c r="H18" s="5"/>
      <c r="I18" s="4" t="s">
        <v>844</v>
      </c>
      <c r="J18" s="27" t="str">
        <f t="shared" si="0"/>
        <v>[PERSON_NIC] [VARCHAR] (25) NULL,</v>
      </c>
      <c r="M18" s="27" t="s">
        <v>1625</v>
      </c>
      <c r="O18" s="27" t="str">
        <f t="shared" si="1"/>
        <v>`mf_insu_claim`.`person_nic` AS PERSON_NIC,</v>
      </c>
    </row>
    <row r="19" spans="1:15">
      <c r="A19" s="4" t="s">
        <v>845</v>
      </c>
      <c r="B19" s="32" t="s">
        <v>872</v>
      </c>
      <c r="C19" s="4" t="s">
        <v>117</v>
      </c>
      <c r="D19" s="33" t="s">
        <v>25</v>
      </c>
      <c r="E19" s="4"/>
      <c r="F19" s="5"/>
      <c r="G19" s="5"/>
      <c r="H19" s="5"/>
      <c r="I19" s="4" t="s">
        <v>845</v>
      </c>
      <c r="J19" s="27" t="str">
        <f t="shared" si="0"/>
        <v>[DEATH_TYPE] [VARCHAR] (10) NULL,</v>
      </c>
      <c r="M19" s="27" t="s">
        <v>1626</v>
      </c>
      <c r="O19" s="27" t="str">
        <f t="shared" si="1"/>
        <v>`mf_insu_claim`.`death_type` AS DEATH_TYPE,</v>
      </c>
    </row>
    <row r="20" spans="1:15">
      <c r="A20" s="4" t="s">
        <v>846</v>
      </c>
      <c r="B20" s="32"/>
      <c r="C20" s="4" t="s">
        <v>117</v>
      </c>
      <c r="D20" s="33" t="s">
        <v>25</v>
      </c>
      <c r="E20" s="4"/>
      <c r="F20" s="5"/>
      <c r="G20" s="5"/>
      <c r="H20" s="5"/>
      <c r="I20" s="4" t="s">
        <v>846</v>
      </c>
      <c r="J20" s="27" t="str">
        <f t="shared" si="0"/>
        <v>[DISABLE_TYPE] [VARCHAR] (10) NULL,</v>
      </c>
      <c r="M20" s="27" t="s">
        <v>1627</v>
      </c>
      <c r="O20" s="27" t="str">
        <f t="shared" si="1"/>
        <v>`mf_insu_claim`.`disable_type` AS DISABLE_TYPE,</v>
      </c>
    </row>
    <row r="21" spans="1:15">
      <c r="A21" s="4" t="s">
        <v>847</v>
      </c>
      <c r="B21" s="32" t="s">
        <v>873</v>
      </c>
      <c r="C21" s="4" t="s">
        <v>117</v>
      </c>
      <c r="D21" s="32" t="s">
        <v>24</v>
      </c>
      <c r="E21" s="4"/>
      <c r="F21" s="5"/>
      <c r="G21" s="5"/>
      <c r="H21" s="5"/>
      <c r="I21" s="4" t="s">
        <v>847</v>
      </c>
      <c r="J21" s="27" t="str">
        <f t="shared" si="0"/>
        <v>[CLAIM_NO] [VARCHAR] (20) NULL,</v>
      </c>
      <c r="M21" s="27" t="s">
        <v>1628</v>
      </c>
      <c r="O21" s="27" t="str">
        <f t="shared" si="1"/>
        <v>`mf_insu_claim`.`claim_no` AS CLAIM_NO,</v>
      </c>
    </row>
    <row r="22" spans="1:15">
      <c r="A22" s="4" t="s">
        <v>136</v>
      </c>
      <c r="B22" s="32"/>
      <c r="C22" s="4" t="s">
        <v>117</v>
      </c>
      <c r="D22" s="32" t="s">
        <v>24</v>
      </c>
      <c r="E22" s="4"/>
      <c r="F22" s="5"/>
      <c r="G22" s="5"/>
      <c r="H22" s="5"/>
      <c r="I22" s="4" t="s">
        <v>136</v>
      </c>
      <c r="J22" s="27" t="str">
        <f t="shared" si="0"/>
        <v>[CUS_CODE] [VARCHAR] (20) NULL,</v>
      </c>
      <c r="M22" s="27" t="s">
        <v>1629</v>
      </c>
      <c r="O22" s="27" t="str">
        <f t="shared" si="1"/>
        <v>`mf_insu_claim`.`cus_code` AS CUS_CODE,</v>
      </c>
    </row>
    <row r="23" spans="1:15">
      <c r="A23" s="4" t="s">
        <v>848</v>
      </c>
      <c r="B23" s="32" t="s">
        <v>59</v>
      </c>
      <c r="C23" s="4" t="s">
        <v>117</v>
      </c>
      <c r="D23" s="32" t="s">
        <v>26</v>
      </c>
      <c r="E23" s="4"/>
      <c r="F23" s="5"/>
      <c r="G23" s="5"/>
      <c r="H23" s="5"/>
      <c r="I23" s="4" t="s">
        <v>848</v>
      </c>
      <c r="J23" s="27" t="str">
        <f t="shared" si="0"/>
        <v>[TELE_NO] [VARCHAR] (30) NULL,</v>
      </c>
      <c r="M23" s="27" t="s">
        <v>1630</v>
      </c>
      <c r="O23" s="27" t="str">
        <f t="shared" si="1"/>
        <v>`mf_insu_claim`.`tele_no` AS TELE_NO,</v>
      </c>
    </row>
    <row r="24" spans="1:15">
      <c r="A24" s="4" t="s">
        <v>225</v>
      </c>
      <c r="B24" s="32" t="s">
        <v>874</v>
      </c>
      <c r="C24" s="4" t="s">
        <v>20</v>
      </c>
      <c r="D24" s="32"/>
      <c r="E24" s="4"/>
      <c r="F24" s="5"/>
      <c r="G24" s="5"/>
      <c r="H24" s="5"/>
      <c r="I24" s="4" t="s">
        <v>225</v>
      </c>
      <c r="J24" s="27" t="str">
        <f t="shared" si="0"/>
        <v>[CAPITAL] [FLOAT]  NULL,</v>
      </c>
      <c r="M24" s="27" t="s">
        <v>1631</v>
      </c>
      <c r="O24" s="27" t="str">
        <f t="shared" si="1"/>
        <v>`mf_insu_claim`.`capital` AS CAPITAL,</v>
      </c>
    </row>
    <row r="25" spans="1:15">
      <c r="A25" s="4" t="s">
        <v>849</v>
      </c>
      <c r="B25" s="32" t="s">
        <v>875</v>
      </c>
      <c r="C25" s="4" t="s">
        <v>20</v>
      </c>
      <c r="D25" s="32"/>
      <c r="E25" s="4"/>
      <c r="F25" s="5"/>
      <c r="G25" s="5"/>
      <c r="H25" s="5"/>
      <c r="I25" s="4" t="s">
        <v>849</v>
      </c>
      <c r="J25" s="27" t="str">
        <f t="shared" si="0"/>
        <v>[FUNERAL] [FLOAT]  NULL,</v>
      </c>
      <c r="M25" s="27" t="s">
        <v>1632</v>
      </c>
      <c r="O25" s="27" t="str">
        <f t="shared" si="1"/>
        <v>`mf_insu_claim`.`funeral` AS FUNERAL,</v>
      </c>
    </row>
    <row r="26" spans="1:15">
      <c r="A26" s="4" t="s">
        <v>850</v>
      </c>
      <c r="B26" s="32" t="s">
        <v>876</v>
      </c>
      <c r="C26" s="4" t="s">
        <v>20</v>
      </c>
      <c r="D26" s="32"/>
      <c r="E26" s="4"/>
      <c r="F26" s="5"/>
      <c r="G26" s="5"/>
      <c r="H26" s="5"/>
      <c r="I26" s="4" t="s">
        <v>850</v>
      </c>
      <c r="J26" s="27" t="str">
        <f t="shared" si="0"/>
        <v>[DEATH_DON] [FLOAT]  NULL,</v>
      </c>
      <c r="M26" s="27" t="s">
        <v>1633</v>
      </c>
      <c r="O26" s="27" t="str">
        <f t="shared" si="1"/>
        <v>`mf_insu_claim`.`death_don` AS DEATH_DON,</v>
      </c>
    </row>
    <row r="27" spans="1:15">
      <c r="A27" s="4" t="s">
        <v>851</v>
      </c>
      <c r="B27" s="32" t="s">
        <v>877</v>
      </c>
      <c r="C27" s="4" t="s">
        <v>117</v>
      </c>
      <c r="D27" s="32" t="s">
        <v>26</v>
      </c>
      <c r="E27" s="4"/>
      <c r="F27" s="5"/>
      <c r="G27" s="5"/>
      <c r="H27" s="5"/>
      <c r="I27" s="4" t="s">
        <v>851</v>
      </c>
      <c r="J27" s="27" t="str">
        <f t="shared" si="0"/>
        <v>[APP1] [VARCHAR] (30) NULL,</v>
      </c>
      <c r="M27" s="27" t="s">
        <v>1634</v>
      </c>
      <c r="O27" s="27" t="str">
        <f t="shared" si="1"/>
        <v>`mf_insu_claim`.`app1` AS APP1,</v>
      </c>
    </row>
    <row r="28" spans="1:15">
      <c r="A28" s="4" t="s">
        <v>852</v>
      </c>
      <c r="B28" s="32" t="s">
        <v>878</v>
      </c>
      <c r="C28" s="4" t="s">
        <v>117</v>
      </c>
      <c r="D28" s="32" t="s">
        <v>26</v>
      </c>
      <c r="E28" s="4"/>
      <c r="F28" s="5"/>
      <c r="G28" s="5"/>
      <c r="H28" s="5"/>
      <c r="I28" s="4" t="s">
        <v>852</v>
      </c>
      <c r="J28" s="27" t="str">
        <f t="shared" si="0"/>
        <v>[APP2] [VARCHAR] (30) NULL,</v>
      </c>
      <c r="M28" s="27" t="s">
        <v>1635</v>
      </c>
      <c r="O28" s="27" t="str">
        <f t="shared" si="1"/>
        <v>`mf_insu_claim`.`app2` AS APP2,</v>
      </c>
    </row>
    <row r="29" spans="1:15">
      <c r="A29" s="4" t="s">
        <v>853</v>
      </c>
      <c r="B29" s="32" t="s">
        <v>879</v>
      </c>
      <c r="C29" s="4" t="s">
        <v>117</v>
      </c>
      <c r="D29" s="4" t="s">
        <v>115</v>
      </c>
      <c r="E29" s="4"/>
      <c r="F29" s="5"/>
      <c r="G29" s="5"/>
      <c r="H29" s="5"/>
      <c r="I29" s="4" t="s">
        <v>853</v>
      </c>
      <c r="J29" s="27" t="str">
        <f t="shared" si="0"/>
        <v>[FLG_APP1] [VARCHAR] (3) NULL,</v>
      </c>
      <c r="M29" s="27" t="s">
        <v>1636</v>
      </c>
      <c r="O29" s="27" t="str">
        <f t="shared" si="1"/>
        <v>`mf_insu_claim`.`flg_app1` AS FLG_APP1,</v>
      </c>
    </row>
    <row r="30" spans="1:15">
      <c r="A30" s="4" t="s">
        <v>854</v>
      </c>
      <c r="B30" s="32" t="s">
        <v>880</v>
      </c>
      <c r="C30" s="4" t="s">
        <v>117</v>
      </c>
      <c r="D30" s="4" t="s">
        <v>115</v>
      </c>
      <c r="E30" s="4"/>
      <c r="F30" s="5"/>
      <c r="G30" s="5"/>
      <c r="H30" s="5"/>
      <c r="I30" s="4" t="s">
        <v>854</v>
      </c>
      <c r="J30" s="27" t="str">
        <f t="shared" si="0"/>
        <v>[FLG_APP2] [VARCHAR] (3) NULL,</v>
      </c>
      <c r="M30" s="27" t="s">
        <v>1637</v>
      </c>
      <c r="O30" s="27" t="str">
        <f t="shared" si="1"/>
        <v>`mf_insu_claim`.`flg_app2` AS FLG_APP2,</v>
      </c>
    </row>
    <row r="31" spans="1:15">
      <c r="A31" s="4" t="s">
        <v>855</v>
      </c>
      <c r="B31" s="32"/>
      <c r="C31" s="4" t="s">
        <v>118</v>
      </c>
      <c r="D31" s="32"/>
      <c r="E31" s="4"/>
      <c r="F31" s="5"/>
      <c r="G31" s="5"/>
      <c r="H31" s="5"/>
      <c r="I31" s="4" t="s">
        <v>855</v>
      </c>
      <c r="J31" s="27" t="str">
        <f t="shared" si="0"/>
        <v>[APP1_DATE] [DATE]  NULL,</v>
      </c>
      <c r="M31" s="27" t="s">
        <v>1638</v>
      </c>
      <c r="O31" s="27" t="str">
        <f t="shared" si="1"/>
        <v>`mf_insu_claim`.`app1_date` AS APP1_DATE,</v>
      </c>
    </row>
    <row r="32" spans="1:15">
      <c r="A32" s="4" t="s">
        <v>856</v>
      </c>
      <c r="B32" s="32"/>
      <c r="C32" s="4" t="s">
        <v>118</v>
      </c>
      <c r="D32" s="32"/>
      <c r="E32" s="4"/>
      <c r="F32" s="5"/>
      <c r="G32" s="5"/>
      <c r="H32" s="5"/>
      <c r="I32" s="4" t="s">
        <v>856</v>
      </c>
      <c r="J32" s="27" t="str">
        <f t="shared" si="0"/>
        <v>[APP2_DATE] [DATE]  NULL,</v>
      </c>
      <c r="M32" s="27" t="s">
        <v>1639</v>
      </c>
      <c r="O32" s="27" t="str">
        <f t="shared" si="1"/>
        <v>`mf_insu_claim`.`app2_date` AS APP2_DATE,</v>
      </c>
    </row>
    <row r="33" spans="1:15">
      <c r="A33" s="4" t="s">
        <v>857</v>
      </c>
      <c r="B33" s="32" t="s">
        <v>881</v>
      </c>
      <c r="C33" s="4" t="s">
        <v>117</v>
      </c>
      <c r="D33" s="4" t="s">
        <v>115</v>
      </c>
      <c r="E33" s="4"/>
      <c r="F33" s="5"/>
      <c r="G33" s="5"/>
      <c r="H33" s="5"/>
      <c r="I33" s="4" t="s">
        <v>857</v>
      </c>
      <c r="J33" s="27" t="str">
        <f t="shared" si="0"/>
        <v>[FLG_REJ1] [VARCHAR] (3) NULL,</v>
      </c>
      <c r="M33" s="27" t="s">
        <v>1640</v>
      </c>
      <c r="O33" s="27" t="str">
        <f t="shared" si="1"/>
        <v>`mf_insu_claim`.`flg_rej1` AS FLG_REJ1,</v>
      </c>
    </row>
    <row r="34" spans="1:15">
      <c r="A34" s="4" t="s">
        <v>858</v>
      </c>
      <c r="B34" s="32" t="s">
        <v>882</v>
      </c>
      <c r="C34" s="4" t="s">
        <v>117</v>
      </c>
      <c r="D34" s="4" t="s">
        <v>115</v>
      </c>
      <c r="E34" s="4"/>
      <c r="F34" s="5"/>
      <c r="G34" s="5"/>
      <c r="H34" s="5"/>
      <c r="I34" s="4" t="s">
        <v>858</v>
      </c>
      <c r="J34" s="27" t="str">
        <f t="shared" si="0"/>
        <v>[FLG_REJ2] [VARCHAR] (3) NULL,</v>
      </c>
      <c r="M34" s="27" t="s">
        <v>1641</v>
      </c>
      <c r="O34" s="27" t="str">
        <f t="shared" si="1"/>
        <v>`mf_insu_claim`.`flg_rej2` AS FLG_REJ2,</v>
      </c>
    </row>
    <row r="35" spans="1:15">
      <c r="A35" s="4" t="s">
        <v>213</v>
      </c>
      <c r="B35" s="32" t="s">
        <v>883</v>
      </c>
      <c r="C35" s="4" t="s">
        <v>117</v>
      </c>
      <c r="D35" s="32" t="s">
        <v>26</v>
      </c>
      <c r="E35" s="4"/>
      <c r="F35" s="5"/>
      <c r="G35" s="5"/>
      <c r="H35" s="5"/>
      <c r="I35" s="4" t="s">
        <v>213</v>
      </c>
      <c r="J35" s="27" t="str">
        <f t="shared" si="0"/>
        <v>[C_NUM] [VARCHAR] (30) NULL,</v>
      </c>
      <c r="M35" s="27" t="s">
        <v>1642</v>
      </c>
      <c r="O35" s="27" t="str">
        <f t="shared" si="1"/>
        <v>`mf_insu_claim`.`c_num` AS C_NUM,</v>
      </c>
    </row>
    <row r="36" spans="1:15">
      <c r="A36" s="4" t="s">
        <v>859</v>
      </c>
      <c r="B36" s="32"/>
      <c r="C36" s="4" t="s">
        <v>20</v>
      </c>
      <c r="D36" s="32"/>
      <c r="E36" s="4"/>
      <c r="F36" s="5"/>
      <c r="G36" s="5"/>
      <c r="H36" s="5"/>
      <c r="I36" s="4" t="s">
        <v>859</v>
      </c>
      <c r="J36" s="27" t="str">
        <f t="shared" si="0"/>
        <v>[DISABLE_AMT] [FLOAT]  NULL,</v>
      </c>
      <c r="M36" s="27" t="s">
        <v>1643</v>
      </c>
      <c r="O36" s="27" t="str">
        <f t="shared" si="1"/>
        <v>`mf_insu_claim`.`disable_amt` AS DISABLE_AMT,</v>
      </c>
    </row>
    <row r="37" spans="1:15">
      <c r="A37" s="4" t="s">
        <v>860</v>
      </c>
      <c r="B37" s="32" t="s">
        <v>884</v>
      </c>
      <c r="C37" s="4" t="s">
        <v>117</v>
      </c>
      <c r="D37" s="4" t="s">
        <v>115</v>
      </c>
      <c r="E37" s="4"/>
      <c r="F37" s="5"/>
      <c r="G37" s="5"/>
      <c r="H37" s="5"/>
      <c r="I37" s="4" t="s">
        <v>860</v>
      </c>
      <c r="J37" s="27" t="str">
        <f t="shared" si="0"/>
        <v>[FLG_PAID] [VARCHAR] (3) NULL,</v>
      </c>
      <c r="M37" s="27" t="s">
        <v>1644</v>
      </c>
      <c r="O37" s="27" t="str">
        <f t="shared" si="1"/>
        <v>`mf_insu_claim`.`flg_paid` AS FLG_PAID,</v>
      </c>
    </row>
    <row r="38" spans="1:15" s="34" customFormat="1">
      <c r="A38" s="4" t="s">
        <v>861</v>
      </c>
      <c r="B38" s="32" t="s">
        <v>885</v>
      </c>
      <c r="C38" s="4" t="s">
        <v>118</v>
      </c>
      <c r="D38" s="32"/>
      <c r="E38" s="4"/>
      <c r="F38" s="5"/>
      <c r="G38" s="5"/>
      <c r="H38" s="5"/>
      <c r="I38" s="4" t="s">
        <v>861</v>
      </c>
      <c r="J38" s="27" t="str">
        <f t="shared" si="0"/>
        <v>[PAID_DATE] [DATE]  NULL,</v>
      </c>
      <c r="M38" s="34" t="s">
        <v>1645</v>
      </c>
      <c r="O38" s="27" t="str">
        <f t="shared" si="1"/>
        <v>`mf_insu_claim`.`paid_date` AS PAID_DATE,</v>
      </c>
    </row>
    <row r="39" spans="1:15">
      <c r="A39" s="4" t="s">
        <v>862</v>
      </c>
      <c r="B39" s="32" t="s">
        <v>884</v>
      </c>
      <c r="C39" s="4" t="s">
        <v>117</v>
      </c>
      <c r="D39" s="4" t="s">
        <v>115</v>
      </c>
      <c r="E39" s="4"/>
      <c r="F39" s="5"/>
      <c r="G39" s="5"/>
      <c r="H39" s="5"/>
      <c r="I39" s="4" t="s">
        <v>862</v>
      </c>
      <c r="J39" s="27" t="str">
        <f t="shared" si="0"/>
        <v>[FLG_PAID2] [VARCHAR] (3) NULL,</v>
      </c>
      <c r="M39" s="27" t="s">
        <v>1646</v>
      </c>
      <c r="O39" s="27" t="str">
        <f t="shared" si="1"/>
        <v>`mf_insu_claim`.`flg_paid2` AS FLG_PAID2,</v>
      </c>
    </row>
    <row r="40" spans="1:15">
      <c r="A40" s="4" t="s">
        <v>863</v>
      </c>
      <c r="B40" s="32" t="s">
        <v>885</v>
      </c>
      <c r="C40" s="4" t="s">
        <v>118</v>
      </c>
      <c r="D40" s="32"/>
      <c r="E40" s="4"/>
      <c r="F40" s="5"/>
      <c r="G40" s="5"/>
      <c r="H40" s="5"/>
      <c r="I40" s="4" t="s">
        <v>863</v>
      </c>
      <c r="J40" s="27" t="str">
        <f t="shared" si="0"/>
        <v>[PAID_DATE2] [DATE]  NULL,</v>
      </c>
      <c r="M40" s="27" t="s">
        <v>1647</v>
      </c>
      <c r="O40" s="27" t="str">
        <f t="shared" si="1"/>
        <v>`mf_insu_claim`.`paid_date2` AS PAID_DATE2,</v>
      </c>
    </row>
    <row r="41" spans="1:15" s="8" customFormat="1">
      <c r="A41" s="4" t="s">
        <v>31</v>
      </c>
      <c r="B41" s="4" t="s">
        <v>32</v>
      </c>
      <c r="C41" s="4" t="s">
        <v>33</v>
      </c>
      <c r="D41" s="32"/>
      <c r="E41" s="4"/>
      <c r="F41" s="5" t="s">
        <v>34</v>
      </c>
      <c r="G41" s="5"/>
      <c r="H41" s="6"/>
      <c r="I41" s="6" t="s">
        <v>35</v>
      </c>
      <c r="J41" s="27" t="str">
        <f t="shared" si="0"/>
        <v>[JOB_RUN_KEY] [BIGINT]  NULL,</v>
      </c>
    </row>
    <row r="42" spans="1:15" s="8" customFormat="1">
      <c r="A42" s="4" t="s">
        <v>36</v>
      </c>
      <c r="B42" s="4" t="s">
        <v>37</v>
      </c>
      <c r="C42" s="4" t="s">
        <v>64</v>
      </c>
      <c r="D42" s="4" t="s">
        <v>25</v>
      </c>
      <c r="E42" s="4"/>
      <c r="F42" s="5" t="s">
        <v>34</v>
      </c>
      <c r="G42" s="5"/>
      <c r="H42" s="6"/>
      <c r="I42" s="6" t="s">
        <v>35</v>
      </c>
      <c r="J42" s="27" t="str">
        <f t="shared" ref="J42:J47" si="2">"[" &amp; A42 &amp; "] [" &amp; C42 &amp; "] " &amp; IF(D42="","","(" &amp; D42 &amp; ")") &amp; " NULL,"</f>
        <v>[SOURCE_SYSTEM_CODE] [NVARCHAR] (10) NULL,</v>
      </c>
    </row>
    <row r="43" spans="1:15" s="8" customFormat="1">
      <c r="A43" s="4" t="s">
        <v>38</v>
      </c>
      <c r="B43" s="4" t="s">
        <v>39</v>
      </c>
      <c r="C43" s="4" t="s">
        <v>64</v>
      </c>
      <c r="D43" s="4" t="s">
        <v>24</v>
      </c>
      <c r="E43" s="4"/>
      <c r="F43" s="5" t="s">
        <v>34</v>
      </c>
      <c r="G43" s="5"/>
      <c r="H43" s="6"/>
      <c r="I43" s="6" t="s">
        <v>35</v>
      </c>
      <c r="J43" s="27" t="str">
        <f t="shared" si="2"/>
        <v>[SOURCE_TABLE_NAME] [NVARCHAR] (20) NULL,</v>
      </c>
    </row>
    <row r="44" spans="1:15" s="8" customFormat="1">
      <c r="A44" s="4" t="s">
        <v>40</v>
      </c>
      <c r="B44" s="4" t="s">
        <v>41</v>
      </c>
      <c r="C44" s="4" t="s">
        <v>64</v>
      </c>
      <c r="D44" s="4" t="s">
        <v>23</v>
      </c>
      <c r="E44" s="4"/>
      <c r="F44" s="5" t="s">
        <v>34</v>
      </c>
      <c r="G44" s="5"/>
      <c r="H44" s="6"/>
      <c r="I44" s="6" t="s">
        <v>35</v>
      </c>
      <c r="J44" s="27" t="str">
        <f t="shared" si="2"/>
        <v>[DELETED_FLAG] [NVARCHAR] (1) NULL,</v>
      </c>
    </row>
    <row r="45" spans="1:15" s="8" customFormat="1">
      <c r="A45" s="4" t="s">
        <v>42</v>
      </c>
      <c r="B45" s="4" t="s">
        <v>43</v>
      </c>
      <c r="C45" s="4" t="s">
        <v>64</v>
      </c>
      <c r="D45" s="4" t="s">
        <v>44</v>
      </c>
      <c r="E45" s="4"/>
      <c r="F45" s="5" t="s">
        <v>45</v>
      </c>
      <c r="G45" s="5"/>
      <c r="H45" s="6"/>
      <c r="I45" s="6" t="s">
        <v>35</v>
      </c>
      <c r="J45" s="27" t="str">
        <f t="shared" si="2"/>
        <v>[COMMENTS] [NVARCHAR] (500) NULL,</v>
      </c>
    </row>
    <row r="46" spans="1:15" s="8" customFormat="1">
      <c r="A46" s="4" t="s">
        <v>46</v>
      </c>
      <c r="B46" s="4" t="s">
        <v>47</v>
      </c>
      <c r="C46" s="4" t="s">
        <v>21</v>
      </c>
      <c r="D46" s="4"/>
      <c r="E46" s="4"/>
      <c r="F46" s="5" t="s">
        <v>34</v>
      </c>
      <c r="G46" s="5"/>
      <c r="H46" s="6"/>
      <c r="I46" s="6" t="s">
        <v>35</v>
      </c>
      <c r="J46" s="27" t="str">
        <f t="shared" si="2"/>
        <v>[SOURCE_LAST_UPDATE_DATE_TIME] [DATETIME]  NULL,</v>
      </c>
    </row>
    <row r="47" spans="1:15" s="8" customFormat="1">
      <c r="A47" s="4" t="s">
        <v>48</v>
      </c>
      <c r="B47" s="4" t="s">
        <v>49</v>
      </c>
      <c r="C47" s="4" t="s">
        <v>21</v>
      </c>
      <c r="D47" s="4"/>
      <c r="E47" s="4"/>
      <c r="F47" s="5" t="s">
        <v>34</v>
      </c>
      <c r="G47" s="5"/>
      <c r="H47" s="6"/>
      <c r="I47" s="4" t="s">
        <v>28</v>
      </c>
      <c r="J47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E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E3" s="26"/>
      <c r="G3" s="26"/>
    </row>
    <row r="4" spans="1:15">
      <c r="A4" s="28" t="s">
        <v>8</v>
      </c>
      <c r="B4" s="30" t="str">
        <f>Summary!A12</f>
        <v>STG_BGIS_TRN_RECOVERY_HISTORY</v>
      </c>
      <c r="G4" s="26"/>
    </row>
    <row r="5" spans="1:15">
      <c r="A5" s="28" t="s">
        <v>9</v>
      </c>
      <c r="B5" s="30" t="str">
        <f>Summary!B12</f>
        <v>recovery_history</v>
      </c>
      <c r="G5" s="26"/>
    </row>
    <row r="6" spans="1:15">
      <c r="A6" s="28" t="s">
        <v>10</v>
      </c>
      <c r="B6" s="30" t="str">
        <f>Summary!D12</f>
        <v>GLTH_STG_BGIS_TRN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118</v>
      </c>
      <c r="B10" s="32"/>
      <c r="C10" s="4" t="s">
        <v>118</v>
      </c>
      <c r="D10" s="32"/>
      <c r="E10" s="4"/>
      <c r="F10" s="5"/>
      <c r="G10" s="5"/>
      <c r="H10" s="5"/>
      <c r="I10" s="4" t="s">
        <v>118</v>
      </c>
      <c r="J10" s="27" t="str">
        <f t="shared" ref="J10:J61" si="0">"[" &amp; A10 &amp; "] [" &amp; C10 &amp; "] " &amp; IF(D10="","","(" &amp; D10 &amp; ")") &amp; " NULL,"</f>
        <v>[DATE] [DATE]  NULL,</v>
      </c>
      <c r="M10" s="27" t="s">
        <v>1648</v>
      </c>
      <c r="O10" s="27" t="str">
        <f>LEFT(TRIM(M10),LEN(TRIM(M10))-1)&amp;" AS "&amp;I10&amp;","</f>
        <v>SELECT `recovery_history`.`date` AS DATE,</v>
      </c>
    </row>
    <row r="11" spans="1:15">
      <c r="A11" s="4" t="s">
        <v>265</v>
      </c>
      <c r="B11" s="32" t="s">
        <v>883</v>
      </c>
      <c r="C11" s="4" t="s">
        <v>117</v>
      </c>
      <c r="D11" s="32" t="s">
        <v>54</v>
      </c>
      <c r="E11" s="4"/>
      <c r="F11" s="5"/>
      <c r="G11" s="5"/>
      <c r="H11" s="5"/>
      <c r="I11" s="4" t="s">
        <v>265</v>
      </c>
      <c r="J11" s="27" t="str">
        <f t="shared" si="0"/>
        <v>[CON_NO] [VARCHAR] (25) NULL,</v>
      </c>
      <c r="M11" s="27" t="s">
        <v>1649</v>
      </c>
      <c r="O11" s="27" t="str">
        <f t="shared" ref="O11:O61" si="1">LEFT(TRIM(M11),LEN(TRIM(M11))-1)&amp;" AS "&amp;I11&amp;","</f>
        <v>`recovery_history`.`con_no` AS CON_NO,</v>
      </c>
    </row>
    <row r="12" spans="1:15">
      <c r="A12" s="4" t="s">
        <v>753</v>
      </c>
      <c r="B12" s="32"/>
      <c r="C12" s="4" t="s">
        <v>20</v>
      </c>
      <c r="D12" s="32"/>
      <c r="E12" s="4"/>
      <c r="F12" s="5"/>
      <c r="G12" s="5"/>
      <c r="H12" s="5"/>
      <c r="I12" s="4" t="s">
        <v>753</v>
      </c>
      <c r="J12" s="27" t="str">
        <f t="shared" si="0"/>
        <v>[AMOUNT] [FLOAT]  NULL,</v>
      </c>
      <c r="M12" s="27" t="s">
        <v>1650</v>
      </c>
      <c r="O12" s="27" t="str">
        <f t="shared" si="1"/>
        <v>`recovery_history`.`amount` AS AMOUNT,</v>
      </c>
    </row>
    <row r="13" spans="1:15">
      <c r="A13" s="4" t="s">
        <v>226</v>
      </c>
      <c r="B13" s="32" t="s">
        <v>907</v>
      </c>
      <c r="C13" s="4" t="s">
        <v>20</v>
      </c>
      <c r="D13" s="32"/>
      <c r="E13" s="4"/>
      <c r="F13" s="5"/>
      <c r="G13" s="5"/>
      <c r="H13" s="5"/>
      <c r="I13" s="4" t="s">
        <v>226</v>
      </c>
      <c r="J13" s="27" t="str">
        <f t="shared" si="0"/>
        <v>[C_ARR] [FLOAT]  NULL,</v>
      </c>
      <c r="M13" s="27" t="s">
        <v>1651</v>
      </c>
      <c r="O13" s="27" t="str">
        <f t="shared" si="1"/>
        <v>`recovery_history`.`c_arr` AS C_ARR,</v>
      </c>
    </row>
    <row r="14" spans="1:15">
      <c r="A14" s="4" t="s">
        <v>223</v>
      </c>
      <c r="B14" s="32" t="s">
        <v>908</v>
      </c>
      <c r="C14" s="4" t="s">
        <v>20</v>
      </c>
      <c r="D14" s="32"/>
      <c r="E14" s="4"/>
      <c r="F14" s="5"/>
      <c r="G14" s="5"/>
      <c r="H14" s="5"/>
      <c r="I14" s="4" t="s">
        <v>223</v>
      </c>
      <c r="J14" s="27" t="str">
        <f t="shared" si="0"/>
        <v>[C_BAL] [FLOAT]  NULL,</v>
      </c>
      <c r="M14" s="27" t="s">
        <v>1652</v>
      </c>
      <c r="O14" s="27" t="str">
        <f t="shared" si="1"/>
        <v>`recovery_history`.`c_bal` AS C_BAL,</v>
      </c>
    </row>
    <row r="15" spans="1:15">
      <c r="A15" s="4" t="s">
        <v>763</v>
      </c>
      <c r="B15" s="32" t="s">
        <v>909</v>
      </c>
      <c r="C15" s="4" t="s">
        <v>20</v>
      </c>
      <c r="D15" s="32"/>
      <c r="E15" s="4"/>
      <c r="F15" s="5"/>
      <c r="G15" s="5"/>
      <c r="H15" s="5"/>
      <c r="I15" s="4" t="s">
        <v>763</v>
      </c>
      <c r="J15" s="27" t="str">
        <f t="shared" si="0"/>
        <v>[CAP_BAL] [FLOAT]  NULL,</v>
      </c>
      <c r="M15" s="27" t="s">
        <v>1653</v>
      </c>
      <c r="O15" s="27" t="str">
        <f t="shared" si="1"/>
        <v>`recovery_history`.`cap_bal` AS CAP_BAL,</v>
      </c>
    </row>
    <row r="16" spans="1:15">
      <c r="A16" s="4" t="s">
        <v>764</v>
      </c>
      <c r="B16" s="32" t="s">
        <v>910</v>
      </c>
      <c r="C16" s="4" t="s">
        <v>20</v>
      </c>
      <c r="D16" s="32"/>
      <c r="E16" s="4"/>
      <c r="F16" s="5"/>
      <c r="G16" s="5"/>
      <c r="H16" s="5"/>
      <c r="I16" s="4" t="s">
        <v>764</v>
      </c>
      <c r="J16" s="27" t="str">
        <f t="shared" si="0"/>
        <v>[INT_BAL] [FLOAT]  NULL,</v>
      </c>
      <c r="M16" s="27" t="s">
        <v>1654</v>
      </c>
      <c r="O16" s="27" t="str">
        <f t="shared" si="1"/>
        <v>`recovery_history`.`int_bal` AS INT_BAL,</v>
      </c>
    </row>
    <row r="17" spans="1:15">
      <c r="A17" s="4" t="s">
        <v>886</v>
      </c>
      <c r="B17" s="32"/>
      <c r="C17" s="4" t="s">
        <v>20</v>
      </c>
      <c r="D17" s="32"/>
      <c r="E17" s="4"/>
      <c r="F17" s="5"/>
      <c r="G17" s="5"/>
      <c r="H17" s="5"/>
      <c r="I17" s="4" t="s">
        <v>886</v>
      </c>
      <c r="J17" s="27" t="str">
        <f t="shared" si="0"/>
        <v>[DEBIT_AMT] [FLOAT]  NULL,</v>
      </c>
      <c r="M17" s="27" t="s">
        <v>1655</v>
      </c>
      <c r="O17" s="27" t="str">
        <f t="shared" si="1"/>
        <v>`recovery_history`.`debit_amt` AS DEBIT_AMT,</v>
      </c>
    </row>
    <row r="18" spans="1:15">
      <c r="A18" s="4" t="s">
        <v>63</v>
      </c>
      <c r="B18" s="32"/>
      <c r="C18" s="4" t="s">
        <v>20</v>
      </c>
      <c r="D18" s="32"/>
      <c r="E18" s="4"/>
      <c r="F18" s="5"/>
      <c r="G18" s="5"/>
      <c r="H18" s="5"/>
      <c r="I18" s="4" t="s">
        <v>63</v>
      </c>
      <c r="J18" s="27" t="str">
        <f t="shared" si="0"/>
        <v>[VAT] [FLOAT]  NULL,</v>
      </c>
      <c r="M18" s="27" t="s">
        <v>1656</v>
      </c>
      <c r="O18" s="27" t="str">
        <f t="shared" si="1"/>
        <v>`recovery_history`.`vat` AS VAT,</v>
      </c>
    </row>
    <row r="19" spans="1:15">
      <c r="A19" s="4" t="s">
        <v>233</v>
      </c>
      <c r="B19" s="32" t="s">
        <v>911</v>
      </c>
      <c r="C19" s="4" t="s">
        <v>117</v>
      </c>
      <c r="D19" s="32" t="s">
        <v>25</v>
      </c>
      <c r="E19" s="4"/>
      <c r="F19" s="5"/>
      <c r="G19" s="5"/>
      <c r="H19" s="5"/>
      <c r="I19" s="4" t="s">
        <v>233</v>
      </c>
      <c r="J19" s="27" t="str">
        <f t="shared" si="0"/>
        <v>[CR_STATUS] [VARCHAR] (10) NULL,</v>
      </c>
      <c r="M19" s="27" t="s">
        <v>1657</v>
      </c>
      <c r="O19" s="27" t="str">
        <f t="shared" si="1"/>
        <v>`recovery_history`.`cr_status` AS CR_STATUS,</v>
      </c>
    </row>
    <row r="20" spans="1:15">
      <c r="A20" s="4" t="s">
        <v>887</v>
      </c>
      <c r="B20" s="32" t="s">
        <v>912</v>
      </c>
      <c r="C20" s="4" t="s">
        <v>117</v>
      </c>
      <c r="D20" s="32" t="s">
        <v>25</v>
      </c>
      <c r="E20" s="4"/>
      <c r="F20" s="5"/>
      <c r="G20" s="5"/>
      <c r="H20" s="5"/>
      <c r="I20" s="4" t="s">
        <v>887</v>
      </c>
      <c r="J20" s="27" t="str">
        <f t="shared" si="0"/>
        <v>[RE_STATUS] [VARCHAR] (10) NULL,</v>
      </c>
      <c r="M20" s="27" t="s">
        <v>1658</v>
      </c>
      <c r="O20" s="27" t="str">
        <f t="shared" si="1"/>
        <v>`recovery_history`.`re_status` AS RE_STATUS,</v>
      </c>
    </row>
    <row r="21" spans="1:15">
      <c r="A21" s="4" t="s">
        <v>228</v>
      </c>
      <c r="B21" s="32"/>
      <c r="C21" s="4" t="s">
        <v>30</v>
      </c>
      <c r="D21" s="32"/>
      <c r="E21" s="4"/>
      <c r="F21" s="5"/>
      <c r="G21" s="5"/>
      <c r="H21" s="5"/>
      <c r="I21" s="4" t="s">
        <v>228</v>
      </c>
      <c r="J21" s="27" t="str">
        <f t="shared" si="0"/>
        <v>[RE_CASE] [INT]  NULL,</v>
      </c>
      <c r="M21" s="27" t="s">
        <v>1659</v>
      </c>
      <c r="O21" s="27" t="str">
        <f t="shared" si="1"/>
        <v>`recovery_history`.`re_case` AS RE_CASE,</v>
      </c>
    </row>
    <row r="22" spans="1:15">
      <c r="A22" s="4" t="s">
        <v>268</v>
      </c>
      <c r="B22" s="32"/>
      <c r="C22" s="4" t="s">
        <v>118</v>
      </c>
      <c r="D22" s="32"/>
      <c r="E22" s="4"/>
      <c r="F22" s="5"/>
      <c r="G22" s="5"/>
      <c r="H22" s="5"/>
      <c r="I22" s="4" t="s">
        <v>268</v>
      </c>
      <c r="J22" s="27" t="str">
        <f t="shared" si="0"/>
        <v>[LR_DATE] [DATE]  NULL,</v>
      </c>
      <c r="M22" s="27" t="s">
        <v>1660</v>
      </c>
      <c r="O22" s="27" t="str">
        <f t="shared" si="1"/>
        <v>`recovery_history`.`lr_date` AS LR_DATE,</v>
      </c>
    </row>
    <row r="23" spans="1:15">
      <c r="A23" s="4" t="s">
        <v>173</v>
      </c>
      <c r="B23" s="32" t="s">
        <v>776</v>
      </c>
      <c r="C23" s="4" t="s">
        <v>118</v>
      </c>
      <c r="D23" s="32"/>
      <c r="E23" s="4"/>
      <c r="F23" s="5"/>
      <c r="G23" s="5"/>
      <c r="H23" s="5"/>
      <c r="I23" s="4" t="s">
        <v>173</v>
      </c>
      <c r="J23" s="27" t="str">
        <f t="shared" si="0"/>
        <v>[DUE_DATE] [DATE]  NULL,</v>
      </c>
      <c r="M23" s="27" t="s">
        <v>1661</v>
      </c>
      <c r="O23" s="27" t="str">
        <f t="shared" si="1"/>
        <v>`recovery_history`.`due_date` AS DUE_DATE,</v>
      </c>
    </row>
    <row r="24" spans="1:15">
      <c r="A24" s="4" t="s">
        <v>888</v>
      </c>
      <c r="B24" s="32"/>
      <c r="C24" s="4" t="s">
        <v>117</v>
      </c>
      <c r="D24" s="32" t="s">
        <v>62</v>
      </c>
      <c r="E24" s="4"/>
      <c r="F24" s="5"/>
      <c r="G24" s="5"/>
      <c r="H24" s="5"/>
      <c r="I24" s="4" t="s">
        <v>888</v>
      </c>
      <c r="J24" s="27" t="str">
        <f t="shared" si="0"/>
        <v>[CORR_IN] [VARCHAR] (100) NULL,</v>
      </c>
      <c r="M24" s="27" t="s">
        <v>1662</v>
      </c>
      <c r="O24" s="27" t="str">
        <f t="shared" si="1"/>
        <v>`recovery_history`.`corr_in` AS CORR_IN,</v>
      </c>
    </row>
    <row r="25" spans="1:15">
      <c r="A25" s="4" t="s">
        <v>889</v>
      </c>
      <c r="B25" s="32"/>
      <c r="C25" s="4" t="s">
        <v>117</v>
      </c>
      <c r="D25" s="32" t="s">
        <v>62</v>
      </c>
      <c r="E25" s="4"/>
      <c r="F25" s="5"/>
      <c r="G25" s="5"/>
      <c r="H25" s="5"/>
      <c r="I25" s="4" t="s">
        <v>889</v>
      </c>
      <c r="J25" s="27" t="str">
        <f t="shared" si="0"/>
        <v>[CORR_OUT] [VARCHAR] (100) NULL,</v>
      </c>
      <c r="M25" s="27" t="s">
        <v>1663</v>
      </c>
      <c r="O25" s="27" t="str">
        <f t="shared" si="1"/>
        <v>`recovery_history`.`corr_out` AS CORR_OUT,</v>
      </c>
    </row>
    <row r="26" spans="1:15">
      <c r="A26" s="4" t="s">
        <v>271</v>
      </c>
      <c r="B26" s="32"/>
      <c r="C26" s="4" t="s">
        <v>20</v>
      </c>
      <c r="D26" s="32"/>
      <c r="E26" s="4"/>
      <c r="F26" s="5"/>
      <c r="G26" s="5"/>
      <c r="H26" s="5"/>
      <c r="I26" s="4" t="s">
        <v>271</v>
      </c>
      <c r="J26" s="27" t="str">
        <f t="shared" si="0"/>
        <v>[REBATE_AMT] [FLOAT]  NULL,</v>
      </c>
      <c r="M26" s="27" t="s">
        <v>1664</v>
      </c>
      <c r="O26" s="27" t="str">
        <f t="shared" si="1"/>
        <v>`recovery_history`.`rebate_amt` AS REBATE_AMT,</v>
      </c>
    </row>
    <row r="27" spans="1:15">
      <c r="A27" s="4" t="s">
        <v>155</v>
      </c>
      <c r="B27" s="32" t="s">
        <v>913</v>
      </c>
      <c r="C27" s="4" t="s">
        <v>20</v>
      </c>
      <c r="D27" s="32"/>
      <c r="E27" s="4"/>
      <c r="F27" s="5"/>
      <c r="G27" s="5"/>
      <c r="H27" s="5"/>
      <c r="I27" s="4" t="s">
        <v>155</v>
      </c>
      <c r="J27" s="27" t="str">
        <f t="shared" si="0"/>
        <v>[RENTAL] [FLOAT]  NULL,</v>
      </c>
      <c r="M27" s="27" t="s">
        <v>1665</v>
      </c>
      <c r="O27" s="27" t="str">
        <f t="shared" si="1"/>
        <v>`recovery_history`.`rental` AS RENTAL,</v>
      </c>
    </row>
    <row r="28" spans="1:15">
      <c r="A28" s="4" t="s">
        <v>273</v>
      </c>
      <c r="B28" s="32"/>
      <c r="C28" s="4" t="s">
        <v>118</v>
      </c>
      <c r="D28" s="32"/>
      <c r="E28" s="4"/>
      <c r="F28" s="5"/>
      <c r="G28" s="5"/>
      <c r="H28" s="5"/>
      <c r="I28" s="4" t="s">
        <v>273</v>
      </c>
      <c r="J28" s="27" t="str">
        <f t="shared" si="0"/>
        <v>[LEGAL_DATE] [DATE]  NULL,</v>
      </c>
      <c r="M28" s="27" t="s">
        <v>1666</v>
      </c>
      <c r="O28" s="27" t="str">
        <f t="shared" si="1"/>
        <v>`recovery_history`.`legal_date` AS LEGAL_DATE,</v>
      </c>
    </row>
    <row r="29" spans="1:15">
      <c r="A29" s="4" t="s">
        <v>890</v>
      </c>
      <c r="B29" s="32"/>
      <c r="C29" s="4" t="s">
        <v>117</v>
      </c>
      <c r="D29" s="32" t="s">
        <v>24</v>
      </c>
      <c r="E29" s="4"/>
      <c r="F29" s="5"/>
      <c r="G29" s="5"/>
      <c r="H29" s="5"/>
      <c r="I29" s="4" t="s">
        <v>890</v>
      </c>
      <c r="J29" s="27" t="str">
        <f t="shared" si="0"/>
        <v>[CASE_NO] [VARCHAR] (20) NULL,</v>
      </c>
      <c r="M29" s="27" t="s">
        <v>1667</v>
      </c>
      <c r="O29" s="27" t="str">
        <f t="shared" si="1"/>
        <v>`recovery_history`.`case_no` AS CASE_NO,</v>
      </c>
    </row>
    <row r="30" spans="1:15">
      <c r="A30" s="4" t="s">
        <v>235</v>
      </c>
      <c r="B30" s="32"/>
      <c r="C30" s="4" t="s">
        <v>20</v>
      </c>
      <c r="D30" s="32"/>
      <c r="E30" s="4"/>
      <c r="F30" s="5"/>
      <c r="G30" s="5"/>
      <c r="H30" s="5"/>
      <c r="I30" s="4" t="s">
        <v>235</v>
      </c>
      <c r="J30" s="27" t="str">
        <f t="shared" si="0"/>
        <v>[DEF_INT] [FLOAT]  NULL,</v>
      </c>
      <c r="M30" s="27" t="s">
        <v>1668</v>
      </c>
      <c r="O30" s="27" t="str">
        <f t="shared" si="1"/>
        <v>`recovery_history`.`def_int` AS DEF_INT,</v>
      </c>
    </row>
    <row r="31" spans="1:15">
      <c r="A31" s="4" t="s">
        <v>757</v>
      </c>
      <c r="B31" s="32"/>
      <c r="C31" s="4" t="s">
        <v>117</v>
      </c>
      <c r="D31" s="32" t="s">
        <v>24</v>
      </c>
      <c r="E31" s="4"/>
      <c r="F31" s="5"/>
      <c r="G31" s="5"/>
      <c r="H31" s="5"/>
      <c r="I31" s="4" t="s">
        <v>757</v>
      </c>
      <c r="J31" s="27" t="str">
        <f t="shared" si="0"/>
        <v>[TR_TYPE] [VARCHAR] (20) NULL,</v>
      </c>
      <c r="M31" s="27" t="s">
        <v>1669</v>
      </c>
      <c r="O31" s="27" t="str">
        <f t="shared" si="1"/>
        <v>`recovery_history`.`tr_type` AS TR_TYPE,</v>
      </c>
    </row>
    <row r="32" spans="1:15">
      <c r="A32" s="4" t="s">
        <v>891</v>
      </c>
      <c r="B32" s="32"/>
      <c r="C32" s="4" t="s">
        <v>20</v>
      </c>
      <c r="D32" s="32"/>
      <c r="E32" s="4"/>
      <c r="F32" s="5"/>
      <c r="G32" s="5"/>
      <c r="H32" s="5"/>
      <c r="I32" s="4" t="s">
        <v>891</v>
      </c>
      <c r="J32" s="27" t="str">
        <f t="shared" si="0"/>
        <v>[LG_FEES] [FLOAT]  NULL,</v>
      </c>
      <c r="M32" s="27" t="s">
        <v>1670</v>
      </c>
      <c r="O32" s="27" t="str">
        <f t="shared" si="1"/>
        <v>`recovery_history`.`lg_fees` AS LG_FEES,</v>
      </c>
    </row>
    <row r="33" spans="1:15">
      <c r="A33" s="4" t="s">
        <v>437</v>
      </c>
      <c r="B33" s="32"/>
      <c r="C33" s="4" t="s">
        <v>20</v>
      </c>
      <c r="D33" s="32"/>
      <c r="E33" s="4"/>
      <c r="F33" s="5"/>
      <c r="G33" s="5"/>
      <c r="H33" s="5"/>
      <c r="I33" s="4" t="s">
        <v>437</v>
      </c>
      <c r="J33" s="27" t="str">
        <f t="shared" si="0"/>
        <v>[STAMP_FEES] [FLOAT]  NULL,</v>
      </c>
      <c r="M33" s="27" t="s">
        <v>1671</v>
      </c>
      <c r="O33" s="27" t="str">
        <f t="shared" si="1"/>
        <v>`recovery_history`.`stamp_fees` AS STAMP_FEES,</v>
      </c>
    </row>
    <row r="34" spans="1:15">
      <c r="A34" s="4" t="s">
        <v>892</v>
      </c>
      <c r="B34" s="32"/>
      <c r="C34" s="4" t="s">
        <v>118</v>
      </c>
      <c r="D34" s="32"/>
      <c r="E34" s="4"/>
      <c r="F34" s="5"/>
      <c r="G34" s="5"/>
      <c r="H34" s="5"/>
      <c r="I34" s="4" t="s">
        <v>892</v>
      </c>
      <c r="J34" s="27" t="str">
        <f t="shared" si="0"/>
        <v>[NDATE] [DATE]  NULL,</v>
      </c>
      <c r="M34" s="27" t="s">
        <v>1672</v>
      </c>
      <c r="O34" s="27" t="str">
        <f t="shared" si="1"/>
        <v>`recovery_history`.`ndate` AS NDATE,</v>
      </c>
    </row>
    <row r="35" spans="1:15">
      <c r="A35" s="4" t="s">
        <v>142</v>
      </c>
      <c r="B35" s="32" t="s">
        <v>866</v>
      </c>
      <c r="C35" s="4" t="s">
        <v>117</v>
      </c>
      <c r="D35" s="32" t="s">
        <v>26</v>
      </c>
      <c r="E35" s="4"/>
      <c r="F35" s="5"/>
      <c r="G35" s="5"/>
      <c r="H35" s="5"/>
      <c r="I35" s="4" t="s">
        <v>142</v>
      </c>
      <c r="J35" s="27" t="str">
        <f t="shared" si="0"/>
        <v>[USER] [VARCHAR] (30) NULL,</v>
      </c>
      <c r="M35" s="27" t="s">
        <v>1673</v>
      </c>
      <c r="O35" s="27" t="str">
        <f t="shared" si="1"/>
        <v>`recovery_history`.`user` AS USER,</v>
      </c>
    </row>
    <row r="36" spans="1:15">
      <c r="A36" s="4" t="s">
        <v>144</v>
      </c>
      <c r="B36" s="32"/>
      <c r="C36" s="4" t="s">
        <v>118</v>
      </c>
      <c r="D36" s="32"/>
      <c r="E36" s="4"/>
      <c r="F36" s="5"/>
      <c r="G36" s="5"/>
      <c r="H36" s="5"/>
      <c r="I36" s="4" t="s">
        <v>144</v>
      </c>
      <c r="J36" s="27" t="str">
        <f t="shared" si="0"/>
        <v>[UDATE] [DATE]  NULL,</v>
      </c>
      <c r="M36" s="27" t="s">
        <v>1674</v>
      </c>
      <c r="O36" s="27" t="str">
        <f t="shared" si="1"/>
        <v>`recovery_history`.`udate` AS UDATE,</v>
      </c>
    </row>
    <row r="37" spans="1:15">
      <c r="A37" s="4" t="s">
        <v>143</v>
      </c>
      <c r="B37" s="32"/>
      <c r="C37" s="4" t="s">
        <v>417</v>
      </c>
      <c r="D37" s="32"/>
      <c r="E37" s="4"/>
      <c r="F37" s="5"/>
      <c r="G37" s="5"/>
      <c r="H37" s="5"/>
      <c r="I37" s="4" t="s">
        <v>143</v>
      </c>
      <c r="J37" s="27" t="str">
        <f t="shared" si="0"/>
        <v>[UTIME] [TIME]  NULL,</v>
      </c>
      <c r="M37" s="27" t="s">
        <v>1675</v>
      </c>
      <c r="O37" s="27" t="str">
        <f t="shared" si="1"/>
        <v>`recovery_history`.`utime` AS UTIME,</v>
      </c>
    </row>
    <row r="38" spans="1:15">
      <c r="A38" s="4" t="s">
        <v>52</v>
      </c>
      <c r="B38" s="32"/>
      <c r="C38" s="4" t="s">
        <v>30</v>
      </c>
      <c r="D38" s="32"/>
      <c r="E38" s="4"/>
      <c r="F38" s="5"/>
      <c r="G38" s="5"/>
      <c r="H38" s="5"/>
      <c r="I38" s="4" t="s">
        <v>52</v>
      </c>
      <c r="J38" s="27" t="str">
        <f t="shared" si="0"/>
        <v>[ID] [INT]  NULL,</v>
      </c>
      <c r="M38" s="27" t="s">
        <v>1676</v>
      </c>
      <c r="O38" s="27" t="str">
        <f t="shared" si="1"/>
        <v>`recovery_history`.`id` AS ID,</v>
      </c>
    </row>
    <row r="39" spans="1:15">
      <c r="A39" s="4" t="s">
        <v>92</v>
      </c>
      <c r="B39" s="32" t="s">
        <v>502</v>
      </c>
      <c r="C39" s="4" t="s">
        <v>117</v>
      </c>
      <c r="D39" s="32" t="s">
        <v>477</v>
      </c>
      <c r="E39" s="4"/>
      <c r="F39" s="5"/>
      <c r="G39" s="5"/>
      <c r="H39" s="5"/>
      <c r="I39" s="4" t="s">
        <v>92</v>
      </c>
      <c r="J39" s="27" t="str">
        <f t="shared" si="0"/>
        <v>[CENTER] [VARCHAR] (6) NULL,</v>
      </c>
      <c r="M39" s="27" t="s">
        <v>1677</v>
      </c>
      <c r="O39" s="27" t="str">
        <f t="shared" si="1"/>
        <v>`recovery_history`.`center` AS CENTER,</v>
      </c>
    </row>
    <row r="40" spans="1:15">
      <c r="A40" s="4" t="s">
        <v>893</v>
      </c>
      <c r="B40" s="32"/>
      <c r="C40" s="4" t="s">
        <v>20</v>
      </c>
      <c r="D40" s="32"/>
      <c r="E40" s="4"/>
      <c r="F40" s="5"/>
      <c r="G40" s="5"/>
      <c r="H40" s="5"/>
      <c r="I40" s="4" t="s">
        <v>893</v>
      </c>
      <c r="J40" s="27" t="str">
        <f t="shared" si="0"/>
        <v>[ORG_ARRBAL] [FLOAT]  NULL,</v>
      </c>
      <c r="M40" s="27" t="s">
        <v>1678</v>
      </c>
      <c r="O40" s="27" t="str">
        <f t="shared" si="1"/>
        <v>`recovery_history`.`org_arrbal` AS ORG_ARRBAL,</v>
      </c>
    </row>
    <row r="41" spans="1:15">
      <c r="A41" s="4" t="s">
        <v>894</v>
      </c>
      <c r="B41" s="32"/>
      <c r="C41" s="4" t="s">
        <v>117</v>
      </c>
      <c r="D41" s="32" t="s">
        <v>25</v>
      </c>
      <c r="E41" s="4"/>
      <c r="F41" s="5"/>
      <c r="G41" s="5"/>
      <c r="H41" s="5"/>
      <c r="I41" s="4" t="s">
        <v>894</v>
      </c>
      <c r="J41" s="27" t="str">
        <f t="shared" si="0"/>
        <v>[DEFENDANT] [VARCHAR] (10) NULL,</v>
      </c>
      <c r="M41" s="27" t="s">
        <v>1679</v>
      </c>
      <c r="O41" s="27" t="str">
        <f t="shared" si="1"/>
        <v>`recovery_history`.`defendant` AS DEFENDANT,</v>
      </c>
    </row>
    <row r="42" spans="1:15">
      <c r="A42" s="4" t="s">
        <v>359</v>
      </c>
      <c r="B42" s="32"/>
      <c r="C42" s="4" t="s">
        <v>20</v>
      </c>
      <c r="D42" s="32"/>
      <c r="E42" s="4"/>
      <c r="F42" s="5"/>
      <c r="G42" s="5"/>
      <c r="H42" s="5"/>
      <c r="I42" s="4" t="s">
        <v>359</v>
      </c>
      <c r="J42" s="27" t="str">
        <f t="shared" si="0"/>
        <v>[BAD_DEB_PROV] [FLOAT]  NULL,</v>
      </c>
      <c r="M42" s="27" t="s">
        <v>1680</v>
      </c>
      <c r="O42" s="27" t="str">
        <f t="shared" si="1"/>
        <v>`recovery_history`.`bad_deb_prov` AS BAD_DEB_PROV,</v>
      </c>
    </row>
    <row r="43" spans="1:15">
      <c r="A43" s="4" t="s">
        <v>895</v>
      </c>
      <c r="B43" s="32"/>
      <c r="C43" s="4" t="s">
        <v>20</v>
      </c>
      <c r="D43" s="32"/>
      <c r="E43" s="4"/>
      <c r="F43" s="5"/>
      <c r="G43" s="5"/>
      <c r="H43" s="5"/>
      <c r="I43" s="4" t="s">
        <v>895</v>
      </c>
      <c r="J43" s="27" t="str">
        <f t="shared" si="0"/>
        <v>[INT_SUSP] [FLOAT]  NULL,</v>
      </c>
      <c r="M43" s="27" t="s">
        <v>1681</v>
      </c>
      <c r="O43" s="27" t="str">
        <f t="shared" si="1"/>
        <v>`recovery_history`.`int_susp` AS INT_SUSP,</v>
      </c>
    </row>
    <row r="44" spans="1:15">
      <c r="A44" s="4" t="s">
        <v>362</v>
      </c>
      <c r="B44" s="32" t="s">
        <v>914</v>
      </c>
      <c r="C44" s="4" t="s">
        <v>20</v>
      </c>
      <c r="D44" s="32"/>
      <c r="E44" s="4"/>
      <c r="F44" s="5"/>
      <c r="G44" s="5"/>
      <c r="H44" s="5"/>
      <c r="I44" s="4" t="s">
        <v>362</v>
      </c>
      <c r="J44" s="27" t="str">
        <f t="shared" si="0"/>
        <v>[FUT_INT] [FLOAT]  NULL,</v>
      </c>
      <c r="M44" s="27" t="s">
        <v>1682</v>
      </c>
      <c r="O44" s="27" t="str">
        <f t="shared" si="1"/>
        <v>`recovery_history`.`fut_int` AS FUT_INT,</v>
      </c>
    </row>
    <row r="45" spans="1:15">
      <c r="A45" s="4" t="s">
        <v>896</v>
      </c>
      <c r="B45" s="32" t="s">
        <v>915</v>
      </c>
      <c r="C45" s="4" t="s">
        <v>20</v>
      </c>
      <c r="D45" s="32"/>
      <c r="E45" s="4"/>
      <c r="F45" s="5"/>
      <c r="G45" s="5"/>
      <c r="H45" s="5"/>
      <c r="I45" s="4" t="s">
        <v>896</v>
      </c>
      <c r="J45" s="27" t="str">
        <f t="shared" si="0"/>
        <v>[FUT_CAP] [FLOAT]  NULL,</v>
      </c>
      <c r="M45" s="27" t="s">
        <v>1683</v>
      </c>
      <c r="O45" s="27" t="str">
        <f t="shared" si="1"/>
        <v>`recovery_history`.`fut_cap` AS FUT_CAP,</v>
      </c>
    </row>
    <row r="46" spans="1:15">
      <c r="A46" s="4" t="s">
        <v>897</v>
      </c>
      <c r="B46" s="32"/>
      <c r="C46" s="4" t="s">
        <v>20</v>
      </c>
      <c r="D46" s="32"/>
      <c r="E46" s="4"/>
      <c r="F46" s="5"/>
      <c r="G46" s="5"/>
      <c r="H46" s="5"/>
      <c r="I46" s="4" t="s">
        <v>897</v>
      </c>
      <c r="J46" s="27" t="str">
        <f t="shared" si="0"/>
        <v>[ERAN_INT] [FLOAT]  NULL,</v>
      </c>
      <c r="M46" s="27" t="s">
        <v>1684</v>
      </c>
      <c r="O46" s="27" t="str">
        <f t="shared" si="1"/>
        <v>`recovery_history`.`eran_int` AS ERAN_INT,</v>
      </c>
    </row>
    <row r="47" spans="1:15">
      <c r="A47" s="4" t="s">
        <v>898</v>
      </c>
      <c r="B47" s="32"/>
      <c r="C47" s="4" t="s">
        <v>20</v>
      </c>
      <c r="D47" s="32"/>
      <c r="E47" s="4"/>
      <c r="F47" s="5"/>
      <c r="G47" s="5"/>
      <c r="H47" s="5"/>
      <c r="I47" s="4" t="s">
        <v>898</v>
      </c>
      <c r="J47" s="27" t="str">
        <f t="shared" si="0"/>
        <v>[ARR_CAP] [FLOAT]  NULL,</v>
      </c>
      <c r="M47" s="27" t="s">
        <v>1685</v>
      </c>
      <c r="O47" s="27" t="str">
        <f t="shared" si="1"/>
        <v>`recovery_history`.`arr_cap` AS ARR_CAP,</v>
      </c>
    </row>
    <row r="48" spans="1:15">
      <c r="A48" s="4" t="s">
        <v>328</v>
      </c>
      <c r="B48" s="32"/>
      <c r="C48" s="4" t="s">
        <v>117</v>
      </c>
      <c r="D48" s="4" t="s">
        <v>115</v>
      </c>
      <c r="E48" s="4"/>
      <c r="F48" s="5"/>
      <c r="G48" s="5"/>
      <c r="H48" s="5"/>
      <c r="I48" s="4" t="s">
        <v>328</v>
      </c>
      <c r="J48" s="27" t="str">
        <f t="shared" si="0"/>
        <v>[FLG_NPL] [VARCHAR] (3) NULL,</v>
      </c>
      <c r="M48" s="27" t="s">
        <v>1686</v>
      </c>
      <c r="O48" s="27" t="str">
        <f t="shared" si="1"/>
        <v>`recovery_history`.`flg_npl` AS FLG_NPL,</v>
      </c>
    </row>
    <row r="49" spans="1:15">
      <c r="A49" s="4" t="s">
        <v>326</v>
      </c>
      <c r="B49" s="32" t="s">
        <v>916</v>
      </c>
      <c r="C49" s="4" t="s">
        <v>20</v>
      </c>
      <c r="D49" s="32"/>
      <c r="E49" s="4"/>
      <c r="F49" s="5"/>
      <c r="G49" s="5"/>
      <c r="H49" s="5"/>
      <c r="I49" s="4" t="s">
        <v>326</v>
      </c>
      <c r="J49" s="27" t="str">
        <f t="shared" si="0"/>
        <v>[ACT_CAP] [FLOAT]  NULL,</v>
      </c>
      <c r="M49" s="27" t="s">
        <v>1687</v>
      </c>
      <c r="O49" s="27" t="str">
        <f t="shared" si="1"/>
        <v>`recovery_history`.`act_cap` AS ACT_CAP,</v>
      </c>
    </row>
    <row r="50" spans="1:15">
      <c r="A50" s="4" t="s">
        <v>327</v>
      </c>
      <c r="B50" s="32"/>
      <c r="C50" s="4" t="s">
        <v>20</v>
      </c>
      <c r="D50" s="32"/>
      <c r="E50" s="4"/>
      <c r="F50" s="5"/>
      <c r="G50" s="5"/>
      <c r="H50" s="5"/>
      <c r="I50" s="4" t="s">
        <v>327</v>
      </c>
      <c r="J50" s="27" t="str">
        <f t="shared" si="0"/>
        <v>[NPL_CAP] [FLOAT]  NULL,</v>
      </c>
      <c r="M50" s="27" t="s">
        <v>1688</v>
      </c>
      <c r="O50" s="27" t="str">
        <f t="shared" si="1"/>
        <v>`recovery_history`.`npl_cap` AS NPL_CAP,</v>
      </c>
    </row>
    <row r="51" spans="1:15">
      <c r="A51" s="4" t="s">
        <v>899</v>
      </c>
      <c r="B51" s="32" t="s">
        <v>917</v>
      </c>
      <c r="C51" s="4" t="s">
        <v>20</v>
      </c>
      <c r="D51" s="32"/>
      <c r="E51" s="4"/>
      <c r="F51" s="5"/>
      <c r="G51" s="5"/>
      <c r="H51" s="5"/>
      <c r="I51" s="4" t="s">
        <v>899</v>
      </c>
      <c r="J51" s="27" t="str">
        <f t="shared" si="0"/>
        <v>[ACT_INT] [FLOAT]  NULL,</v>
      </c>
      <c r="M51" s="27" t="s">
        <v>1689</v>
      </c>
      <c r="O51" s="27" t="str">
        <f t="shared" si="1"/>
        <v>`recovery_history`.`act_int` AS ACT_INT,</v>
      </c>
    </row>
    <row r="52" spans="1:15">
      <c r="A52" s="4" t="s">
        <v>900</v>
      </c>
      <c r="B52" s="32"/>
      <c r="C52" s="4" t="s">
        <v>20</v>
      </c>
      <c r="D52" s="32"/>
      <c r="E52" s="4"/>
      <c r="F52" s="5"/>
      <c r="G52" s="5"/>
      <c r="H52" s="5"/>
      <c r="I52" s="4" t="s">
        <v>900</v>
      </c>
      <c r="J52" s="27" t="str">
        <f t="shared" si="0"/>
        <v>[NPL_INT] [FLOAT]  NULL,</v>
      </c>
      <c r="M52" s="27" t="s">
        <v>1690</v>
      </c>
      <c r="O52" s="27" t="str">
        <f t="shared" si="1"/>
        <v>`recovery_history`.`npl_int` AS NPL_INT,</v>
      </c>
    </row>
    <row r="53" spans="1:15">
      <c r="A53" s="4" t="s">
        <v>329</v>
      </c>
      <c r="B53" s="32"/>
      <c r="C53" s="4" t="s">
        <v>118</v>
      </c>
      <c r="D53" s="32"/>
      <c r="E53" s="4"/>
      <c r="F53" s="5"/>
      <c r="G53" s="5"/>
      <c r="H53" s="5"/>
      <c r="I53" s="4" t="s">
        <v>329</v>
      </c>
      <c r="J53" s="27" t="str">
        <f t="shared" si="0"/>
        <v>[FLG_NPL_DATE] [DATE]  NULL,</v>
      </c>
      <c r="M53" s="27" t="s">
        <v>1691</v>
      </c>
      <c r="O53" s="27" t="str">
        <f t="shared" si="1"/>
        <v>`recovery_history`.`flg_npl_date` AS FLG_NPL_DATE,</v>
      </c>
    </row>
    <row r="54" spans="1:15">
      <c r="A54" s="4" t="s">
        <v>901</v>
      </c>
      <c r="B54" s="32"/>
      <c r="C54" s="4" t="s">
        <v>117</v>
      </c>
      <c r="D54" s="32" t="s">
        <v>119</v>
      </c>
      <c r="E54" s="4"/>
      <c r="F54" s="5"/>
      <c r="G54" s="5"/>
      <c r="H54" s="5"/>
      <c r="I54" s="4" t="s">
        <v>901</v>
      </c>
      <c r="J54" s="27" t="str">
        <f t="shared" si="0"/>
        <v>[HIRE_HISTORY] [VARCHAR] (MAX) NULL,</v>
      </c>
      <c r="M54" s="27" t="s">
        <v>1692</v>
      </c>
      <c r="O54" s="27" t="str">
        <f t="shared" si="1"/>
        <v>`recovery_history`.`hire_history` AS HIRE_HISTORY,</v>
      </c>
    </row>
    <row r="55" spans="1:15">
      <c r="A55" s="4" t="s">
        <v>902</v>
      </c>
      <c r="B55" s="32"/>
      <c r="C55" s="4" t="s">
        <v>117</v>
      </c>
      <c r="D55" s="32" t="s">
        <v>119</v>
      </c>
      <c r="E55" s="4"/>
      <c r="F55" s="5"/>
      <c r="G55" s="5"/>
      <c r="H55" s="5"/>
      <c r="I55" s="4" t="s">
        <v>902</v>
      </c>
      <c r="J55" s="27" t="str">
        <f t="shared" si="0"/>
        <v>[ITEM_HISTORY] [VARCHAR] (MAX) NULL,</v>
      </c>
      <c r="M55" s="27" t="s">
        <v>1693</v>
      </c>
      <c r="O55" s="27" t="str">
        <f t="shared" si="1"/>
        <v>`recovery_history`.`item_history` AS ITEM_HISTORY,</v>
      </c>
    </row>
    <row r="56" spans="1:15">
      <c r="A56" s="4" t="s">
        <v>903</v>
      </c>
      <c r="B56" s="32"/>
      <c r="C56" s="4" t="s">
        <v>20</v>
      </c>
      <c r="D56" s="32"/>
      <c r="E56" s="4"/>
      <c r="F56" s="5"/>
      <c r="G56" s="5"/>
      <c r="H56" s="5"/>
      <c r="I56" s="4" t="s">
        <v>903</v>
      </c>
      <c r="J56" s="27" t="str">
        <f t="shared" si="0"/>
        <v>[OLD_ARR] [FLOAT]  NULL,</v>
      </c>
      <c r="M56" s="27" t="s">
        <v>1694</v>
      </c>
      <c r="O56" s="27" t="str">
        <f t="shared" si="1"/>
        <v>`recovery_history`.`old_arr` AS OLD_ARR,</v>
      </c>
    </row>
    <row r="57" spans="1:15">
      <c r="A57" s="4" t="s">
        <v>336</v>
      </c>
      <c r="B57" s="32"/>
      <c r="C57" s="4" t="s">
        <v>20</v>
      </c>
      <c r="D57" s="32"/>
      <c r="E57" s="4"/>
      <c r="F57" s="5"/>
      <c r="G57" s="5"/>
      <c r="H57" s="5"/>
      <c r="I57" s="4" t="s">
        <v>336</v>
      </c>
      <c r="J57" s="27" t="str">
        <f t="shared" si="0"/>
        <v>[M_ARR] [FLOAT]  NULL,</v>
      </c>
      <c r="M57" s="27" t="s">
        <v>1695</v>
      </c>
      <c r="O57" s="27" t="str">
        <f t="shared" si="1"/>
        <v>`recovery_history`.`m_arr` AS M_ARR,</v>
      </c>
    </row>
    <row r="58" spans="1:15">
      <c r="A58" s="4" t="s">
        <v>904</v>
      </c>
      <c r="B58" s="32"/>
      <c r="C58" s="4" t="s">
        <v>20</v>
      </c>
      <c r="D58" s="32"/>
      <c r="E58" s="4"/>
      <c r="F58" s="5"/>
      <c r="G58" s="5"/>
      <c r="H58" s="5"/>
      <c r="I58" s="4" t="s">
        <v>904</v>
      </c>
      <c r="J58" s="27" t="str">
        <f t="shared" si="0"/>
        <v>[ADV_RENT] [FLOAT]  NULL,</v>
      </c>
      <c r="M58" s="27" t="s">
        <v>1696</v>
      </c>
      <c r="O58" s="27" t="str">
        <f t="shared" si="1"/>
        <v>`recovery_history`.`adv_rent` AS ADV_RENT,</v>
      </c>
    </row>
    <row r="59" spans="1:15">
      <c r="A59" s="4" t="s">
        <v>341</v>
      </c>
      <c r="B59" s="32"/>
      <c r="C59" s="4" t="s">
        <v>117</v>
      </c>
      <c r="D59" s="4" t="s">
        <v>115</v>
      </c>
      <c r="E59" s="4"/>
      <c r="F59" s="5"/>
      <c r="G59" s="5"/>
      <c r="H59" s="5"/>
      <c r="I59" s="4" t="s">
        <v>341</v>
      </c>
      <c r="J59" s="27" t="str">
        <f t="shared" si="0"/>
        <v>[FLG_RE_SCHEDULE] [VARCHAR] (3) NULL,</v>
      </c>
      <c r="M59" s="27" t="s">
        <v>1697</v>
      </c>
      <c r="O59" s="27" t="str">
        <f t="shared" si="1"/>
        <v>`recovery_history`.`flg_re_schedule` AS FLG_RE_SCHEDULE,</v>
      </c>
    </row>
    <row r="60" spans="1:15">
      <c r="A60" s="4" t="s">
        <v>905</v>
      </c>
      <c r="B60" s="32"/>
      <c r="C60" s="4" t="s">
        <v>20</v>
      </c>
      <c r="D60" s="32"/>
      <c r="E60" s="4"/>
      <c r="F60" s="5"/>
      <c r="G60" s="5"/>
      <c r="H60" s="5"/>
      <c r="I60" s="4" t="s">
        <v>905</v>
      </c>
      <c r="J60" s="27" t="str">
        <f t="shared" si="0"/>
        <v>[OLD_BAD_DEB_PROV] [FLOAT]  NULL,</v>
      </c>
      <c r="M60" s="27" t="s">
        <v>1698</v>
      </c>
      <c r="O60" s="27" t="str">
        <f t="shared" si="1"/>
        <v>`recovery_history`.`old_bad_deb_prov` AS OLD_BAD_DEB_PROV,</v>
      </c>
    </row>
    <row r="61" spans="1:15">
      <c r="A61" s="4" t="s">
        <v>906</v>
      </c>
      <c r="B61" s="32"/>
      <c r="C61" s="4" t="s">
        <v>20</v>
      </c>
      <c r="D61" s="32"/>
      <c r="E61" s="4"/>
      <c r="F61" s="5"/>
      <c r="G61" s="5"/>
      <c r="H61" s="5"/>
      <c r="I61" s="4" t="s">
        <v>906</v>
      </c>
      <c r="J61" s="27" t="str">
        <f t="shared" si="0"/>
        <v>[AGE] [FLOAT]  NULL,</v>
      </c>
      <c r="M61" s="27" t="s">
        <v>1699</v>
      </c>
      <c r="O61" s="27" t="str">
        <f t="shared" si="1"/>
        <v>`recovery_history`.`age` AS AGE,</v>
      </c>
    </row>
    <row r="62" spans="1:15">
      <c r="A62" s="4" t="s">
        <v>31</v>
      </c>
      <c r="B62" s="4" t="s">
        <v>32</v>
      </c>
      <c r="C62" s="4" t="s">
        <v>33</v>
      </c>
      <c r="D62" s="32"/>
      <c r="E62" s="4"/>
      <c r="F62" s="5" t="s">
        <v>34</v>
      </c>
      <c r="G62" s="5"/>
      <c r="H62" s="6"/>
      <c r="I62" s="6" t="s">
        <v>35</v>
      </c>
      <c r="J62" s="27" t="str">
        <f t="shared" ref="J62:J68" si="2">"[" &amp; A62 &amp; "] [" &amp; C62 &amp; "] " &amp; IF(D62="","","(" &amp; D62 &amp; ")") &amp; " NULL,"</f>
        <v>[JOB_RUN_KEY] [BIGINT]  NULL,</v>
      </c>
    </row>
    <row r="63" spans="1:15">
      <c r="A63" s="4" t="s">
        <v>36</v>
      </c>
      <c r="B63" s="4" t="s">
        <v>37</v>
      </c>
      <c r="C63" s="4" t="s">
        <v>64</v>
      </c>
      <c r="D63" s="4" t="s">
        <v>25</v>
      </c>
      <c r="E63" s="4"/>
      <c r="F63" s="5" t="s">
        <v>34</v>
      </c>
      <c r="G63" s="5"/>
      <c r="H63" s="6"/>
      <c r="I63" s="6" t="s">
        <v>35</v>
      </c>
      <c r="J63" s="27" t="str">
        <f t="shared" si="2"/>
        <v>[SOURCE_SYSTEM_CODE] [NVARCHAR] (10) NULL,</v>
      </c>
    </row>
    <row r="64" spans="1:15">
      <c r="A64" s="4" t="s">
        <v>38</v>
      </c>
      <c r="B64" s="4" t="s">
        <v>39</v>
      </c>
      <c r="C64" s="4" t="s">
        <v>64</v>
      </c>
      <c r="D64" s="4" t="s">
        <v>24</v>
      </c>
      <c r="E64" s="4"/>
      <c r="F64" s="5" t="s">
        <v>34</v>
      </c>
      <c r="G64" s="5"/>
      <c r="H64" s="6"/>
      <c r="I64" s="6" t="s">
        <v>35</v>
      </c>
      <c r="J64" s="27" t="str">
        <f t="shared" si="2"/>
        <v>[SOURCE_TABLE_NAME] [NVARCHAR] (20) NULL,</v>
      </c>
    </row>
    <row r="65" spans="1:10">
      <c r="A65" s="4" t="s">
        <v>40</v>
      </c>
      <c r="B65" s="4" t="s">
        <v>41</v>
      </c>
      <c r="C65" s="4" t="s">
        <v>64</v>
      </c>
      <c r="D65" s="4" t="s">
        <v>23</v>
      </c>
      <c r="E65" s="4"/>
      <c r="F65" s="5" t="s">
        <v>34</v>
      </c>
      <c r="G65" s="5"/>
      <c r="H65" s="6"/>
      <c r="I65" s="6" t="s">
        <v>35</v>
      </c>
      <c r="J65" s="27" t="str">
        <f t="shared" si="2"/>
        <v>[DELETED_FLAG] [NVARCHAR] (1) NULL,</v>
      </c>
    </row>
    <row r="66" spans="1:10">
      <c r="A66" s="4" t="s">
        <v>42</v>
      </c>
      <c r="B66" s="4" t="s">
        <v>43</v>
      </c>
      <c r="C66" s="4" t="s">
        <v>64</v>
      </c>
      <c r="D66" s="4" t="s">
        <v>44</v>
      </c>
      <c r="E66" s="4"/>
      <c r="F66" s="5" t="s">
        <v>45</v>
      </c>
      <c r="G66" s="5"/>
      <c r="H66" s="6"/>
      <c r="I66" s="6" t="s">
        <v>35</v>
      </c>
      <c r="J66" s="27" t="str">
        <f t="shared" si="2"/>
        <v>[COMMENTS] [NVARCHAR] (500) NULL,</v>
      </c>
    </row>
    <row r="67" spans="1:10">
      <c r="A67" s="4" t="s">
        <v>46</v>
      </c>
      <c r="B67" s="4" t="s">
        <v>47</v>
      </c>
      <c r="C67" s="4" t="s">
        <v>21</v>
      </c>
      <c r="D67" s="4"/>
      <c r="E67" s="4"/>
      <c r="F67" s="5" t="s">
        <v>34</v>
      </c>
      <c r="G67" s="5"/>
      <c r="H67" s="6"/>
      <c r="I67" s="6" t="s">
        <v>35</v>
      </c>
      <c r="J67" s="27" t="str">
        <f t="shared" si="2"/>
        <v>[SOURCE_LAST_UPDATE_DATE_TIME] [DATETIME]  NULL,</v>
      </c>
    </row>
    <row r="68" spans="1:10">
      <c r="A68" s="4" t="s">
        <v>48</v>
      </c>
      <c r="B68" s="4" t="s">
        <v>49</v>
      </c>
      <c r="C68" s="4" t="s">
        <v>21</v>
      </c>
      <c r="D68" s="4"/>
      <c r="E68" s="4"/>
      <c r="F68" s="5" t="s">
        <v>34</v>
      </c>
      <c r="G68" s="5"/>
      <c r="H68" s="6"/>
      <c r="I68" s="4" t="s">
        <v>28</v>
      </c>
      <c r="J68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D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9" t="s">
        <v>409</v>
      </c>
      <c r="E3" s="26"/>
      <c r="G3" s="26"/>
    </row>
    <row r="4" spans="1:15">
      <c r="A4" s="28" t="s">
        <v>8</v>
      </c>
      <c r="B4" s="10" t="str">
        <f>Summary!A13</f>
        <v>STG_BGIS_TRN_RENTAL_DUE_TRANS</v>
      </c>
      <c r="D4" s="29" t="s">
        <v>410</v>
      </c>
      <c r="G4" s="26"/>
    </row>
    <row r="5" spans="1:15">
      <c r="A5" s="28" t="s">
        <v>9</v>
      </c>
      <c r="B5" s="10" t="str">
        <f>Summary!B13</f>
        <v>rental_due_trans</v>
      </c>
      <c r="G5" s="26"/>
    </row>
    <row r="6" spans="1:15">
      <c r="A6" s="28" t="s">
        <v>10</v>
      </c>
      <c r="B6" s="10" t="str">
        <f>Summary!D13</f>
        <v>GLTH_STG_BGIS_TRN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118</v>
      </c>
      <c r="B10" s="32" t="s">
        <v>864</v>
      </c>
      <c r="C10" s="4" t="s">
        <v>118</v>
      </c>
      <c r="D10" s="32"/>
      <c r="E10" s="4"/>
      <c r="F10" s="5"/>
      <c r="G10" s="5"/>
      <c r="H10" s="5"/>
      <c r="I10" s="4" t="s">
        <v>118</v>
      </c>
      <c r="J10" s="27" t="str">
        <f t="shared" ref="J10:J26" si="0">"[" &amp; A10 &amp; "] [" &amp; C10 &amp; "] " &amp; IF(D10="","","(" &amp; D10 &amp; ")") &amp; " NULL,"</f>
        <v>[DATE] [DATE]  NULL,</v>
      </c>
      <c r="M10" s="27" t="s">
        <v>1700</v>
      </c>
      <c r="O10" s="27" t="str">
        <f>LEFT(TRIM(M10),LEN(TRIM(M10))-1)&amp;" AS "&amp;I10&amp;","</f>
        <v>SELECT `rental_due_trans`.`date` AS DATE,</v>
      </c>
    </row>
    <row r="11" spans="1:15">
      <c r="A11" s="4" t="s">
        <v>56</v>
      </c>
      <c r="B11" s="32" t="s">
        <v>13</v>
      </c>
      <c r="C11" s="4" t="s">
        <v>117</v>
      </c>
      <c r="D11" s="32" t="s">
        <v>54</v>
      </c>
      <c r="E11" s="4"/>
      <c r="F11" s="5"/>
      <c r="G11" s="5"/>
      <c r="H11" s="5"/>
      <c r="I11" s="4" t="s">
        <v>56</v>
      </c>
      <c r="J11" s="27" t="str">
        <f t="shared" si="0"/>
        <v>[DESCRIPTION] [VARCHAR] (25) NULL,</v>
      </c>
      <c r="M11" s="27" t="s">
        <v>1701</v>
      </c>
      <c r="O11" s="27" t="str">
        <f t="shared" ref="O11:O26" si="1">LEFT(TRIM(M11),LEN(TRIM(M11))-1)&amp;" AS "&amp;I11&amp;","</f>
        <v>`rental_due_trans`.`description` AS DESCRIPTION,</v>
      </c>
    </row>
    <row r="12" spans="1:15">
      <c r="A12" s="4" t="s">
        <v>753</v>
      </c>
      <c r="B12" s="32" t="s">
        <v>767</v>
      </c>
      <c r="C12" s="4" t="s">
        <v>20</v>
      </c>
      <c r="D12" s="32"/>
      <c r="E12" s="4"/>
      <c r="F12" s="5"/>
      <c r="G12" s="5"/>
      <c r="H12" s="5"/>
      <c r="I12" s="4" t="s">
        <v>753</v>
      </c>
      <c r="J12" s="27" t="str">
        <f t="shared" si="0"/>
        <v>[AMOUNT] [FLOAT]  NULL,</v>
      </c>
      <c r="M12" s="27" t="s">
        <v>1702</v>
      </c>
      <c r="O12" s="27" t="str">
        <f t="shared" si="1"/>
        <v>`rental_due_trans`.`amount` AS AMOUNT,</v>
      </c>
    </row>
    <row r="13" spans="1:15">
      <c r="A13" s="4" t="s">
        <v>265</v>
      </c>
      <c r="B13" s="32" t="s">
        <v>883</v>
      </c>
      <c r="C13" s="4" t="s">
        <v>117</v>
      </c>
      <c r="D13" s="32" t="s">
        <v>26</v>
      </c>
      <c r="E13" s="4"/>
      <c r="F13" s="5"/>
      <c r="G13" s="5"/>
      <c r="H13" s="5"/>
      <c r="I13" s="4" t="s">
        <v>265</v>
      </c>
      <c r="J13" s="27" t="str">
        <f t="shared" si="0"/>
        <v>[CON_NO] [VARCHAR] (30) NULL,</v>
      </c>
      <c r="M13" s="27" t="s">
        <v>1703</v>
      </c>
      <c r="O13" s="27" t="str">
        <f t="shared" si="1"/>
        <v>`rental_due_trans`.`con_no` AS CON_NO,</v>
      </c>
    </row>
    <row r="14" spans="1:15">
      <c r="A14" s="4" t="s">
        <v>92</v>
      </c>
      <c r="B14" s="32" t="s">
        <v>925</v>
      </c>
      <c r="C14" s="4" t="s">
        <v>117</v>
      </c>
      <c r="D14" s="32" t="s">
        <v>116</v>
      </c>
      <c r="E14" s="4"/>
      <c r="F14" s="5"/>
      <c r="G14" s="5"/>
      <c r="H14" s="5"/>
      <c r="I14" s="4" t="s">
        <v>92</v>
      </c>
      <c r="J14" s="27" t="str">
        <f t="shared" si="0"/>
        <v>[CENTER] [VARCHAR] (5) NULL,</v>
      </c>
      <c r="M14" s="27" t="s">
        <v>1704</v>
      </c>
      <c r="O14" s="27" t="str">
        <f t="shared" si="1"/>
        <v>`rental_due_trans`.`center` AS CENTER,</v>
      </c>
    </row>
    <row r="15" spans="1:15">
      <c r="A15" s="4" t="s">
        <v>918</v>
      </c>
      <c r="B15" s="32" t="s">
        <v>926</v>
      </c>
      <c r="C15" s="4" t="s">
        <v>30</v>
      </c>
      <c r="D15" s="32"/>
      <c r="E15" s="4"/>
      <c r="F15" s="5"/>
      <c r="G15" s="5"/>
      <c r="H15" s="5"/>
      <c r="I15" s="4" t="s">
        <v>918</v>
      </c>
      <c r="J15" s="27" t="str">
        <f t="shared" si="0"/>
        <v>[PAY_NO] [INT]  NULL,</v>
      </c>
      <c r="M15" s="27" t="s">
        <v>1705</v>
      </c>
      <c r="O15" s="27" t="str">
        <f t="shared" si="1"/>
        <v>`rental_due_trans`.`pay_no` AS PAY_NO,</v>
      </c>
    </row>
    <row r="16" spans="1:15">
      <c r="A16" s="4" t="s">
        <v>919</v>
      </c>
      <c r="B16" s="32"/>
      <c r="C16" s="4" t="s">
        <v>30</v>
      </c>
      <c r="D16" s="32"/>
      <c r="E16" s="4"/>
      <c r="F16" s="5"/>
      <c r="G16" s="5"/>
      <c r="H16" s="5"/>
      <c r="I16" s="4" t="s">
        <v>919</v>
      </c>
      <c r="J16" s="27" t="str">
        <f t="shared" si="0"/>
        <v>[ARR_NO] [INT]  NULL,</v>
      </c>
      <c r="M16" s="27" t="s">
        <v>1706</v>
      </c>
      <c r="O16" s="27" t="str">
        <f t="shared" si="1"/>
        <v>`rental_due_trans`.`arr_no` AS ARR_NO,</v>
      </c>
    </row>
    <row r="17" spans="1:15">
      <c r="A17" s="4" t="s">
        <v>920</v>
      </c>
      <c r="B17" s="32" t="s">
        <v>927</v>
      </c>
      <c r="C17" s="4" t="s">
        <v>117</v>
      </c>
      <c r="D17" s="4" t="s">
        <v>115</v>
      </c>
      <c r="E17" s="4"/>
      <c r="F17" s="5"/>
      <c r="G17" s="5"/>
      <c r="H17" s="5"/>
      <c r="I17" s="4" t="s">
        <v>920</v>
      </c>
      <c r="J17" s="27" t="str">
        <f t="shared" si="0"/>
        <v>[FLAG_TRANSFER] [VARCHAR] (3) NULL,</v>
      </c>
      <c r="M17" s="27" t="s">
        <v>1707</v>
      </c>
      <c r="O17" s="27" t="str">
        <f t="shared" si="1"/>
        <v>`rental_due_trans`.`flag_transfer` AS FLAG_TRANSFER,</v>
      </c>
    </row>
    <row r="18" spans="1:15">
      <c r="A18" s="4" t="s">
        <v>921</v>
      </c>
      <c r="B18" s="32"/>
      <c r="C18" s="4" t="s">
        <v>20</v>
      </c>
      <c r="D18" s="32"/>
      <c r="E18" s="4"/>
      <c r="F18" s="5"/>
      <c r="G18" s="5"/>
      <c r="H18" s="5"/>
      <c r="I18" s="4" t="s">
        <v>921</v>
      </c>
      <c r="J18" s="27" t="str">
        <f t="shared" si="0"/>
        <v>[DUE_RENTAL] [FLOAT]  NULL,</v>
      </c>
      <c r="M18" s="27" t="s">
        <v>1708</v>
      </c>
      <c r="O18" s="27" t="str">
        <f t="shared" si="1"/>
        <v>`rental_due_trans`.`due_rental` AS DUE_RENTAL,</v>
      </c>
    </row>
    <row r="19" spans="1:15">
      <c r="A19" s="4" t="s">
        <v>756</v>
      </c>
      <c r="B19" s="32" t="s">
        <v>928</v>
      </c>
      <c r="C19" s="4" t="s">
        <v>117</v>
      </c>
      <c r="D19" s="4" t="s">
        <v>115</v>
      </c>
      <c r="E19" s="4"/>
      <c r="F19" s="5"/>
      <c r="G19" s="5"/>
      <c r="H19" s="5"/>
      <c r="I19" s="4" t="s">
        <v>756</v>
      </c>
      <c r="J19" s="27" t="str">
        <f t="shared" si="0"/>
        <v>[REVERSAL] [VARCHAR] (3) NULL,</v>
      </c>
      <c r="M19" s="27" t="s">
        <v>1709</v>
      </c>
      <c r="O19" s="27" t="str">
        <f t="shared" si="1"/>
        <v>`rental_due_trans`.`reversal` AS REVERSAL,</v>
      </c>
    </row>
    <row r="20" spans="1:15">
      <c r="A20" s="4" t="s">
        <v>52</v>
      </c>
      <c r="B20" s="32"/>
      <c r="C20" s="4" t="s">
        <v>30</v>
      </c>
      <c r="D20" s="32"/>
      <c r="E20" s="4"/>
      <c r="F20" s="5"/>
      <c r="G20" s="5"/>
      <c r="H20" s="5"/>
      <c r="I20" s="4" t="s">
        <v>52</v>
      </c>
      <c r="J20" s="27" t="str">
        <f t="shared" si="0"/>
        <v>[ID] [INT]  NULL,</v>
      </c>
      <c r="M20" s="27" t="s">
        <v>1710</v>
      </c>
      <c r="O20" s="27" t="str">
        <f t="shared" si="1"/>
        <v>`rental_due_trans`.`id` AS ID,</v>
      </c>
    </row>
    <row r="21" spans="1:15">
      <c r="A21" s="4" t="s">
        <v>336</v>
      </c>
      <c r="B21" s="32"/>
      <c r="C21" s="4" t="s">
        <v>117</v>
      </c>
      <c r="D21" s="4" t="s">
        <v>115</v>
      </c>
      <c r="E21" s="4"/>
      <c r="F21" s="5"/>
      <c r="G21" s="5"/>
      <c r="H21" s="5"/>
      <c r="I21" s="4" t="s">
        <v>336</v>
      </c>
      <c r="J21" s="27" t="str">
        <f t="shared" si="0"/>
        <v>[M_ARR] [VARCHAR] (3) NULL,</v>
      </c>
      <c r="M21" s="27" t="s">
        <v>1711</v>
      </c>
      <c r="O21" s="27" t="str">
        <f t="shared" si="1"/>
        <v>`rental_due_trans`.`m_arr` AS M_ARR,</v>
      </c>
    </row>
    <row r="22" spans="1:15">
      <c r="A22" s="4" t="s">
        <v>922</v>
      </c>
      <c r="B22" s="32"/>
      <c r="C22" s="4" t="s">
        <v>20</v>
      </c>
      <c r="D22" s="32"/>
      <c r="E22" s="4"/>
      <c r="F22" s="5"/>
      <c r="G22" s="5"/>
      <c r="H22" s="5"/>
      <c r="I22" s="4" t="s">
        <v>922</v>
      </c>
      <c r="J22" s="27" t="str">
        <f t="shared" si="0"/>
        <v>[CAP] [FLOAT]  NULL,</v>
      </c>
      <c r="M22" s="27" t="s">
        <v>1712</v>
      </c>
      <c r="O22" s="27" t="str">
        <f t="shared" si="1"/>
        <v>`rental_due_trans`.`cap` AS CAP,</v>
      </c>
    </row>
    <row r="23" spans="1:15">
      <c r="A23" s="4" t="s">
        <v>923</v>
      </c>
      <c r="B23" s="32"/>
      <c r="C23" s="4" t="s">
        <v>20</v>
      </c>
      <c r="D23" s="32"/>
      <c r="E23" s="4"/>
      <c r="F23" s="5"/>
      <c r="G23" s="5"/>
      <c r="H23" s="5"/>
      <c r="I23" s="4" t="s">
        <v>923</v>
      </c>
      <c r="J23" s="27" t="str">
        <f t="shared" si="0"/>
        <v>[INTE] [FLOAT]  NULL,</v>
      </c>
      <c r="M23" s="27" t="s">
        <v>1713</v>
      </c>
      <c r="O23" s="27" t="str">
        <f t="shared" si="1"/>
        <v>`rental_due_trans`.`inte` AS INTE,</v>
      </c>
    </row>
    <row r="24" spans="1:15">
      <c r="A24" s="4" t="s">
        <v>924</v>
      </c>
      <c r="B24" s="32"/>
      <c r="C24" s="4" t="s">
        <v>117</v>
      </c>
      <c r="D24" s="4" t="s">
        <v>115</v>
      </c>
      <c r="E24" s="4"/>
      <c r="F24" s="5"/>
      <c r="G24" s="5"/>
      <c r="H24" s="5"/>
      <c r="I24" s="4" t="s">
        <v>924</v>
      </c>
      <c r="J24" s="27" t="str">
        <f t="shared" si="0"/>
        <v>[FLG_SEASON] [VARCHAR] (3) NULL,</v>
      </c>
      <c r="M24" s="27" t="s">
        <v>1714</v>
      </c>
      <c r="O24" s="27" t="str">
        <f t="shared" si="1"/>
        <v>`rental_due_trans`.`flg_season` AS FLG_SEASON,</v>
      </c>
    </row>
    <row r="25" spans="1:15">
      <c r="A25" s="4" t="s">
        <v>341</v>
      </c>
      <c r="B25" s="32"/>
      <c r="C25" s="4" t="s">
        <v>117</v>
      </c>
      <c r="D25" s="4" t="s">
        <v>115</v>
      </c>
      <c r="E25" s="4"/>
      <c r="F25" s="5"/>
      <c r="G25" s="5"/>
      <c r="H25" s="5"/>
      <c r="I25" s="4" t="s">
        <v>341</v>
      </c>
      <c r="J25" s="27" t="str">
        <f t="shared" si="0"/>
        <v>[FLG_RE_SCHEDULE] [VARCHAR] (3) NULL,</v>
      </c>
      <c r="M25" s="27" t="s">
        <v>1715</v>
      </c>
      <c r="O25" s="27" t="str">
        <f t="shared" si="1"/>
        <v>`rental_due_trans`.`flg_re_schedule` AS FLG_RE_SCHEDULE,</v>
      </c>
    </row>
    <row r="26" spans="1:15">
      <c r="A26" s="4" t="s">
        <v>142</v>
      </c>
      <c r="B26" s="32"/>
      <c r="C26" s="4" t="s">
        <v>117</v>
      </c>
      <c r="D26" s="32" t="s">
        <v>26</v>
      </c>
      <c r="E26" s="4"/>
      <c r="F26" s="5"/>
      <c r="G26" s="5"/>
      <c r="H26" s="5"/>
      <c r="I26" s="4" t="s">
        <v>142</v>
      </c>
      <c r="J26" s="27" t="str">
        <f t="shared" si="0"/>
        <v>[USER] [VARCHAR] (30) NULL,</v>
      </c>
      <c r="M26" s="27" t="s">
        <v>1716</v>
      </c>
      <c r="O26" s="27" t="str">
        <f t="shared" si="1"/>
        <v>`rental_due_trans`.`user` AS USER,</v>
      </c>
    </row>
    <row r="27" spans="1:15" s="8" customFormat="1">
      <c r="A27" s="4" t="s">
        <v>31</v>
      </c>
      <c r="B27" s="51" t="s">
        <v>32</v>
      </c>
      <c r="C27" s="51" t="s">
        <v>33</v>
      </c>
      <c r="D27" s="27"/>
      <c r="E27" s="51"/>
      <c r="F27" s="52" t="s">
        <v>34</v>
      </c>
      <c r="G27" s="52"/>
      <c r="H27" s="53"/>
      <c r="I27" s="6" t="s">
        <v>35</v>
      </c>
      <c r="J27" s="27" t="str">
        <f t="shared" ref="J27:J33" si="2">"[" &amp; A27 &amp; "] [" &amp; C27 &amp; "] " &amp; IF(D27="","","(" &amp; D27 &amp; ")") &amp; " NULL,"</f>
        <v>[JOB_RUN_KEY] [BIGINT]  NULL,</v>
      </c>
    </row>
    <row r="28" spans="1:15" s="8" customFormat="1">
      <c r="A28" s="4" t="s">
        <v>36</v>
      </c>
      <c r="B28" s="4" t="s">
        <v>37</v>
      </c>
      <c r="C28" s="4" t="s">
        <v>64</v>
      </c>
      <c r="D28" s="4" t="s">
        <v>25</v>
      </c>
      <c r="E28" s="4"/>
      <c r="F28" s="5" t="s">
        <v>34</v>
      </c>
      <c r="G28" s="5"/>
      <c r="H28" s="6"/>
      <c r="I28" s="6" t="s">
        <v>35</v>
      </c>
      <c r="J28" s="27" t="str">
        <f t="shared" si="2"/>
        <v>[SOURCE_SYSTEM_CODE] [NVARCHAR] (10) NULL,</v>
      </c>
    </row>
    <row r="29" spans="1:15" s="8" customFormat="1">
      <c r="A29" s="4" t="s">
        <v>38</v>
      </c>
      <c r="B29" s="4" t="s">
        <v>39</v>
      </c>
      <c r="C29" s="4" t="s">
        <v>64</v>
      </c>
      <c r="D29" s="4" t="s">
        <v>24</v>
      </c>
      <c r="E29" s="4"/>
      <c r="F29" s="5" t="s">
        <v>34</v>
      </c>
      <c r="G29" s="5"/>
      <c r="H29" s="6"/>
      <c r="I29" s="6" t="s">
        <v>35</v>
      </c>
      <c r="J29" s="27" t="str">
        <f t="shared" si="2"/>
        <v>[SOURCE_TABLE_NAME] [NVARCHAR] (20) NULL,</v>
      </c>
    </row>
    <row r="30" spans="1:15" s="8" customFormat="1">
      <c r="A30" s="4" t="s">
        <v>40</v>
      </c>
      <c r="B30" s="4" t="s">
        <v>41</v>
      </c>
      <c r="C30" s="4" t="s">
        <v>64</v>
      </c>
      <c r="D30" s="4" t="s">
        <v>23</v>
      </c>
      <c r="E30" s="4"/>
      <c r="F30" s="5" t="s">
        <v>34</v>
      </c>
      <c r="G30" s="5"/>
      <c r="H30" s="6"/>
      <c r="I30" s="6" t="s">
        <v>35</v>
      </c>
      <c r="J30" s="27" t="str">
        <f t="shared" si="2"/>
        <v>[DELETED_FLAG] [NVARCHAR] (1) NULL,</v>
      </c>
    </row>
    <row r="31" spans="1:15" s="8" customFormat="1">
      <c r="A31" s="4" t="s">
        <v>42</v>
      </c>
      <c r="B31" s="4" t="s">
        <v>43</v>
      </c>
      <c r="C31" s="4" t="s">
        <v>64</v>
      </c>
      <c r="D31" s="4" t="s">
        <v>44</v>
      </c>
      <c r="E31" s="4"/>
      <c r="F31" s="5" t="s">
        <v>45</v>
      </c>
      <c r="G31" s="5"/>
      <c r="H31" s="6"/>
      <c r="I31" s="6" t="s">
        <v>35</v>
      </c>
      <c r="J31" s="27" t="str">
        <f t="shared" si="2"/>
        <v>[COMMENTS] [NVARCHAR] (500) NULL,</v>
      </c>
    </row>
    <row r="32" spans="1:15" s="8" customFormat="1">
      <c r="A32" s="4" t="s">
        <v>46</v>
      </c>
      <c r="B32" s="4" t="s">
        <v>47</v>
      </c>
      <c r="C32" s="4" t="s">
        <v>21</v>
      </c>
      <c r="D32" s="4"/>
      <c r="E32" s="4"/>
      <c r="F32" s="5" t="s">
        <v>34</v>
      </c>
      <c r="G32" s="5"/>
      <c r="H32" s="6"/>
      <c r="I32" s="6" t="s">
        <v>35</v>
      </c>
      <c r="J32" s="27" t="str">
        <f t="shared" si="2"/>
        <v>[SOURCE_LAST_UPDATE_DATE_TIME] [DATETIME]  NULL,</v>
      </c>
    </row>
    <row r="33" spans="1:10" s="8" customFormat="1">
      <c r="A33" s="4" t="s">
        <v>48</v>
      </c>
      <c r="B33" s="4" t="s">
        <v>49</v>
      </c>
      <c r="C33" s="4" t="s">
        <v>21</v>
      </c>
      <c r="D33" s="4"/>
      <c r="E33" s="4"/>
      <c r="F33" s="5" t="s">
        <v>34</v>
      </c>
      <c r="G33" s="5"/>
      <c r="H33" s="6"/>
      <c r="I33" s="4" t="s">
        <v>28</v>
      </c>
      <c r="J33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7" workbookViewId="0">
      <selection activeCell="H27" sqref="H27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6"/>
      <c r="E3" s="26"/>
      <c r="G3" s="26"/>
    </row>
    <row r="4" spans="1:15">
      <c r="A4" s="28" t="s">
        <v>8</v>
      </c>
      <c r="B4" s="30" t="str">
        <f>Summary!A14</f>
        <v>STG_BGIS_TRN_TEAM_PERFORMANCE</v>
      </c>
      <c r="D4" s="27" t="s">
        <v>409</v>
      </c>
      <c r="G4" s="26"/>
    </row>
    <row r="5" spans="1:15">
      <c r="A5" s="28" t="s">
        <v>9</v>
      </c>
      <c r="B5" s="30" t="str">
        <f>Summary!B14</f>
        <v>team_performance</v>
      </c>
      <c r="D5" s="27" t="s">
        <v>410</v>
      </c>
      <c r="G5" s="26"/>
    </row>
    <row r="6" spans="1:15">
      <c r="A6" s="28" t="s">
        <v>10</v>
      </c>
      <c r="B6" s="30" t="str">
        <f>Summary!D14</f>
        <v>GLTH_STG_BGIS_TRN</v>
      </c>
      <c r="G6" s="26"/>
    </row>
    <row r="7" spans="1:15">
      <c r="A7" s="28" t="s">
        <v>11</v>
      </c>
      <c r="B7" s="30"/>
      <c r="C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52</v>
      </c>
      <c r="B10" s="32"/>
      <c r="C10" s="4" t="s">
        <v>30</v>
      </c>
      <c r="D10" s="55"/>
      <c r="E10" s="4"/>
      <c r="F10" s="5"/>
      <c r="G10" s="5"/>
      <c r="H10" s="5"/>
      <c r="I10" s="4" t="s">
        <v>52</v>
      </c>
      <c r="J10" s="27" t="str">
        <f t="shared" ref="J10:J30" si="0">"[" &amp; A10 &amp; "] [" &amp; C10 &amp; "] " &amp; IF(D10="","","(" &amp; D10 &amp; ")") &amp; " NULL,"</f>
        <v>[ID] [INT]  NULL,</v>
      </c>
      <c r="M10" s="27" t="s">
        <v>1717</v>
      </c>
      <c r="O10" s="27" t="str">
        <f>LEFT(TRIM(M10),LEN(TRIM(M10))-1)&amp;" AS "&amp;I10&amp;","</f>
        <v>SELECT `team_performance_trans`.`id` AS ID,</v>
      </c>
    </row>
    <row r="11" spans="1:15">
      <c r="A11" s="4" t="s">
        <v>92</v>
      </c>
      <c r="B11" s="32" t="s">
        <v>120</v>
      </c>
      <c r="C11" s="4" t="s">
        <v>117</v>
      </c>
      <c r="D11" s="55" t="s">
        <v>113</v>
      </c>
      <c r="E11" s="4"/>
      <c r="F11" s="5"/>
      <c r="G11" s="5"/>
      <c r="H11" s="5"/>
      <c r="I11" s="4" t="s">
        <v>92</v>
      </c>
      <c r="J11" s="27" t="str">
        <f t="shared" si="0"/>
        <v>[CENTER] [VARCHAR] (4) NULL,</v>
      </c>
      <c r="M11" s="27" t="s">
        <v>1718</v>
      </c>
      <c r="O11" s="27" t="str">
        <f t="shared" ref="O11:O23" si="1">LEFT(TRIM(M11),LEN(TRIM(M11))-1)&amp;" AS "&amp;I11&amp;","</f>
        <v>`team_performance_trans`.`center` AS CENTER,</v>
      </c>
    </row>
    <row r="12" spans="1:15" s="34" customFormat="1">
      <c r="A12" s="4" t="s">
        <v>57</v>
      </c>
      <c r="B12" s="32" t="s">
        <v>937</v>
      </c>
      <c r="C12" s="4" t="s">
        <v>117</v>
      </c>
      <c r="D12" s="55" t="s">
        <v>24</v>
      </c>
      <c r="E12" s="4"/>
      <c r="F12" s="5"/>
      <c r="G12" s="5"/>
      <c r="H12" s="5"/>
      <c r="I12" s="4" t="s">
        <v>57</v>
      </c>
      <c r="J12" s="27" t="str">
        <f t="shared" si="0"/>
        <v>[TYPE] [VARCHAR] (20) NULL,</v>
      </c>
      <c r="M12" s="34" t="s">
        <v>1719</v>
      </c>
      <c r="O12" s="27" t="str">
        <f t="shared" si="1"/>
        <v>`team_performance_trans`.`type` AS TYPE,</v>
      </c>
    </row>
    <row r="13" spans="1:15">
      <c r="A13" s="4" t="s">
        <v>932</v>
      </c>
      <c r="B13" s="32" t="s">
        <v>938</v>
      </c>
      <c r="C13" s="4" t="s">
        <v>117</v>
      </c>
      <c r="D13" s="55" t="s">
        <v>115</v>
      </c>
      <c r="E13" s="4"/>
      <c r="F13" s="5"/>
      <c r="G13" s="5"/>
      <c r="H13" s="5"/>
      <c r="I13" s="4" t="s">
        <v>932</v>
      </c>
      <c r="J13" s="27" t="str">
        <f t="shared" si="0"/>
        <v>[TEAM_CODE] [VARCHAR] (3) NULL,</v>
      </c>
      <c r="M13" s="27" t="s">
        <v>1720</v>
      </c>
      <c r="O13" s="27" t="str">
        <f t="shared" si="1"/>
        <v>`team_performance_trans`.`team_code` AS TEAM_CODE,</v>
      </c>
    </row>
    <row r="14" spans="1:15">
      <c r="A14" s="4" t="s">
        <v>933</v>
      </c>
      <c r="B14" s="32" t="s">
        <v>929</v>
      </c>
      <c r="C14" s="4" t="s">
        <v>30</v>
      </c>
      <c r="D14" s="55"/>
      <c r="E14" s="4"/>
      <c r="F14" s="5"/>
      <c r="G14" s="5"/>
      <c r="H14" s="5"/>
      <c r="I14" s="4" t="s">
        <v>933</v>
      </c>
      <c r="J14" s="27" t="str">
        <f t="shared" si="0"/>
        <v>[YEAR] [INT]  NULL,</v>
      </c>
      <c r="M14" s="27" t="s">
        <v>1721</v>
      </c>
      <c r="O14" s="27" t="str">
        <f t="shared" si="1"/>
        <v>`team_performance_trans`.`year` AS YEAR,</v>
      </c>
    </row>
    <row r="15" spans="1:15">
      <c r="A15" s="4" t="s">
        <v>934</v>
      </c>
      <c r="B15" s="32" t="s">
        <v>930</v>
      </c>
      <c r="C15" s="4" t="s">
        <v>30</v>
      </c>
      <c r="D15" s="55"/>
      <c r="E15" s="4"/>
      <c r="F15" s="5"/>
      <c r="G15" s="5"/>
      <c r="H15" s="5"/>
      <c r="I15" s="4" t="s">
        <v>934</v>
      </c>
      <c r="J15" s="27" t="str">
        <f t="shared" si="0"/>
        <v>[MONTH] [INT]  NULL,</v>
      </c>
      <c r="M15" s="27" t="s">
        <v>1722</v>
      </c>
      <c r="O15" s="27" t="str">
        <f t="shared" si="1"/>
        <v>`team_performance_trans`.`month` AS MONTH,</v>
      </c>
    </row>
    <row r="16" spans="1:15">
      <c r="A16" s="4" t="s">
        <v>739</v>
      </c>
      <c r="B16" s="32" t="s">
        <v>939</v>
      </c>
      <c r="C16" s="4" t="s">
        <v>418</v>
      </c>
      <c r="D16" s="54" t="s">
        <v>420</v>
      </c>
      <c r="E16" s="4"/>
      <c r="F16" s="5"/>
      <c r="G16" s="5"/>
      <c r="H16" s="5"/>
      <c r="I16" s="4" t="s">
        <v>739</v>
      </c>
      <c r="J16" s="27" t="str">
        <f t="shared" si="0"/>
        <v>[TARGET] [DECIMAL] (18,2) NULL,</v>
      </c>
      <c r="M16" s="27" t="s">
        <v>1723</v>
      </c>
      <c r="O16" s="27" t="str">
        <f t="shared" si="1"/>
        <v>`team_performance_trans`.`target` AS TARGET,</v>
      </c>
    </row>
    <row r="17" spans="1:15">
      <c r="A17" s="4" t="s">
        <v>745</v>
      </c>
      <c r="B17" s="32" t="s">
        <v>931</v>
      </c>
      <c r="C17" s="4" t="s">
        <v>418</v>
      </c>
      <c r="D17" s="54" t="s">
        <v>420</v>
      </c>
      <c r="E17" s="4"/>
      <c r="F17" s="5"/>
      <c r="G17" s="5"/>
      <c r="H17" s="5"/>
      <c r="I17" s="4" t="s">
        <v>745</v>
      </c>
      <c r="J17" s="27" t="str">
        <f t="shared" si="0"/>
        <v>[ACTUAL] [DECIMAL] (18,2) NULL,</v>
      </c>
      <c r="M17" s="27" t="s">
        <v>1724</v>
      </c>
      <c r="O17" s="27" t="str">
        <f t="shared" si="1"/>
        <v>`team_performance_trans`.`actual` AS ACTUAL,</v>
      </c>
    </row>
    <row r="18" spans="1:15">
      <c r="A18" s="4" t="s">
        <v>746</v>
      </c>
      <c r="B18" s="32" t="s">
        <v>940</v>
      </c>
      <c r="C18" s="4" t="s">
        <v>20</v>
      </c>
      <c r="D18" s="55"/>
      <c r="E18" s="4"/>
      <c r="F18" s="5"/>
      <c r="G18" s="5"/>
      <c r="H18" s="5"/>
      <c r="I18" s="4" t="s">
        <v>746</v>
      </c>
      <c r="J18" s="27" t="str">
        <f t="shared" si="0"/>
        <v>[PER] [FLOAT]  NULL,</v>
      </c>
      <c r="M18" s="27" t="s">
        <v>1725</v>
      </c>
      <c r="O18" s="27" t="str">
        <f t="shared" si="1"/>
        <v>`team_performance_trans`.`per` AS PER,</v>
      </c>
    </row>
    <row r="19" spans="1:15" s="34" customFormat="1">
      <c r="A19" s="4" t="s">
        <v>354</v>
      </c>
      <c r="B19" s="32" t="s">
        <v>941</v>
      </c>
      <c r="C19" s="4" t="s">
        <v>117</v>
      </c>
      <c r="D19" s="55" t="s">
        <v>413</v>
      </c>
      <c r="E19" s="4"/>
      <c r="F19" s="5"/>
      <c r="G19" s="5"/>
      <c r="H19" s="5"/>
      <c r="I19" s="4" t="s">
        <v>354</v>
      </c>
      <c r="J19" s="27" t="str">
        <f t="shared" si="0"/>
        <v>[GRADE] [VARCHAR] (2) NULL,</v>
      </c>
      <c r="M19" s="34" t="s">
        <v>1726</v>
      </c>
      <c r="O19" s="27" t="str">
        <f t="shared" si="1"/>
        <v>`team_performance_trans`.`grade` AS GRADE,</v>
      </c>
    </row>
    <row r="20" spans="1:15" s="8" customFormat="1">
      <c r="A20" s="4" t="s">
        <v>91</v>
      </c>
      <c r="B20" s="32" t="s">
        <v>942</v>
      </c>
      <c r="C20" s="4" t="s">
        <v>117</v>
      </c>
      <c r="D20" s="55" t="s">
        <v>115</v>
      </c>
      <c r="E20" s="4"/>
      <c r="F20" s="5"/>
      <c r="G20" s="5"/>
      <c r="H20" s="5"/>
      <c r="I20" s="4" t="s">
        <v>91</v>
      </c>
      <c r="J20" s="27" t="str">
        <f t="shared" si="0"/>
        <v>[BRANCH] [VARCHAR] (3) NULL,</v>
      </c>
      <c r="M20" s="8" t="s">
        <v>1727</v>
      </c>
      <c r="O20" s="27" t="str">
        <f t="shared" si="1"/>
        <v>`team_performance_trans`.`branch` AS BRANCH,</v>
      </c>
    </row>
    <row r="21" spans="1:15" s="8" customFormat="1">
      <c r="A21" s="4" t="s">
        <v>143</v>
      </c>
      <c r="B21" s="32"/>
      <c r="C21" s="4" t="s">
        <v>417</v>
      </c>
      <c r="D21" s="55"/>
      <c r="E21" s="4"/>
      <c r="F21" s="5"/>
      <c r="G21" s="5"/>
      <c r="H21" s="5"/>
      <c r="I21" s="4" t="s">
        <v>143</v>
      </c>
      <c r="J21" s="27" t="str">
        <f t="shared" si="0"/>
        <v>[UTIME] [TIME]  NULL,</v>
      </c>
      <c r="M21" s="8" t="s">
        <v>1728</v>
      </c>
      <c r="O21" s="27" t="str">
        <f t="shared" si="1"/>
        <v>`team_performance_trans`.`utime` AS UTIME,</v>
      </c>
    </row>
    <row r="22" spans="1:15" s="8" customFormat="1">
      <c r="A22" s="4" t="s">
        <v>935</v>
      </c>
      <c r="B22" s="32"/>
      <c r="C22" s="4" t="s">
        <v>418</v>
      </c>
      <c r="D22" s="54" t="s">
        <v>420</v>
      </c>
      <c r="E22" s="4"/>
      <c r="F22" s="5"/>
      <c r="G22" s="5"/>
      <c r="H22" s="5"/>
      <c r="I22" s="4" t="s">
        <v>935</v>
      </c>
      <c r="J22" s="27" t="str">
        <f t="shared" si="0"/>
        <v>[TEMP_BUD] [DECIMAL] (18,2) NULL,</v>
      </c>
      <c r="M22" s="8" t="s">
        <v>1729</v>
      </c>
      <c r="O22" s="27" t="str">
        <f t="shared" si="1"/>
        <v>`team_performance_trans`.`temp_bud` AS TEMP_BUD,</v>
      </c>
    </row>
    <row r="23" spans="1:15" s="8" customFormat="1">
      <c r="A23" s="4" t="s">
        <v>936</v>
      </c>
      <c r="B23" s="32"/>
      <c r="C23" s="4" t="s">
        <v>418</v>
      </c>
      <c r="D23" s="54" t="s">
        <v>420</v>
      </c>
      <c r="E23" s="4"/>
      <c r="F23" s="5"/>
      <c r="G23" s="5"/>
      <c r="H23" s="5"/>
      <c r="I23" s="4" t="s">
        <v>936</v>
      </c>
      <c r="J23" s="27" t="str">
        <f t="shared" si="0"/>
        <v>[TEMP_ACT] [DECIMAL] (18,2) NULL,</v>
      </c>
      <c r="M23" s="8" t="s">
        <v>1730</v>
      </c>
      <c r="O23" s="27" t="str">
        <f t="shared" si="1"/>
        <v>`team_performance_trans`.`temp_act` AS TEMP_ACT,</v>
      </c>
    </row>
    <row r="24" spans="1:15" s="8" customFormat="1">
      <c r="A24" s="4" t="s">
        <v>31</v>
      </c>
      <c r="B24" s="4" t="s">
        <v>32</v>
      </c>
      <c r="C24" s="4" t="s">
        <v>33</v>
      </c>
      <c r="D24" s="26"/>
      <c r="E24" s="4"/>
      <c r="F24" s="5" t="s">
        <v>34</v>
      </c>
      <c r="G24" s="5"/>
      <c r="H24" s="6"/>
      <c r="I24" s="6" t="s">
        <v>35</v>
      </c>
      <c r="J24" s="27" t="str">
        <f t="shared" si="0"/>
        <v>[JOB_RUN_KEY] [BIGINT]  NULL,</v>
      </c>
    </row>
    <row r="25" spans="1:15" s="8" customFormat="1">
      <c r="A25" s="4" t="s">
        <v>36</v>
      </c>
      <c r="B25" s="4" t="s">
        <v>37</v>
      </c>
      <c r="C25" s="4" t="s">
        <v>64</v>
      </c>
      <c r="D25" s="4" t="s">
        <v>25</v>
      </c>
      <c r="E25" s="4"/>
      <c r="F25" s="5" t="s">
        <v>34</v>
      </c>
      <c r="G25" s="5"/>
      <c r="H25" s="6"/>
      <c r="I25" s="6" t="s">
        <v>35</v>
      </c>
      <c r="J25" s="27" t="str">
        <f t="shared" si="0"/>
        <v>[SOURCE_SYSTEM_CODE] [NVARCHAR] (10) NULL,</v>
      </c>
    </row>
    <row r="26" spans="1:15" s="8" customFormat="1">
      <c r="A26" s="4" t="s">
        <v>38</v>
      </c>
      <c r="B26" s="4" t="s">
        <v>39</v>
      </c>
      <c r="C26" s="4" t="s">
        <v>64</v>
      </c>
      <c r="D26" s="4" t="s">
        <v>26</v>
      </c>
      <c r="E26" s="4"/>
      <c r="F26" s="5" t="s">
        <v>34</v>
      </c>
      <c r="G26" s="5"/>
      <c r="H26" s="6"/>
      <c r="I26" s="6" t="s">
        <v>35</v>
      </c>
      <c r="J26" s="27" t="str">
        <f t="shared" si="0"/>
        <v>[SOURCE_TABLE_NAME] [NVARCHAR] (30) NULL,</v>
      </c>
    </row>
    <row r="27" spans="1:15" s="8" customFormat="1">
      <c r="A27" s="4" t="s">
        <v>40</v>
      </c>
      <c r="B27" s="4" t="s">
        <v>41</v>
      </c>
      <c r="C27" s="4" t="s">
        <v>64</v>
      </c>
      <c r="D27" s="4" t="s">
        <v>23</v>
      </c>
      <c r="E27" s="4"/>
      <c r="F27" s="5" t="s">
        <v>34</v>
      </c>
      <c r="G27" s="5"/>
      <c r="H27" s="6"/>
      <c r="I27" s="6" t="s">
        <v>35</v>
      </c>
      <c r="J27" s="27" t="str">
        <f t="shared" si="0"/>
        <v>[DELETED_FLAG] [NVARCHAR] (1) NULL,</v>
      </c>
    </row>
    <row r="28" spans="1:15" s="8" customFormat="1">
      <c r="A28" s="4" t="s">
        <v>42</v>
      </c>
      <c r="B28" s="4" t="s">
        <v>43</v>
      </c>
      <c r="C28" s="4" t="s">
        <v>64</v>
      </c>
      <c r="D28" s="4" t="s">
        <v>44</v>
      </c>
      <c r="E28" s="4"/>
      <c r="F28" s="5" t="s">
        <v>45</v>
      </c>
      <c r="G28" s="5"/>
      <c r="H28" s="6"/>
      <c r="I28" s="6" t="s">
        <v>35</v>
      </c>
      <c r="J28" s="27" t="str">
        <f t="shared" si="0"/>
        <v>[COMMENTS] [NVARCHAR] (500) NULL,</v>
      </c>
    </row>
    <row r="29" spans="1:15" s="8" customFormat="1">
      <c r="A29" s="4" t="s">
        <v>46</v>
      </c>
      <c r="B29" s="4" t="s">
        <v>47</v>
      </c>
      <c r="C29" s="4" t="s">
        <v>21</v>
      </c>
      <c r="D29" s="4"/>
      <c r="E29" s="4"/>
      <c r="F29" s="5" t="s">
        <v>34</v>
      </c>
      <c r="G29" s="5"/>
      <c r="H29" s="6"/>
      <c r="I29" s="6" t="s">
        <v>35</v>
      </c>
      <c r="J29" s="27" t="str">
        <f t="shared" si="0"/>
        <v>[SOURCE_LAST_UPDATE_DATE_TIME] [DATETIME]  NULL,</v>
      </c>
    </row>
    <row r="30" spans="1:15" s="8" customFormat="1">
      <c r="A30" s="4" t="s">
        <v>48</v>
      </c>
      <c r="B30" s="4" t="s">
        <v>49</v>
      </c>
      <c r="C30" s="4" t="s">
        <v>21</v>
      </c>
      <c r="D30" s="4"/>
      <c r="E30" s="4"/>
      <c r="F30" s="5" t="s">
        <v>34</v>
      </c>
      <c r="G30" s="5"/>
      <c r="H30" s="6"/>
      <c r="I30" s="4" t="s">
        <v>28</v>
      </c>
      <c r="J30" s="27" t="str">
        <f t="shared" si="0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E49" workbookViewId="0">
      <selection activeCell="N46" sqref="N46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4">
      <c r="A1" s="2" t="s">
        <v>6</v>
      </c>
      <c r="B1" s="25"/>
      <c r="C1" s="26"/>
      <c r="D1" s="26"/>
      <c r="E1" s="26"/>
      <c r="G1" s="26"/>
    </row>
    <row r="2" spans="1:14">
      <c r="A2" s="25"/>
      <c r="B2" s="25"/>
      <c r="C2" s="26"/>
      <c r="D2" s="26"/>
      <c r="E2" s="26"/>
      <c r="G2" s="26"/>
    </row>
    <row r="3" spans="1:14">
      <c r="A3" s="28" t="s">
        <v>7</v>
      </c>
      <c r="B3" s="10" t="s">
        <v>133</v>
      </c>
      <c r="C3" s="26"/>
      <c r="D3" s="26"/>
      <c r="E3" s="26"/>
      <c r="G3" s="26"/>
    </row>
    <row r="4" spans="1:14">
      <c r="A4" s="28" t="s">
        <v>8</v>
      </c>
      <c r="B4" s="30" t="str">
        <f>Summary!A2</f>
        <v>STG_BGIS_MST_CENTRE</v>
      </c>
      <c r="G4" s="26"/>
    </row>
    <row r="5" spans="1:14">
      <c r="A5" s="28" t="s">
        <v>9</v>
      </c>
      <c r="B5" s="30" t="str">
        <f>Summary!B2</f>
        <v>centre</v>
      </c>
      <c r="G5" s="26"/>
    </row>
    <row r="6" spans="1:14">
      <c r="A6" s="28" t="s">
        <v>10</v>
      </c>
      <c r="B6" s="30" t="str">
        <f>Summary!D2</f>
        <v>GLTH_STG_BGIS_MST</v>
      </c>
      <c r="G6" s="26"/>
    </row>
    <row r="7" spans="1:14">
      <c r="A7" s="28" t="s">
        <v>11</v>
      </c>
      <c r="B7" s="30"/>
      <c r="C7" s="26"/>
      <c r="D7" s="26"/>
      <c r="E7" s="26"/>
      <c r="G7" s="26"/>
    </row>
    <row r="9" spans="1:14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4" s="8" customFormat="1">
      <c r="A10" s="4" t="s">
        <v>55</v>
      </c>
      <c r="B10" s="4" t="s">
        <v>120</v>
      </c>
      <c r="C10" s="4" t="s">
        <v>117</v>
      </c>
      <c r="D10" s="4" t="s">
        <v>113</v>
      </c>
      <c r="E10" s="4"/>
      <c r="F10" s="5"/>
      <c r="G10" s="5"/>
      <c r="H10" s="5"/>
      <c r="I10" s="4" t="s">
        <v>55</v>
      </c>
      <c r="J10" s="8" t="str">
        <f>"[" &amp; A10 &amp; "] [" &amp; C10 &amp; "] " &amp; IF(D10="","","(" &amp; D10 &amp; ")") &amp; " NULL,"</f>
        <v>[CODE] [VARCHAR] (4) NULL,</v>
      </c>
      <c r="N10" s="8" t="s">
        <v>956</v>
      </c>
    </row>
    <row r="11" spans="1:14" s="8" customFormat="1">
      <c r="A11" s="4" t="s">
        <v>57</v>
      </c>
      <c r="B11" s="4" t="s">
        <v>121</v>
      </c>
      <c r="C11" s="4" t="s">
        <v>117</v>
      </c>
      <c r="D11" s="4" t="s">
        <v>119</v>
      </c>
      <c r="E11" s="4"/>
      <c r="F11" s="5"/>
      <c r="G11" s="5"/>
      <c r="H11" s="5"/>
      <c r="I11" s="4" t="s">
        <v>57</v>
      </c>
      <c r="J11" s="8" t="str">
        <f t="shared" ref="J11:J53" si="0">"[" &amp; A11 &amp; "] [" &amp; C11 &amp; "] " &amp; IF(D11="","","(" &amp; D11 &amp; ")") &amp; " NULL,"</f>
        <v>[TYPE] [VARCHAR] (MAX) NULL,</v>
      </c>
      <c r="N11" s="8" t="s">
        <v>957</v>
      </c>
    </row>
    <row r="12" spans="1:14" s="8" customFormat="1">
      <c r="A12" s="4" t="s">
        <v>80</v>
      </c>
      <c r="B12" s="4"/>
      <c r="C12" s="4" t="s">
        <v>117</v>
      </c>
      <c r="D12" s="4" t="s">
        <v>24</v>
      </c>
      <c r="E12" s="4"/>
      <c r="F12" s="5"/>
      <c r="G12" s="5"/>
      <c r="H12" s="5"/>
      <c r="I12" s="4" t="s">
        <v>80</v>
      </c>
      <c r="J12" s="8" t="str">
        <f t="shared" si="0"/>
        <v>[HO] [VARCHAR] (20) NULL,</v>
      </c>
      <c r="N12" s="8" t="s">
        <v>958</v>
      </c>
    </row>
    <row r="13" spans="1:14" s="8" customFormat="1">
      <c r="A13" s="4" t="s">
        <v>81</v>
      </c>
      <c r="B13" s="4"/>
      <c r="C13" s="4" t="s">
        <v>117</v>
      </c>
      <c r="D13" s="4" t="s">
        <v>24</v>
      </c>
      <c r="E13" s="4"/>
      <c r="F13" s="5"/>
      <c r="G13" s="5"/>
      <c r="H13" s="5"/>
      <c r="I13" s="4" t="s">
        <v>81</v>
      </c>
      <c r="J13" s="8" t="str">
        <f t="shared" si="0"/>
        <v>[BR] [VARCHAR] (20) NULL,</v>
      </c>
      <c r="N13" s="8" t="s">
        <v>959</v>
      </c>
    </row>
    <row r="14" spans="1:14" s="8" customFormat="1">
      <c r="A14" s="4" t="s">
        <v>82</v>
      </c>
      <c r="B14" s="4"/>
      <c r="C14" s="4" t="s">
        <v>117</v>
      </c>
      <c r="D14" s="4" t="s">
        <v>24</v>
      </c>
      <c r="E14" s="4"/>
      <c r="F14" s="5"/>
      <c r="G14" s="5"/>
      <c r="H14" s="5"/>
      <c r="I14" s="4" t="s">
        <v>82</v>
      </c>
      <c r="J14" s="8" t="str">
        <f t="shared" si="0"/>
        <v>[CS] [VARCHAR] (20) NULL,</v>
      </c>
      <c r="N14" s="8" t="s">
        <v>960</v>
      </c>
    </row>
    <row r="15" spans="1:14" s="34" customFormat="1">
      <c r="A15" s="4" t="s">
        <v>83</v>
      </c>
      <c r="B15" s="4"/>
      <c r="C15" s="4" t="s">
        <v>117</v>
      </c>
      <c r="D15" s="4" t="s">
        <v>24</v>
      </c>
      <c r="E15" s="4"/>
      <c r="F15" s="5"/>
      <c r="G15" s="5"/>
      <c r="H15" s="5"/>
      <c r="I15" s="4" t="s">
        <v>83</v>
      </c>
      <c r="J15" s="8" t="str">
        <f t="shared" si="0"/>
        <v>[ST] [VARCHAR] (20) NULL,</v>
      </c>
      <c r="N15" s="34" t="s">
        <v>961</v>
      </c>
    </row>
    <row r="16" spans="1:14" s="8" customFormat="1">
      <c r="A16" s="4" t="s">
        <v>84</v>
      </c>
      <c r="B16" s="4"/>
      <c r="C16" s="4" t="s">
        <v>30</v>
      </c>
      <c r="D16" s="4"/>
      <c r="E16" s="4"/>
      <c r="F16" s="5"/>
      <c r="G16" s="5"/>
      <c r="H16" s="5"/>
      <c r="I16" s="4" t="s">
        <v>84</v>
      </c>
      <c r="J16" s="8" t="str">
        <f t="shared" si="0"/>
        <v>[CKY] [INT]  NULL,</v>
      </c>
      <c r="N16" s="8" t="s">
        <v>962</v>
      </c>
    </row>
    <row r="17" spans="1:14" s="8" customFormat="1">
      <c r="A17" s="4" t="s">
        <v>85</v>
      </c>
      <c r="B17" s="4"/>
      <c r="C17" s="22" t="s">
        <v>117</v>
      </c>
      <c r="D17" s="22" t="s">
        <v>115</v>
      </c>
      <c r="E17" s="4"/>
      <c r="F17" s="5"/>
      <c r="G17" s="5"/>
      <c r="H17" s="5"/>
      <c r="I17" s="4" t="s">
        <v>85</v>
      </c>
      <c r="J17" s="8" t="str">
        <f t="shared" si="0"/>
        <v>[DEL] [VARCHAR] (3) NULL,</v>
      </c>
      <c r="N17" s="8" t="s">
        <v>963</v>
      </c>
    </row>
    <row r="18" spans="1:14" s="8" customFormat="1">
      <c r="A18" s="4" t="s">
        <v>61</v>
      </c>
      <c r="B18" s="4" t="s">
        <v>122</v>
      </c>
      <c r="C18" s="4" t="s">
        <v>117</v>
      </c>
      <c r="D18" s="4" t="s">
        <v>119</v>
      </c>
      <c r="E18" s="4"/>
      <c r="F18" s="5"/>
      <c r="G18" s="5"/>
      <c r="H18" s="5"/>
      <c r="I18" s="4" t="s">
        <v>61</v>
      </c>
      <c r="J18" s="8" t="str">
        <f t="shared" si="0"/>
        <v>[ADDRESS] [VARCHAR] (MAX) NULL,</v>
      </c>
      <c r="N18" s="8" t="s">
        <v>964</v>
      </c>
    </row>
    <row r="19" spans="1:14" s="8" customFormat="1">
      <c r="A19" s="4" t="s">
        <v>86</v>
      </c>
      <c r="B19" s="4" t="s">
        <v>123</v>
      </c>
      <c r="C19" s="4" t="s">
        <v>117</v>
      </c>
      <c r="D19" s="4" t="s">
        <v>119</v>
      </c>
      <c r="E19" s="4"/>
      <c r="F19" s="5"/>
      <c r="G19" s="5"/>
      <c r="H19" s="5"/>
      <c r="I19" s="4" t="s">
        <v>86</v>
      </c>
      <c r="J19" s="8" t="str">
        <f t="shared" si="0"/>
        <v>[PHONE] [VARCHAR] (MAX) NULL,</v>
      </c>
      <c r="N19" s="8" t="s">
        <v>965</v>
      </c>
    </row>
    <row r="20" spans="1:14" s="8" customFormat="1">
      <c r="A20" s="4" t="s">
        <v>87</v>
      </c>
      <c r="B20" s="4" t="s">
        <v>124</v>
      </c>
      <c r="C20" s="4" t="s">
        <v>117</v>
      </c>
      <c r="D20" s="4" t="s">
        <v>119</v>
      </c>
      <c r="E20" s="4"/>
      <c r="F20" s="5"/>
      <c r="G20" s="5"/>
      <c r="H20" s="5"/>
      <c r="I20" s="4" t="s">
        <v>87</v>
      </c>
      <c r="J20" s="8" t="str">
        <f t="shared" si="0"/>
        <v>[FAX] [VARCHAR] (MAX) NULL,</v>
      </c>
      <c r="N20" s="8" t="s">
        <v>966</v>
      </c>
    </row>
    <row r="21" spans="1:14" s="8" customFormat="1">
      <c r="A21" s="4" t="s">
        <v>88</v>
      </c>
      <c r="B21" s="4"/>
      <c r="C21" s="4" t="s">
        <v>117</v>
      </c>
      <c r="D21" s="4" t="s">
        <v>119</v>
      </c>
      <c r="E21" s="4"/>
      <c r="F21" s="5"/>
      <c r="G21" s="5"/>
      <c r="H21" s="5"/>
      <c r="I21" s="4" t="s">
        <v>88</v>
      </c>
      <c r="J21" s="8" t="str">
        <f t="shared" si="0"/>
        <v>[MAIL] [VARCHAR] (MAX) NULL,</v>
      </c>
      <c r="N21" s="8" t="s">
        <v>967</v>
      </c>
    </row>
    <row r="22" spans="1:14" s="8" customFormat="1">
      <c r="A22" s="4" t="s">
        <v>56</v>
      </c>
      <c r="B22" s="4" t="s">
        <v>78</v>
      </c>
      <c r="C22" s="4" t="s">
        <v>117</v>
      </c>
      <c r="D22" s="4" t="s">
        <v>119</v>
      </c>
      <c r="E22" s="4"/>
      <c r="F22" s="5"/>
      <c r="G22" s="5"/>
      <c r="H22" s="5"/>
      <c r="I22" s="4" t="s">
        <v>56</v>
      </c>
      <c r="J22" s="8" t="str">
        <f t="shared" si="0"/>
        <v>[DESCRIPTION] [VARCHAR] (MAX) NULL,</v>
      </c>
      <c r="N22" s="8" t="s">
        <v>968</v>
      </c>
    </row>
    <row r="23" spans="1:14" s="8" customFormat="1">
      <c r="A23" s="4" t="s">
        <v>89</v>
      </c>
      <c r="B23" s="4"/>
      <c r="C23" s="4" t="s">
        <v>117</v>
      </c>
      <c r="D23" s="4" t="s">
        <v>24</v>
      </c>
      <c r="E23" s="4"/>
      <c r="F23" s="5"/>
      <c r="G23" s="5"/>
      <c r="H23" s="5"/>
      <c r="I23" s="4" t="s">
        <v>89</v>
      </c>
      <c r="J23" s="8" t="str">
        <f t="shared" si="0"/>
        <v>[AGM1] [VARCHAR] (20) NULL,</v>
      </c>
      <c r="N23" s="8" t="s">
        <v>969</v>
      </c>
    </row>
    <row r="24" spans="1:14" s="8" customFormat="1">
      <c r="A24" s="4" t="s">
        <v>90</v>
      </c>
      <c r="B24" s="4"/>
      <c r="C24" s="4" t="s">
        <v>117</v>
      </c>
      <c r="D24" s="4" t="s">
        <v>25</v>
      </c>
      <c r="E24" s="4"/>
      <c r="F24" s="5"/>
      <c r="G24" s="5"/>
      <c r="H24" s="5"/>
      <c r="I24" s="4" t="s">
        <v>90</v>
      </c>
      <c r="J24" s="8" t="str">
        <f t="shared" si="0"/>
        <v>[AGM2] [VARCHAR] (10) NULL,</v>
      </c>
      <c r="N24" s="8" t="s">
        <v>970</v>
      </c>
    </row>
    <row r="25" spans="1:14" s="8" customFormat="1">
      <c r="A25" s="4" t="s">
        <v>91</v>
      </c>
      <c r="B25" s="4" t="s">
        <v>125</v>
      </c>
      <c r="C25" s="4" t="s">
        <v>117</v>
      </c>
      <c r="D25" s="4" t="s">
        <v>25</v>
      </c>
      <c r="E25" s="4"/>
      <c r="F25" s="5"/>
      <c r="G25" s="5"/>
      <c r="H25" s="5"/>
      <c r="I25" s="4" t="s">
        <v>91</v>
      </c>
      <c r="J25" s="8" t="str">
        <f t="shared" si="0"/>
        <v>[BRANCH] [VARCHAR] (10) NULL,</v>
      </c>
      <c r="N25" s="8" t="s">
        <v>971</v>
      </c>
    </row>
    <row r="26" spans="1:14" s="8" customFormat="1">
      <c r="A26" s="4" t="s">
        <v>92</v>
      </c>
      <c r="B26" s="4" t="s">
        <v>126</v>
      </c>
      <c r="C26" s="4" t="s">
        <v>117</v>
      </c>
      <c r="D26" s="4" t="s">
        <v>113</v>
      </c>
      <c r="E26" s="4"/>
      <c r="F26" s="5"/>
      <c r="G26" s="5"/>
      <c r="H26" s="5"/>
      <c r="I26" s="4" t="s">
        <v>92</v>
      </c>
      <c r="J26" s="8" t="str">
        <f t="shared" si="0"/>
        <v>[CENTER] [VARCHAR] (4) NULL,</v>
      </c>
      <c r="N26" s="8" t="s">
        <v>972</v>
      </c>
    </row>
    <row r="27" spans="1:14" s="8" customFormat="1">
      <c r="A27" s="4" t="s">
        <v>93</v>
      </c>
      <c r="B27" s="4" t="s">
        <v>127</v>
      </c>
      <c r="C27" s="4" t="s">
        <v>117</v>
      </c>
      <c r="D27" s="4" t="s">
        <v>26</v>
      </c>
      <c r="E27" s="4"/>
      <c r="F27" s="5"/>
      <c r="G27" s="5"/>
      <c r="H27" s="5"/>
      <c r="I27" s="4" t="s">
        <v>93</v>
      </c>
      <c r="J27" s="8" t="str">
        <f t="shared" si="0"/>
        <v>[DISTRICT] [VARCHAR] (30) NULL,</v>
      </c>
      <c r="N27" s="8" t="s">
        <v>973</v>
      </c>
    </row>
    <row r="28" spans="1:14" s="8" customFormat="1">
      <c r="A28" s="4" t="s">
        <v>94</v>
      </c>
      <c r="B28" s="4" t="s">
        <v>128</v>
      </c>
      <c r="C28" s="4" t="s">
        <v>117</v>
      </c>
      <c r="D28" s="4" t="s">
        <v>26</v>
      </c>
      <c r="E28" s="4"/>
      <c r="F28" s="5"/>
      <c r="G28" s="5"/>
      <c r="H28" s="5"/>
      <c r="I28" s="4" t="s">
        <v>94</v>
      </c>
      <c r="J28" s="8" t="str">
        <f t="shared" si="0"/>
        <v>[PROVINCE] [VARCHAR] (30) NULL,</v>
      </c>
      <c r="N28" s="8" t="s">
        <v>974</v>
      </c>
    </row>
    <row r="29" spans="1:14" s="8" customFormat="1">
      <c r="A29" s="4" t="s">
        <v>95</v>
      </c>
      <c r="B29" s="4" t="s">
        <v>129</v>
      </c>
      <c r="C29" s="4" t="s">
        <v>117</v>
      </c>
      <c r="D29" s="4" t="s">
        <v>114</v>
      </c>
      <c r="E29" s="4"/>
      <c r="F29" s="5"/>
      <c r="G29" s="5"/>
      <c r="H29" s="5"/>
      <c r="I29" s="4" t="s">
        <v>95</v>
      </c>
      <c r="J29" s="8" t="str">
        <f t="shared" si="0"/>
        <v>[ZONE] [VARCHAR] (35) NULL,</v>
      </c>
      <c r="N29" s="8" t="s">
        <v>975</v>
      </c>
    </row>
    <row r="30" spans="1:14" s="8" customFormat="1">
      <c r="A30" s="4" t="s">
        <v>96</v>
      </c>
      <c r="B30" s="4" t="s">
        <v>130</v>
      </c>
      <c r="C30" s="22" t="s">
        <v>117</v>
      </c>
      <c r="D30" s="22" t="s">
        <v>115</v>
      </c>
      <c r="E30" s="4"/>
      <c r="F30" s="5"/>
      <c r="G30" s="5"/>
      <c r="H30" s="5"/>
      <c r="I30" s="4" t="s">
        <v>96</v>
      </c>
      <c r="J30" s="8" t="str">
        <f t="shared" si="0"/>
        <v>[FLAG_MF_UNIT] [VARCHAR] (3) NULL,</v>
      </c>
      <c r="N30" s="8" t="s">
        <v>976</v>
      </c>
    </row>
    <row r="31" spans="1:14" s="8" customFormat="1">
      <c r="A31" s="4" t="s">
        <v>97</v>
      </c>
      <c r="B31" s="4"/>
      <c r="C31" s="4" t="s">
        <v>117</v>
      </c>
      <c r="D31" s="4" t="s">
        <v>115</v>
      </c>
      <c r="E31" s="4"/>
      <c r="F31" s="5"/>
      <c r="G31" s="5"/>
      <c r="H31" s="5"/>
      <c r="I31" s="4" t="s">
        <v>97</v>
      </c>
      <c r="J31" s="8" t="str">
        <f t="shared" si="0"/>
        <v>[MF_LINK_BRANCH] [VARCHAR] (3) NULL,</v>
      </c>
      <c r="N31" s="8" t="s">
        <v>977</v>
      </c>
    </row>
    <row r="32" spans="1:14" s="8" customFormat="1">
      <c r="A32" s="4" t="s">
        <v>98</v>
      </c>
      <c r="B32" s="4"/>
      <c r="C32" s="4" t="s">
        <v>117</v>
      </c>
      <c r="D32" s="4" t="s">
        <v>116</v>
      </c>
      <c r="E32" s="4"/>
      <c r="F32" s="5"/>
      <c r="G32" s="5"/>
      <c r="H32" s="5"/>
      <c r="I32" s="4" t="s">
        <v>98</v>
      </c>
      <c r="J32" s="8" t="str">
        <f t="shared" si="0"/>
        <v>[MIS_LINK_BRANCH] [VARCHAR] (5) NULL,</v>
      </c>
      <c r="N32" s="8" t="s">
        <v>978</v>
      </c>
    </row>
    <row r="33" spans="1:15" s="8" customFormat="1">
      <c r="A33" s="4" t="s">
        <v>99</v>
      </c>
      <c r="B33" s="4"/>
      <c r="C33" s="22" t="s">
        <v>117</v>
      </c>
      <c r="D33" s="22" t="s">
        <v>115</v>
      </c>
      <c r="E33" s="4"/>
      <c r="F33" s="5"/>
      <c r="G33" s="5"/>
      <c r="H33" s="5"/>
      <c r="I33" s="4" t="s">
        <v>99</v>
      </c>
      <c r="J33" s="8" t="str">
        <f t="shared" si="0"/>
        <v>[FLG_COST_CENTER] [VARCHAR] (3) NULL,</v>
      </c>
      <c r="N33" s="8" t="s">
        <v>979</v>
      </c>
    </row>
    <row r="34" spans="1:15" s="8" customFormat="1">
      <c r="A34" s="4" t="s">
        <v>100</v>
      </c>
      <c r="B34" s="4" t="s">
        <v>131</v>
      </c>
      <c r="C34" s="4" t="s">
        <v>117</v>
      </c>
      <c r="D34" s="4" t="s">
        <v>25</v>
      </c>
      <c r="E34" s="4"/>
      <c r="F34" s="5"/>
      <c r="G34" s="5"/>
      <c r="H34" s="5"/>
      <c r="I34" s="4" t="s">
        <v>100</v>
      </c>
      <c r="J34" s="8" t="str">
        <f t="shared" si="0"/>
        <v>[MF_REGION] [VARCHAR] (10) NULL,</v>
      </c>
      <c r="N34" s="8" t="s">
        <v>980</v>
      </c>
    </row>
    <row r="35" spans="1:15" s="8" customFormat="1">
      <c r="A35" s="4" t="s">
        <v>101</v>
      </c>
      <c r="B35" s="4" t="s">
        <v>132</v>
      </c>
      <c r="C35" s="4" t="s">
        <v>117</v>
      </c>
      <c r="D35" s="4" t="s">
        <v>115</v>
      </c>
      <c r="E35" s="4"/>
      <c r="F35" s="5"/>
      <c r="G35" s="5"/>
      <c r="H35" s="5"/>
      <c r="I35" s="4" t="s">
        <v>101</v>
      </c>
      <c r="J35" s="8" t="str">
        <f t="shared" si="0"/>
        <v>[GS_LINK_BRANCH] [VARCHAR] (3) NULL,</v>
      </c>
      <c r="N35" s="8" t="s">
        <v>981</v>
      </c>
    </row>
    <row r="36" spans="1:15" s="8" customFormat="1">
      <c r="A36" s="4" t="s">
        <v>102</v>
      </c>
      <c r="B36" s="4"/>
      <c r="C36" s="4" t="s">
        <v>117</v>
      </c>
      <c r="D36" s="4" t="s">
        <v>115</v>
      </c>
      <c r="E36" s="4"/>
      <c r="F36" s="5"/>
      <c r="G36" s="5"/>
      <c r="H36" s="5"/>
      <c r="I36" s="4" t="s">
        <v>102</v>
      </c>
      <c r="J36" s="8" t="str">
        <f t="shared" si="0"/>
        <v>[BRANCH_CODE] [VARCHAR] (3) NULL,</v>
      </c>
      <c r="N36" s="8" t="s">
        <v>982</v>
      </c>
    </row>
    <row r="37" spans="1:15" s="8" customFormat="1">
      <c r="A37" s="4" t="s">
        <v>103</v>
      </c>
      <c r="B37" s="4"/>
      <c r="C37" s="22" t="s">
        <v>117</v>
      </c>
      <c r="D37" s="22" t="s">
        <v>115</v>
      </c>
      <c r="E37" s="4"/>
      <c r="F37" s="5"/>
      <c r="G37" s="5"/>
      <c r="H37" s="5"/>
      <c r="I37" s="4" t="s">
        <v>103</v>
      </c>
      <c r="J37" s="8" t="str">
        <f t="shared" si="0"/>
        <v>[FLG_OFFICIAL] [VARCHAR] (3) NULL,</v>
      </c>
      <c r="N37" s="8" t="s">
        <v>983</v>
      </c>
    </row>
    <row r="38" spans="1:15" s="8" customFormat="1">
      <c r="A38" s="4" t="s">
        <v>104</v>
      </c>
      <c r="B38" s="4"/>
      <c r="C38" s="22" t="s">
        <v>117</v>
      </c>
      <c r="D38" s="22" t="s">
        <v>115</v>
      </c>
      <c r="E38" s="4"/>
      <c r="F38" s="5"/>
      <c r="G38" s="5"/>
      <c r="H38" s="5"/>
      <c r="I38" s="4" t="s">
        <v>104</v>
      </c>
      <c r="J38" s="8" t="str">
        <f t="shared" si="0"/>
        <v>[FLAG_WEB_VIEW] [VARCHAR] (3) NULL,</v>
      </c>
      <c r="N38" s="8" t="s">
        <v>984</v>
      </c>
    </row>
    <row r="39" spans="1:15" s="8" customFormat="1">
      <c r="A39" s="4" t="s">
        <v>105</v>
      </c>
      <c r="B39" s="4"/>
      <c r="C39" s="4" t="s">
        <v>117</v>
      </c>
      <c r="D39" s="4" t="s">
        <v>26</v>
      </c>
      <c r="E39" s="4"/>
      <c r="F39" s="5"/>
      <c r="G39" s="5"/>
      <c r="H39" s="5"/>
      <c r="I39" s="4" t="s">
        <v>105</v>
      </c>
      <c r="J39" s="8" t="str">
        <f t="shared" si="0"/>
        <v>[BUSINESS_PLACE] [VARCHAR] (30) NULL,</v>
      </c>
      <c r="N39" s="8" t="s">
        <v>985</v>
      </c>
    </row>
    <row r="40" spans="1:15" s="8" customFormat="1">
      <c r="A40" s="4" t="s">
        <v>106</v>
      </c>
      <c r="B40" s="4"/>
      <c r="C40" s="4" t="s">
        <v>118</v>
      </c>
      <c r="D40" s="4"/>
      <c r="E40" s="4"/>
      <c r="F40" s="5"/>
      <c r="G40" s="5"/>
      <c r="H40" s="5"/>
      <c r="I40" s="4" t="s">
        <v>106</v>
      </c>
      <c r="J40" s="8" t="str">
        <f t="shared" si="0"/>
        <v>[DATE_OPENED] [DATE]  NULL,</v>
      </c>
      <c r="N40" s="8" t="s">
        <v>986</v>
      </c>
    </row>
    <row r="41" spans="1:15" s="8" customFormat="1">
      <c r="A41" s="4" t="s">
        <v>107</v>
      </c>
      <c r="B41" s="4"/>
      <c r="C41" s="4" t="s">
        <v>118</v>
      </c>
      <c r="D41" s="4"/>
      <c r="E41" s="4"/>
      <c r="F41" s="5"/>
      <c r="G41" s="5"/>
      <c r="H41" s="5"/>
      <c r="I41" s="4" t="s">
        <v>107</v>
      </c>
      <c r="J41" s="8" t="str">
        <f t="shared" si="0"/>
        <v>[CBSL_APP_DATE] [DATE]  NULL,</v>
      </c>
      <c r="N41" s="8" t="s">
        <v>987</v>
      </c>
    </row>
    <row r="42" spans="1:15" s="8" customFormat="1">
      <c r="A42" s="4" t="s">
        <v>108</v>
      </c>
      <c r="B42" s="4"/>
      <c r="C42" s="4" t="s">
        <v>117</v>
      </c>
      <c r="D42" s="4" t="s">
        <v>26</v>
      </c>
      <c r="E42" s="4"/>
      <c r="F42" s="5"/>
      <c r="G42" s="5"/>
      <c r="H42" s="5"/>
      <c r="I42" s="4" t="s">
        <v>108</v>
      </c>
      <c r="J42" s="8" t="str">
        <f t="shared" si="0"/>
        <v>[OLD_DESCRIPTION] [VARCHAR] (30) NULL,</v>
      </c>
      <c r="N42" s="8" t="s">
        <v>988</v>
      </c>
    </row>
    <row r="43" spans="1:15" s="8" customFormat="1">
      <c r="A43" s="4" t="s">
        <v>109</v>
      </c>
      <c r="B43" s="4"/>
      <c r="C43" s="4" t="s">
        <v>117</v>
      </c>
      <c r="D43" s="4" t="s">
        <v>115</v>
      </c>
      <c r="E43" s="4"/>
      <c r="F43" s="5"/>
      <c r="G43" s="5"/>
      <c r="H43" s="5"/>
      <c r="I43" s="4" t="s">
        <v>109</v>
      </c>
      <c r="J43" s="8" t="str">
        <f t="shared" si="0"/>
        <v>[TAP_BRANCH] [VARCHAR] (3) NULL,</v>
      </c>
      <c r="N43" s="8" t="s">
        <v>989</v>
      </c>
    </row>
    <row r="44" spans="1:15" s="8" customFormat="1">
      <c r="A44" s="4" t="s">
        <v>110</v>
      </c>
      <c r="B44" s="4"/>
      <c r="C44" s="4" t="s">
        <v>117</v>
      </c>
      <c r="D44" s="4" t="s">
        <v>26</v>
      </c>
      <c r="E44" s="4"/>
      <c r="F44" s="5"/>
      <c r="G44" s="5"/>
      <c r="H44" s="5"/>
      <c r="I44" s="4" t="s">
        <v>110</v>
      </c>
      <c r="J44" s="8" t="str">
        <f t="shared" si="0"/>
        <v>[BRANCH_MANAGER] [VARCHAR] (30) NULL,</v>
      </c>
      <c r="N44" s="8" t="s">
        <v>990</v>
      </c>
    </row>
    <row r="45" spans="1:15" s="8" customFormat="1">
      <c r="A45" s="4" t="s">
        <v>111</v>
      </c>
      <c r="B45" s="4"/>
      <c r="C45" s="4" t="s">
        <v>117</v>
      </c>
      <c r="D45" s="4" t="s">
        <v>26</v>
      </c>
      <c r="E45" s="4"/>
      <c r="F45" s="5"/>
      <c r="G45" s="5"/>
      <c r="H45" s="5"/>
      <c r="I45" s="4" t="s">
        <v>111</v>
      </c>
      <c r="J45" s="8" t="str">
        <f t="shared" si="0"/>
        <v>[ASSIST_BM] [VARCHAR] (30) NULL,</v>
      </c>
      <c r="N45" s="8" t="s">
        <v>991</v>
      </c>
    </row>
    <row r="46" spans="1:15" s="8" customFormat="1">
      <c r="A46" s="4" t="s">
        <v>112</v>
      </c>
      <c r="B46" s="4"/>
      <c r="C46" s="4" t="s">
        <v>117</v>
      </c>
      <c r="D46" s="4" t="s">
        <v>26</v>
      </c>
      <c r="E46" s="4"/>
      <c r="F46" s="5"/>
      <c r="G46" s="5"/>
      <c r="H46" s="5"/>
      <c r="I46" s="4" t="s">
        <v>112</v>
      </c>
      <c r="J46" s="8" t="str">
        <f t="shared" si="0"/>
        <v>[ACT_GEN_OPERATION] [VARCHAR] (30) NULL,</v>
      </c>
      <c r="N46" s="8" t="s">
        <v>992</v>
      </c>
    </row>
    <row r="47" spans="1:15" s="8" customFormat="1">
      <c r="A47" s="4" t="s">
        <v>31</v>
      </c>
      <c r="B47" s="4" t="s">
        <v>32</v>
      </c>
      <c r="C47" s="4" t="s">
        <v>33</v>
      </c>
      <c r="D47" s="4"/>
      <c r="E47" s="4"/>
      <c r="F47" s="5" t="s">
        <v>34</v>
      </c>
      <c r="G47" s="5"/>
      <c r="H47" s="6"/>
      <c r="I47" s="6" t="s">
        <v>35</v>
      </c>
      <c r="J47" s="8" t="str">
        <f t="shared" si="0"/>
        <v>[JOB_RUN_KEY] [BIGINT]  NULL,</v>
      </c>
      <c r="O47" s="8" t="s">
        <v>993</v>
      </c>
    </row>
    <row r="48" spans="1:15" s="8" customFormat="1">
      <c r="A48" s="4" t="s">
        <v>36</v>
      </c>
      <c r="B48" s="4" t="s">
        <v>37</v>
      </c>
      <c r="C48" s="4" t="s">
        <v>64</v>
      </c>
      <c r="D48" s="4" t="s">
        <v>25</v>
      </c>
      <c r="E48" s="4"/>
      <c r="F48" s="5" t="s">
        <v>34</v>
      </c>
      <c r="G48" s="5"/>
      <c r="H48" s="6"/>
      <c r="I48" s="6" t="s">
        <v>35</v>
      </c>
      <c r="J48" s="8" t="str">
        <f t="shared" si="0"/>
        <v>[SOURCE_SYSTEM_CODE] [NVARCHAR] (10) NULL,</v>
      </c>
      <c r="O48" s="8" t="s">
        <v>994</v>
      </c>
    </row>
    <row r="49" spans="1:15" s="8" customFormat="1">
      <c r="A49" s="4" t="s">
        <v>38</v>
      </c>
      <c r="B49" s="4" t="s">
        <v>39</v>
      </c>
      <c r="C49" s="4" t="s">
        <v>64</v>
      </c>
      <c r="D49" s="4" t="s">
        <v>24</v>
      </c>
      <c r="E49" s="4"/>
      <c r="F49" s="5" t="s">
        <v>34</v>
      </c>
      <c r="G49" s="5"/>
      <c r="H49" s="6"/>
      <c r="I49" s="6" t="s">
        <v>35</v>
      </c>
      <c r="J49" s="8" t="str">
        <f t="shared" si="0"/>
        <v>[SOURCE_TABLE_NAME] [NVARCHAR] (20) NULL,</v>
      </c>
      <c r="O49" s="8" t="s">
        <v>995</v>
      </c>
    </row>
    <row r="50" spans="1:15" s="8" customFormat="1">
      <c r="A50" s="4" t="s">
        <v>40</v>
      </c>
      <c r="B50" s="4" t="s">
        <v>41</v>
      </c>
      <c r="C50" s="4" t="s">
        <v>64</v>
      </c>
      <c r="D50" s="4" t="s">
        <v>23</v>
      </c>
      <c r="E50" s="4"/>
      <c r="F50" s="5" t="s">
        <v>34</v>
      </c>
      <c r="G50" s="5"/>
      <c r="H50" s="6"/>
      <c r="I50" s="6" t="s">
        <v>35</v>
      </c>
      <c r="J50" s="8" t="str">
        <f t="shared" si="0"/>
        <v>[DELETED_FLAG] [NVARCHAR] (1) NULL,</v>
      </c>
      <c r="O50" s="8" t="s">
        <v>996</v>
      </c>
    </row>
    <row r="51" spans="1:15" s="8" customFormat="1">
      <c r="A51" s="4" t="s">
        <v>42</v>
      </c>
      <c r="B51" s="4" t="s">
        <v>43</v>
      </c>
      <c r="C51" s="4" t="s">
        <v>64</v>
      </c>
      <c r="D51" s="4" t="s">
        <v>44</v>
      </c>
      <c r="E51" s="4"/>
      <c r="F51" s="5" t="s">
        <v>45</v>
      </c>
      <c r="G51" s="5"/>
      <c r="H51" s="6"/>
      <c r="I51" s="6" t="s">
        <v>35</v>
      </c>
      <c r="J51" s="8" t="str">
        <f t="shared" si="0"/>
        <v>[COMMENTS] [NVARCHAR] (500) NULL,</v>
      </c>
      <c r="O51" s="8" t="s">
        <v>997</v>
      </c>
    </row>
    <row r="52" spans="1:15" s="8" customFormat="1">
      <c r="A52" s="4" t="s">
        <v>46</v>
      </c>
      <c r="B52" s="4" t="s">
        <v>47</v>
      </c>
      <c r="C52" s="4" t="s">
        <v>21</v>
      </c>
      <c r="D52" s="4"/>
      <c r="E52" s="4"/>
      <c r="F52" s="5" t="s">
        <v>34</v>
      </c>
      <c r="G52" s="5"/>
      <c r="H52" s="6"/>
      <c r="I52" s="6" t="s">
        <v>35</v>
      </c>
      <c r="J52" s="8" t="str">
        <f t="shared" si="0"/>
        <v>[SOURCE_LAST_UPDATE_DATE_TIME] [DATETIME]  NULL,</v>
      </c>
      <c r="O52" s="8" t="s">
        <v>998</v>
      </c>
    </row>
    <row r="53" spans="1:15" s="8" customFormat="1">
      <c r="A53" s="4" t="s">
        <v>48</v>
      </c>
      <c r="B53" s="4" t="s">
        <v>49</v>
      </c>
      <c r="C53" s="4" t="s">
        <v>21</v>
      </c>
      <c r="D53" s="4"/>
      <c r="E53" s="4"/>
      <c r="F53" s="5" t="s">
        <v>34</v>
      </c>
      <c r="G53" s="5"/>
      <c r="H53" s="6"/>
      <c r="I53" s="4" t="s">
        <v>28</v>
      </c>
      <c r="J53" s="8" t="str">
        <f t="shared" si="0"/>
        <v>[LAST_UPDATE_DATE_TIME] [DATETIME]  NULL,</v>
      </c>
      <c r="N53" s="8" t="s">
        <v>999</v>
      </c>
    </row>
    <row r="55" spans="1:15">
      <c r="N55" s="27" t="s">
        <v>1000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F218" workbookViewId="0">
      <selection activeCell="Q242" sqref="Q10:Q242"/>
    </sheetView>
  </sheetViews>
  <sheetFormatPr defaultRowHeight="12.75"/>
  <cols>
    <col min="1" max="1" width="25.7109375" style="8" customWidth="1"/>
    <col min="2" max="2" width="40.7109375" style="8" customWidth="1"/>
    <col min="3" max="3" width="15.7109375" style="8" customWidth="1"/>
    <col min="4" max="4" width="10.7109375" style="8" customWidth="1"/>
    <col min="5" max="5" width="5.140625" style="8" bestFit="1" customWidth="1"/>
    <col min="6" max="6" width="5.7109375" style="7" customWidth="1"/>
    <col min="7" max="7" width="5.7109375" style="8" customWidth="1"/>
    <col min="8" max="8" width="5.7109375" style="7" customWidth="1"/>
    <col min="9" max="9" width="50.7109375" style="8" customWidth="1"/>
    <col min="10" max="16384" width="9.140625" style="8"/>
  </cols>
  <sheetData>
    <row r="1" spans="1:17">
      <c r="A1" s="2" t="s">
        <v>6</v>
      </c>
      <c r="B1" s="45"/>
      <c r="C1" s="7"/>
      <c r="D1" s="7"/>
      <c r="E1" s="7"/>
      <c r="G1" s="7"/>
    </row>
    <row r="2" spans="1:17">
      <c r="A2" s="45"/>
      <c r="B2" s="45"/>
      <c r="C2" s="7"/>
      <c r="D2" s="7"/>
      <c r="E2" s="7"/>
      <c r="G2" s="7"/>
    </row>
    <row r="3" spans="1:17">
      <c r="A3" s="9" t="s">
        <v>7</v>
      </c>
      <c r="B3" s="10" t="s">
        <v>133</v>
      </c>
      <c r="C3" s="7"/>
      <c r="D3" s="7"/>
      <c r="E3" s="7"/>
      <c r="G3" s="7"/>
    </row>
    <row r="4" spans="1:17">
      <c r="A4" s="9" t="s">
        <v>8</v>
      </c>
      <c r="B4" s="10" t="str">
        <f>Summary!A3</f>
        <v>STG_BGIS_MST_CREDIT</v>
      </c>
      <c r="G4" s="7"/>
    </row>
    <row r="5" spans="1:17">
      <c r="A5" s="9" t="s">
        <v>9</v>
      </c>
      <c r="B5" s="10" t="str">
        <f>Summary!B3</f>
        <v>credit</v>
      </c>
      <c r="D5" s="29" t="s">
        <v>409</v>
      </c>
      <c r="G5" s="7"/>
    </row>
    <row r="6" spans="1:17">
      <c r="A6" s="9" t="s">
        <v>10</v>
      </c>
      <c r="B6" s="10" t="str">
        <f>Summary!D3</f>
        <v>GLTH_STG_BGIS_MST</v>
      </c>
      <c r="D6" s="29" t="s">
        <v>410</v>
      </c>
      <c r="G6" s="7"/>
    </row>
    <row r="7" spans="1:17">
      <c r="A7" s="9" t="s">
        <v>11</v>
      </c>
      <c r="B7" s="10"/>
      <c r="C7" s="7"/>
      <c r="E7" s="7"/>
      <c r="G7" s="7"/>
    </row>
    <row r="9" spans="1:17">
      <c r="A9" s="11" t="s">
        <v>12</v>
      </c>
      <c r="B9" s="11" t="s">
        <v>13</v>
      </c>
      <c r="C9" s="11" t="s">
        <v>14</v>
      </c>
      <c r="D9" s="11" t="s">
        <v>22</v>
      </c>
      <c r="E9" s="11" t="s">
        <v>50</v>
      </c>
      <c r="F9" s="11" t="s">
        <v>15</v>
      </c>
      <c r="G9" s="11" t="s">
        <v>16</v>
      </c>
      <c r="H9" s="11" t="s">
        <v>17</v>
      </c>
      <c r="I9" s="11" t="s">
        <v>19</v>
      </c>
    </row>
    <row r="10" spans="1:17">
      <c r="A10" s="18" t="s">
        <v>134</v>
      </c>
      <c r="B10" s="4" t="s">
        <v>363</v>
      </c>
      <c r="C10" s="4" t="s">
        <v>117</v>
      </c>
      <c r="D10" s="4" t="s">
        <v>54</v>
      </c>
      <c r="E10" s="5"/>
      <c r="F10" s="5"/>
      <c r="G10" s="5"/>
      <c r="H10" s="5"/>
      <c r="I10" s="4" t="s">
        <v>134</v>
      </c>
      <c r="J10" s="8" t="str">
        <f>"[" &amp; A10 &amp; "] [" &amp; C10 &amp; "] " &amp; IF(D10="","","(" &amp; D10 &amp; ")") &amp; " NULL,"</f>
        <v>[CREDIT_CODE] [VARCHAR] (25) NULL,</v>
      </c>
      <c r="N10" s="8" t="s">
        <v>1001</v>
      </c>
      <c r="Q10" s="8" t="str">
        <f>LEFT(TRIM(N10),LEN(TRIM(N10))-1)&amp;" AS "&amp;I10&amp;","</f>
        <v>SELECT `credit`.`credit_code` AS CREDIT_CODE,</v>
      </c>
    </row>
    <row r="11" spans="1:17">
      <c r="A11" s="18" t="s">
        <v>135</v>
      </c>
      <c r="B11" s="4"/>
      <c r="C11" s="4" t="s">
        <v>117</v>
      </c>
      <c r="D11" s="4" t="s">
        <v>54</v>
      </c>
      <c r="E11" s="5"/>
      <c r="F11" s="5"/>
      <c r="G11" s="5"/>
      <c r="H11" s="5"/>
      <c r="I11" s="4" t="s">
        <v>135</v>
      </c>
      <c r="J11" s="8" t="str">
        <f t="shared" ref="J11:J249" si="0">"[" &amp; A11 &amp; "] [" &amp; C11 &amp; "] " &amp; IF(D11="","","(" &amp; D11 &amp; ")") &amp; " NULL,"</f>
        <v>[DUMMY_CODE] [VARCHAR] (25) NULL,</v>
      </c>
      <c r="N11" s="8" t="s">
        <v>1002</v>
      </c>
      <c r="Q11" s="8" t="str">
        <f t="shared" ref="Q11:Q74" si="1">LEFT(TRIM(N11),LEN(TRIM(N11))-1)&amp;" AS "&amp;I11&amp;","</f>
        <v>`credit`.`dummy_code` AS DUMMY_CODE,</v>
      </c>
    </row>
    <row r="12" spans="1:17">
      <c r="A12" s="18" t="s">
        <v>92</v>
      </c>
      <c r="B12" s="4" t="s">
        <v>79</v>
      </c>
      <c r="C12" s="4" t="s">
        <v>117</v>
      </c>
      <c r="D12" s="4" t="s">
        <v>25</v>
      </c>
      <c r="E12" s="5"/>
      <c r="F12" s="5"/>
      <c r="G12" s="5"/>
      <c r="H12" s="5"/>
      <c r="I12" s="4" t="s">
        <v>92</v>
      </c>
      <c r="J12" s="8" t="str">
        <f t="shared" si="0"/>
        <v>[CENTER] [VARCHAR] (10) NULL,</v>
      </c>
      <c r="N12" s="8" t="s">
        <v>1003</v>
      </c>
      <c r="Q12" s="8" t="str">
        <f t="shared" si="1"/>
        <v>`credit`.`center` AS CENTER,</v>
      </c>
    </row>
    <row r="13" spans="1:17">
      <c r="A13" s="18" t="s">
        <v>136</v>
      </c>
      <c r="B13" s="4" t="s">
        <v>364</v>
      </c>
      <c r="C13" s="4" t="s">
        <v>117</v>
      </c>
      <c r="D13" s="4" t="s">
        <v>54</v>
      </c>
      <c r="E13" s="5"/>
      <c r="F13" s="5"/>
      <c r="G13" s="5"/>
      <c r="H13" s="5"/>
      <c r="I13" s="4" t="s">
        <v>136</v>
      </c>
      <c r="J13" s="8" t="str">
        <f t="shared" si="0"/>
        <v>[CUS_CODE] [VARCHAR] (25) NULL,</v>
      </c>
      <c r="N13" s="8" t="s">
        <v>1004</v>
      </c>
      <c r="Q13" s="8" t="str">
        <f t="shared" si="1"/>
        <v>`credit`.`cus_code` AS CUS_CODE,</v>
      </c>
    </row>
    <row r="14" spans="1:17">
      <c r="A14" s="18" t="s">
        <v>137</v>
      </c>
      <c r="B14" s="4" t="s">
        <v>365</v>
      </c>
      <c r="C14" s="4" t="s">
        <v>117</v>
      </c>
      <c r="D14" s="4" t="s">
        <v>54</v>
      </c>
      <c r="E14" s="5"/>
      <c r="F14" s="5"/>
      <c r="G14" s="5"/>
      <c r="H14" s="5"/>
      <c r="I14" s="4" t="s">
        <v>137</v>
      </c>
      <c r="J14" s="8" t="str">
        <f t="shared" si="0"/>
        <v>[INTRO_CODE] [VARCHAR] (25) NULL,</v>
      </c>
      <c r="N14" s="8" t="s">
        <v>1005</v>
      </c>
      <c r="Q14" s="8" t="str">
        <f t="shared" si="1"/>
        <v>`credit`.`intro_code` AS INTRO_CODE,</v>
      </c>
    </row>
    <row r="15" spans="1:17">
      <c r="A15" s="18" t="s">
        <v>138</v>
      </c>
      <c r="B15" s="4"/>
      <c r="C15" s="4" t="s">
        <v>117</v>
      </c>
      <c r="D15" s="4" t="s">
        <v>54</v>
      </c>
      <c r="E15" s="5"/>
      <c r="F15" s="5"/>
      <c r="G15" s="5"/>
      <c r="H15" s="5"/>
      <c r="I15" s="4" t="s">
        <v>138</v>
      </c>
      <c r="J15" s="8" t="str">
        <f t="shared" si="0"/>
        <v>[AGENT_CODE] [VARCHAR] (25) NULL,</v>
      </c>
      <c r="N15" s="8" t="s">
        <v>1006</v>
      </c>
      <c r="Q15" s="8" t="str">
        <f t="shared" si="1"/>
        <v>`credit`.`agent_code` AS AGENT_CODE,</v>
      </c>
    </row>
    <row r="16" spans="1:17">
      <c r="A16" s="18" t="s">
        <v>139</v>
      </c>
      <c r="B16" s="4" t="s">
        <v>366</v>
      </c>
      <c r="C16" s="4" t="s">
        <v>117</v>
      </c>
      <c r="D16" s="4" t="s">
        <v>116</v>
      </c>
      <c r="E16" s="5"/>
      <c r="F16" s="5"/>
      <c r="G16" s="5"/>
      <c r="H16" s="5"/>
      <c r="I16" s="4" t="s">
        <v>139</v>
      </c>
      <c r="J16" s="8" t="str">
        <f t="shared" si="0"/>
        <v>[CREDIT_TYPE] [VARCHAR] (5) NULL,</v>
      </c>
      <c r="N16" s="8" t="s">
        <v>1007</v>
      </c>
      <c r="Q16" s="8" t="str">
        <f t="shared" si="1"/>
        <v>`credit`.`credit_type` AS CREDIT_TYPE,</v>
      </c>
    </row>
    <row r="17" spans="1:17" s="46" customFormat="1">
      <c r="A17" s="19" t="s">
        <v>140</v>
      </c>
      <c r="B17" s="20"/>
      <c r="C17" s="20" t="s">
        <v>30</v>
      </c>
      <c r="D17" s="20"/>
      <c r="E17" s="21"/>
      <c r="F17" s="21"/>
      <c r="G17" s="21"/>
      <c r="H17" s="21"/>
      <c r="I17" s="20" t="s">
        <v>140</v>
      </c>
      <c r="J17" s="46" t="str">
        <f t="shared" si="0"/>
        <v>[NO_OF_ITEM] [INT]  NULL,</v>
      </c>
      <c r="N17" s="46" t="s">
        <v>1008</v>
      </c>
      <c r="Q17" s="8" t="str">
        <f t="shared" si="1"/>
        <v>`credit`.`no_of_item` AS NO_OF_ITEM,</v>
      </c>
    </row>
    <row r="18" spans="1:17">
      <c r="A18" s="18" t="s">
        <v>141</v>
      </c>
      <c r="B18" s="4"/>
      <c r="C18" s="4" t="s">
        <v>117</v>
      </c>
      <c r="D18" s="4" t="s">
        <v>115</v>
      </c>
      <c r="E18" s="5"/>
      <c r="F18" s="5"/>
      <c r="G18" s="5"/>
      <c r="H18" s="5"/>
      <c r="I18" s="4" t="s">
        <v>141</v>
      </c>
      <c r="J18" s="8" t="str">
        <f t="shared" si="0"/>
        <v>[FLAG] [VARCHAR] (3) NULL,</v>
      </c>
      <c r="N18" s="8" t="s">
        <v>1009</v>
      </c>
      <c r="Q18" s="8" t="str">
        <f t="shared" si="1"/>
        <v>`credit`.`flag` AS FLAG,</v>
      </c>
    </row>
    <row r="19" spans="1:17">
      <c r="A19" s="18" t="s">
        <v>142</v>
      </c>
      <c r="B19" s="4" t="s">
        <v>367</v>
      </c>
      <c r="C19" s="4" t="s">
        <v>117</v>
      </c>
      <c r="D19" s="4" t="s">
        <v>119</v>
      </c>
      <c r="E19" s="5"/>
      <c r="F19" s="5"/>
      <c r="G19" s="5"/>
      <c r="H19" s="5"/>
      <c r="I19" s="4" t="s">
        <v>142</v>
      </c>
      <c r="J19" s="8" t="str">
        <f t="shared" si="0"/>
        <v>[USER] [VARCHAR] (MAX) NULL,</v>
      </c>
      <c r="N19" s="8" t="s">
        <v>1010</v>
      </c>
      <c r="Q19" s="8" t="str">
        <f t="shared" si="1"/>
        <v>`credit`.`user` AS USER,</v>
      </c>
    </row>
    <row r="20" spans="1:17">
      <c r="A20" s="18" t="s">
        <v>143</v>
      </c>
      <c r="B20" s="4" t="s">
        <v>368</v>
      </c>
      <c r="C20" s="4" t="s">
        <v>417</v>
      </c>
      <c r="D20" s="4"/>
      <c r="E20" s="5"/>
      <c r="F20" s="5"/>
      <c r="G20" s="5"/>
      <c r="H20" s="5"/>
      <c r="I20" s="4" t="s">
        <v>143</v>
      </c>
      <c r="J20" s="8" t="str">
        <f t="shared" si="0"/>
        <v>[UTIME] [TIME]  NULL,</v>
      </c>
      <c r="N20" s="8" t="s">
        <v>1011</v>
      </c>
      <c r="Q20" s="8" t="str">
        <f t="shared" si="1"/>
        <v>`credit`.`utime` AS UTIME,</v>
      </c>
    </row>
    <row r="21" spans="1:17">
      <c r="A21" s="18" t="s">
        <v>144</v>
      </c>
      <c r="B21" s="4" t="s">
        <v>369</v>
      </c>
      <c r="C21" s="4" t="s">
        <v>118</v>
      </c>
      <c r="D21" s="4"/>
      <c r="E21" s="5"/>
      <c r="F21" s="5"/>
      <c r="G21" s="5"/>
      <c r="H21" s="5"/>
      <c r="I21" s="4" t="s">
        <v>144</v>
      </c>
      <c r="J21" s="8" t="str">
        <f t="shared" si="0"/>
        <v>[UDATE] [DATE]  NULL,</v>
      </c>
      <c r="N21" s="8" t="s">
        <v>1012</v>
      </c>
      <c r="Q21" s="8" t="str">
        <f t="shared" si="1"/>
        <v>`credit`.`udate` AS UDATE,</v>
      </c>
    </row>
    <row r="22" spans="1:17">
      <c r="A22" s="18" t="s">
        <v>145</v>
      </c>
      <c r="B22" s="4"/>
      <c r="C22" s="4" t="s">
        <v>117</v>
      </c>
      <c r="D22" s="4" t="s">
        <v>54</v>
      </c>
      <c r="E22" s="5"/>
      <c r="F22" s="5"/>
      <c r="G22" s="5"/>
      <c r="H22" s="5"/>
      <c r="I22" s="4" t="s">
        <v>145</v>
      </c>
      <c r="J22" s="8" t="str">
        <f t="shared" si="0"/>
        <v>[GP_CODE] [VARCHAR] (25) NULL,</v>
      </c>
      <c r="N22" s="8" t="s">
        <v>1013</v>
      </c>
      <c r="Q22" s="8" t="str">
        <f t="shared" si="1"/>
        <v>`credit`.`gp_code` AS GP_CODE,</v>
      </c>
    </row>
    <row r="23" spans="1:17">
      <c r="A23" s="18" t="s">
        <v>146</v>
      </c>
      <c r="B23" s="4"/>
      <c r="C23" s="4" t="s">
        <v>30</v>
      </c>
      <c r="D23" s="4"/>
      <c r="E23" s="5"/>
      <c r="F23" s="5"/>
      <c r="G23" s="5"/>
      <c r="H23" s="5"/>
      <c r="I23" s="4" t="s">
        <v>146</v>
      </c>
      <c r="J23" s="8" t="str">
        <f t="shared" si="0"/>
        <v>[REPT_NO] [INT]  NULL,</v>
      </c>
      <c r="N23" s="8" t="s">
        <v>1014</v>
      </c>
      <c r="Q23" s="8" t="str">
        <f t="shared" si="1"/>
        <v>`credit`.`rept_no` AS REPT_NO,</v>
      </c>
    </row>
    <row r="24" spans="1:17" s="46" customFormat="1">
      <c r="A24" s="19" t="s">
        <v>147</v>
      </c>
      <c r="B24" s="20"/>
      <c r="C24" s="20" t="s">
        <v>117</v>
      </c>
      <c r="D24" s="20" t="s">
        <v>54</v>
      </c>
      <c r="E24" s="21"/>
      <c r="F24" s="21"/>
      <c r="G24" s="21"/>
      <c r="H24" s="21"/>
      <c r="I24" s="20" t="s">
        <v>147</v>
      </c>
      <c r="J24" s="8" t="str">
        <f t="shared" si="0"/>
        <v>[ORD_NO] [VARCHAR] (25) NULL,</v>
      </c>
      <c r="N24" s="46" t="s">
        <v>1015</v>
      </c>
      <c r="Q24" s="8" t="str">
        <f t="shared" si="1"/>
        <v>`credit`.`ord_no` AS ORD_NO,</v>
      </c>
    </row>
    <row r="25" spans="1:17">
      <c r="A25" s="18" t="s">
        <v>148</v>
      </c>
      <c r="B25" s="4" t="s">
        <v>370</v>
      </c>
      <c r="C25" s="4" t="s">
        <v>118</v>
      </c>
      <c r="D25" s="4"/>
      <c r="E25" s="5"/>
      <c r="F25" s="5"/>
      <c r="G25" s="5"/>
      <c r="H25" s="5"/>
      <c r="I25" s="4" t="s">
        <v>148</v>
      </c>
      <c r="J25" s="8" t="str">
        <f t="shared" si="0"/>
        <v>[O_DATE] [DATE]  NULL,</v>
      </c>
      <c r="N25" s="8" t="s">
        <v>1016</v>
      </c>
      <c r="Q25" s="8" t="str">
        <f t="shared" si="1"/>
        <v>`credit`.`o_date` AS O_DATE,</v>
      </c>
    </row>
    <row r="26" spans="1:17">
      <c r="A26" s="18" t="s">
        <v>149</v>
      </c>
      <c r="B26" s="4"/>
      <c r="C26" s="4" t="s">
        <v>117</v>
      </c>
      <c r="D26" s="4" t="s">
        <v>54</v>
      </c>
      <c r="E26" s="5"/>
      <c r="F26" s="5"/>
      <c r="G26" s="5"/>
      <c r="H26" s="5"/>
      <c r="I26" s="4" t="s">
        <v>149</v>
      </c>
      <c r="J26" s="8" t="str">
        <f t="shared" si="0"/>
        <v>[D_CODE] [VARCHAR] (25) NULL,</v>
      </c>
      <c r="N26" s="8" t="s">
        <v>1017</v>
      </c>
      <c r="Q26" s="8" t="str">
        <f t="shared" si="1"/>
        <v>`credit`.`d_code` AS D_CODE,</v>
      </c>
    </row>
    <row r="27" spans="1:17">
      <c r="A27" s="18" t="s">
        <v>150</v>
      </c>
      <c r="B27" s="4" t="s">
        <v>371</v>
      </c>
      <c r="C27" s="4" t="s">
        <v>118</v>
      </c>
      <c r="D27" s="4"/>
      <c r="E27" s="5"/>
      <c r="F27" s="5"/>
      <c r="G27" s="5"/>
      <c r="H27" s="5"/>
      <c r="I27" s="4" t="s">
        <v>150</v>
      </c>
      <c r="J27" s="8" t="str">
        <f t="shared" si="0"/>
        <v>[CON_DATE] [DATE]  NULL,</v>
      </c>
      <c r="N27" s="8" t="s">
        <v>1018</v>
      </c>
      <c r="Q27" s="8" t="str">
        <f t="shared" si="1"/>
        <v>`credit`.`con_date` AS CON_DATE,</v>
      </c>
    </row>
    <row r="28" spans="1:17">
      <c r="A28" s="18" t="s">
        <v>151</v>
      </c>
      <c r="B28" s="4" t="s">
        <v>372</v>
      </c>
      <c r="C28" s="4" t="s">
        <v>20</v>
      </c>
      <c r="D28" s="4"/>
      <c r="E28" s="5"/>
      <c r="F28" s="5"/>
      <c r="G28" s="5"/>
      <c r="H28" s="5"/>
      <c r="I28" s="4" t="s">
        <v>151</v>
      </c>
      <c r="J28" s="8" t="str">
        <f t="shared" si="0"/>
        <v>[A_VALUE] [FLOAT]  NULL,</v>
      </c>
      <c r="N28" s="8" t="s">
        <v>1019</v>
      </c>
      <c r="Q28" s="8" t="str">
        <f t="shared" si="1"/>
        <v>`credit`.`a_value` AS A_VALUE,</v>
      </c>
    </row>
    <row r="29" spans="1:17">
      <c r="A29" s="18" t="s">
        <v>152</v>
      </c>
      <c r="B29" s="4" t="s">
        <v>373</v>
      </c>
      <c r="C29" s="4" t="s">
        <v>20</v>
      </c>
      <c r="D29" s="4"/>
      <c r="E29" s="5"/>
      <c r="F29" s="5"/>
      <c r="G29" s="5"/>
      <c r="H29" s="5"/>
      <c r="I29" s="4" t="s">
        <v>152</v>
      </c>
      <c r="J29" s="8" t="str">
        <f t="shared" si="0"/>
        <v>[INTEREST] [FLOAT]  NULL,</v>
      </c>
      <c r="N29" s="8" t="s">
        <v>1020</v>
      </c>
      <c r="Q29" s="8" t="str">
        <f t="shared" si="1"/>
        <v>`credit`.`interest` AS INTEREST,</v>
      </c>
    </row>
    <row r="30" spans="1:17">
      <c r="A30" s="18" t="s">
        <v>153</v>
      </c>
      <c r="B30" s="4"/>
      <c r="C30" s="4" t="s">
        <v>20</v>
      </c>
      <c r="D30" s="4"/>
      <c r="E30" s="5"/>
      <c r="F30" s="5"/>
      <c r="G30" s="5"/>
      <c r="H30" s="5"/>
      <c r="I30" s="4" t="s">
        <v>153</v>
      </c>
      <c r="J30" s="8" t="str">
        <f t="shared" si="0"/>
        <v>[BTT] [FLOAT]  NULL,</v>
      </c>
      <c r="N30" s="8" t="s">
        <v>1021</v>
      </c>
      <c r="Q30" s="8" t="str">
        <f t="shared" si="1"/>
        <v>`credit`.`btt` AS BTT,</v>
      </c>
    </row>
    <row r="31" spans="1:17">
      <c r="A31" s="18" t="s">
        <v>154</v>
      </c>
      <c r="B31" s="4" t="s">
        <v>374</v>
      </c>
      <c r="C31" s="4" t="s">
        <v>30</v>
      </c>
      <c r="D31" s="4"/>
      <c r="E31" s="5"/>
      <c r="F31" s="5"/>
      <c r="G31" s="5"/>
      <c r="H31" s="5"/>
      <c r="I31" s="4" t="s">
        <v>154</v>
      </c>
      <c r="J31" s="8" t="str">
        <f t="shared" si="0"/>
        <v>[TERM] [INT]  NULL,</v>
      </c>
      <c r="N31" s="8" t="s">
        <v>1022</v>
      </c>
      <c r="Q31" s="8" t="str">
        <f t="shared" si="1"/>
        <v>`credit`.`term` AS TERM,</v>
      </c>
    </row>
    <row r="32" spans="1:17">
      <c r="A32" s="18" t="s">
        <v>155</v>
      </c>
      <c r="B32" s="4"/>
      <c r="C32" s="4" t="s">
        <v>20</v>
      </c>
      <c r="D32" s="4"/>
      <c r="E32" s="5"/>
      <c r="F32" s="5"/>
      <c r="G32" s="5"/>
      <c r="H32" s="5"/>
      <c r="I32" s="4" t="s">
        <v>155</v>
      </c>
      <c r="J32" s="8" t="str">
        <f t="shared" si="0"/>
        <v>[RENTAL] [FLOAT]  NULL,</v>
      </c>
      <c r="N32" s="8" t="s">
        <v>1023</v>
      </c>
      <c r="Q32" s="8" t="str">
        <f t="shared" si="1"/>
        <v>`credit`.`rental` AS RENTAL,</v>
      </c>
    </row>
    <row r="33" spans="1:17">
      <c r="A33" s="18" t="s">
        <v>156</v>
      </c>
      <c r="B33" s="4"/>
      <c r="C33" s="4" t="s">
        <v>20</v>
      </c>
      <c r="D33" s="4"/>
      <c r="E33" s="5"/>
      <c r="F33" s="5"/>
      <c r="G33" s="5"/>
      <c r="H33" s="5"/>
      <c r="I33" s="4" t="s">
        <v>156</v>
      </c>
      <c r="J33" s="8" t="str">
        <f t="shared" si="0"/>
        <v>[VALUATION] [FLOAT]  NULL,</v>
      </c>
      <c r="N33" s="8" t="s">
        <v>1024</v>
      </c>
      <c r="Q33" s="8" t="str">
        <f t="shared" si="1"/>
        <v>`credit`.`valuation` AS VALUATION,</v>
      </c>
    </row>
    <row r="34" spans="1:17">
      <c r="A34" s="18" t="s">
        <v>157</v>
      </c>
      <c r="B34" s="4"/>
      <c r="C34" s="4" t="s">
        <v>20</v>
      </c>
      <c r="D34" s="4"/>
      <c r="E34" s="5"/>
      <c r="F34" s="5"/>
      <c r="G34" s="5"/>
      <c r="H34" s="5"/>
      <c r="I34" s="4" t="s">
        <v>157</v>
      </c>
      <c r="J34" s="8" t="str">
        <f t="shared" si="0"/>
        <v>[CA_1] [FLOAT]  NULL,</v>
      </c>
      <c r="N34" s="8" t="s">
        <v>1025</v>
      </c>
      <c r="Q34" s="8" t="str">
        <f t="shared" si="1"/>
        <v>`credit`.`ca_1` AS CA_1,</v>
      </c>
    </row>
    <row r="35" spans="1:17">
      <c r="A35" s="18" t="s">
        <v>158</v>
      </c>
      <c r="B35" s="4"/>
      <c r="C35" s="4" t="s">
        <v>20</v>
      </c>
      <c r="D35" s="4"/>
      <c r="E35" s="5"/>
      <c r="F35" s="5"/>
      <c r="G35" s="5"/>
      <c r="H35" s="5"/>
      <c r="I35" s="4" t="s">
        <v>158</v>
      </c>
      <c r="J35" s="8" t="str">
        <f t="shared" si="0"/>
        <v>[CA_2] [FLOAT]  NULL,</v>
      </c>
      <c r="N35" s="8" t="s">
        <v>1026</v>
      </c>
      <c r="Q35" s="8" t="str">
        <f t="shared" si="1"/>
        <v>`credit`.`ca_2` AS CA_2,</v>
      </c>
    </row>
    <row r="36" spans="1:17">
      <c r="A36" s="18" t="s">
        <v>159</v>
      </c>
      <c r="B36" s="4"/>
      <c r="C36" s="4" t="s">
        <v>30</v>
      </c>
      <c r="D36" s="4"/>
      <c r="E36" s="5"/>
      <c r="F36" s="5"/>
      <c r="G36" s="5"/>
      <c r="H36" s="5"/>
      <c r="I36" s="4" t="s">
        <v>159</v>
      </c>
      <c r="J36" s="8" t="str">
        <f t="shared" si="0"/>
        <v>[A_R] [INT]  NULL,</v>
      </c>
      <c r="N36" s="8" t="s">
        <v>1027</v>
      </c>
      <c r="Q36" s="8" t="str">
        <f t="shared" si="1"/>
        <v>`credit`.`a_r` AS A_R,</v>
      </c>
    </row>
    <row r="37" spans="1:17">
      <c r="A37" s="18" t="s">
        <v>160</v>
      </c>
      <c r="B37" s="4"/>
      <c r="C37" s="4" t="s">
        <v>20</v>
      </c>
      <c r="D37" s="4"/>
      <c r="E37" s="5"/>
      <c r="F37" s="5"/>
      <c r="G37" s="5"/>
      <c r="H37" s="5"/>
      <c r="I37" s="4" t="s">
        <v>160</v>
      </c>
      <c r="J37" s="8" t="str">
        <f t="shared" si="0"/>
        <v>[TOT_REN] [FLOAT]  NULL,</v>
      </c>
      <c r="N37" s="8" t="s">
        <v>1028</v>
      </c>
      <c r="Q37" s="8" t="str">
        <f t="shared" si="1"/>
        <v>`credit`.`tot_ren` AS TOT_REN,</v>
      </c>
    </row>
    <row r="38" spans="1:17">
      <c r="A38" s="18" t="s">
        <v>161</v>
      </c>
      <c r="B38" s="4"/>
      <c r="C38" s="4" t="s">
        <v>20</v>
      </c>
      <c r="D38" s="4"/>
      <c r="E38" s="5"/>
      <c r="F38" s="5"/>
      <c r="G38" s="5"/>
      <c r="H38" s="5"/>
      <c r="I38" s="4" t="s">
        <v>161</v>
      </c>
      <c r="J38" s="8" t="str">
        <f t="shared" si="0"/>
        <v>[A_F] [FLOAT]  NULL,</v>
      </c>
      <c r="N38" s="8" t="s">
        <v>1029</v>
      </c>
      <c r="Q38" s="8" t="str">
        <f t="shared" si="1"/>
        <v>`credit`.`a_f` AS A_F,</v>
      </c>
    </row>
    <row r="39" spans="1:17">
      <c r="A39" s="18" t="s">
        <v>162</v>
      </c>
      <c r="B39" s="4"/>
      <c r="C39" s="4" t="s">
        <v>20</v>
      </c>
      <c r="D39" s="4"/>
      <c r="E39" s="5"/>
      <c r="F39" s="5"/>
      <c r="G39" s="5"/>
      <c r="H39" s="5"/>
      <c r="I39" s="4" t="s">
        <v>162</v>
      </c>
      <c r="J39" s="8" t="str">
        <f t="shared" si="0"/>
        <v>[DIS] [FLOAT]  NULL,</v>
      </c>
      <c r="N39" s="8" t="s">
        <v>1030</v>
      </c>
      <c r="Q39" s="8" t="str">
        <f t="shared" si="1"/>
        <v>`credit`.`dis` AS DIS,</v>
      </c>
    </row>
    <row r="40" spans="1:17">
      <c r="A40" s="18" t="s">
        <v>163</v>
      </c>
      <c r="B40" s="4" t="s">
        <v>375</v>
      </c>
      <c r="C40" s="4" t="s">
        <v>20</v>
      </c>
      <c r="D40" s="4"/>
      <c r="E40" s="5"/>
      <c r="F40" s="5"/>
      <c r="G40" s="5"/>
      <c r="H40" s="5"/>
      <c r="I40" s="4" t="s">
        <v>163</v>
      </c>
      <c r="J40" s="8" t="str">
        <f t="shared" si="0"/>
        <v>[DOC_INV] [FLOAT]  NULL,</v>
      </c>
      <c r="N40" s="8" t="s">
        <v>1031</v>
      </c>
      <c r="Q40" s="8" t="str">
        <f t="shared" si="1"/>
        <v>`credit`.`doc_inv` AS DOC_INV,</v>
      </c>
    </row>
    <row r="41" spans="1:17">
      <c r="A41" s="18" t="s">
        <v>164</v>
      </c>
      <c r="B41" s="4"/>
      <c r="C41" s="4" t="s">
        <v>20</v>
      </c>
      <c r="D41" s="4"/>
      <c r="E41" s="5"/>
      <c r="F41" s="5"/>
      <c r="G41" s="5"/>
      <c r="H41" s="5"/>
      <c r="I41" s="4" t="s">
        <v>164</v>
      </c>
      <c r="J41" s="8" t="str">
        <f t="shared" si="0"/>
        <v>[SERVICE] [FLOAT]  NULL,</v>
      </c>
      <c r="N41" s="8" t="s">
        <v>1032</v>
      </c>
      <c r="Q41" s="8" t="str">
        <f t="shared" si="1"/>
        <v>`credit`.`service` AS SERVICE,</v>
      </c>
    </row>
    <row r="42" spans="1:17">
      <c r="A42" s="18" t="s">
        <v>165</v>
      </c>
      <c r="B42" s="4" t="s">
        <v>376</v>
      </c>
      <c r="C42" s="4" t="s">
        <v>20</v>
      </c>
      <c r="D42" s="4"/>
      <c r="E42" s="5"/>
      <c r="F42" s="5"/>
      <c r="G42" s="5"/>
      <c r="H42" s="5"/>
      <c r="I42" s="4" t="s">
        <v>165</v>
      </c>
      <c r="J42" s="8" t="str">
        <f t="shared" si="0"/>
        <v>[INSURANCE] [FLOAT]  NULL,</v>
      </c>
      <c r="N42" s="8" t="s">
        <v>1033</v>
      </c>
      <c r="Q42" s="8" t="str">
        <f t="shared" si="1"/>
        <v>`credit`.`insurance` AS INSURANCE,</v>
      </c>
    </row>
    <row r="43" spans="1:17">
      <c r="A43" s="18" t="s">
        <v>166</v>
      </c>
      <c r="B43" s="4"/>
      <c r="C43" s="4" t="s">
        <v>20</v>
      </c>
      <c r="D43" s="4"/>
      <c r="E43" s="5"/>
      <c r="F43" s="5"/>
      <c r="G43" s="5"/>
      <c r="H43" s="5"/>
      <c r="I43" s="4" t="s">
        <v>166</v>
      </c>
      <c r="J43" s="8" t="str">
        <f t="shared" si="0"/>
        <v>[TRANSFER] [FLOAT]  NULL,</v>
      </c>
      <c r="N43" s="8" t="s">
        <v>1034</v>
      </c>
      <c r="Q43" s="8" t="str">
        <f t="shared" si="1"/>
        <v>`credit`.`transfer` AS TRANSFER,</v>
      </c>
    </row>
    <row r="44" spans="1:17">
      <c r="A44" s="18" t="s">
        <v>167</v>
      </c>
      <c r="B44" s="4"/>
      <c r="C44" s="4" t="s">
        <v>20</v>
      </c>
      <c r="D44" s="4"/>
      <c r="E44" s="5"/>
      <c r="F44" s="5"/>
      <c r="G44" s="5"/>
      <c r="H44" s="5"/>
      <c r="I44" s="4" t="s">
        <v>167</v>
      </c>
      <c r="J44" s="8" t="str">
        <f t="shared" si="0"/>
        <v>[DEPOSIT] [FLOAT]  NULL,</v>
      </c>
      <c r="N44" s="8" t="s">
        <v>1035</v>
      </c>
      <c r="Q44" s="8" t="str">
        <f t="shared" si="1"/>
        <v>`credit`.`deposit` AS DEPOSIT,</v>
      </c>
    </row>
    <row r="45" spans="1:17">
      <c r="A45" s="18" t="s">
        <v>168</v>
      </c>
      <c r="B45" s="4"/>
      <c r="C45" s="4" t="s">
        <v>20</v>
      </c>
      <c r="D45" s="4"/>
      <c r="E45" s="5"/>
      <c r="F45" s="5"/>
      <c r="G45" s="5"/>
      <c r="H45" s="5"/>
      <c r="I45" s="4" t="s">
        <v>168</v>
      </c>
      <c r="J45" s="8" t="str">
        <f t="shared" si="0"/>
        <v>[STAMPS] [FLOAT]  NULL,</v>
      </c>
      <c r="N45" s="8" t="s">
        <v>1036</v>
      </c>
      <c r="Q45" s="8" t="str">
        <f t="shared" si="1"/>
        <v>`credit`.`stamps` AS STAMPS,</v>
      </c>
    </row>
    <row r="46" spans="1:17">
      <c r="A46" s="18" t="s">
        <v>169</v>
      </c>
      <c r="B46" s="4"/>
      <c r="C46" s="4" t="s">
        <v>20</v>
      </c>
      <c r="D46" s="4"/>
      <c r="E46" s="5"/>
      <c r="F46" s="5"/>
      <c r="G46" s="5"/>
      <c r="H46" s="5"/>
      <c r="I46" s="4" t="s">
        <v>169</v>
      </c>
      <c r="J46" s="8" t="str">
        <f t="shared" si="0"/>
        <v>[C_GST] [FLOAT]  NULL,</v>
      </c>
      <c r="N46" s="8" t="s">
        <v>1037</v>
      </c>
      <c r="Q46" s="8" t="str">
        <f t="shared" si="1"/>
        <v>`credit`.`c_gst` AS C_GST,</v>
      </c>
    </row>
    <row r="47" spans="1:17">
      <c r="A47" s="18" t="s">
        <v>170</v>
      </c>
      <c r="B47" s="4"/>
      <c r="C47" s="4" t="s">
        <v>20</v>
      </c>
      <c r="D47" s="4"/>
      <c r="E47" s="5"/>
      <c r="F47" s="5"/>
      <c r="G47" s="5"/>
      <c r="H47" s="5"/>
      <c r="I47" s="4" t="s">
        <v>170</v>
      </c>
      <c r="J47" s="8" t="str">
        <f t="shared" si="0"/>
        <v>[OTHER] [FLOAT]  NULL,</v>
      </c>
      <c r="N47" s="8" t="s">
        <v>1038</v>
      </c>
      <c r="Q47" s="8" t="str">
        <f t="shared" si="1"/>
        <v>`credit`.`other` AS OTHER,</v>
      </c>
    </row>
    <row r="48" spans="1:17">
      <c r="A48" s="18" t="s">
        <v>171</v>
      </c>
      <c r="B48" s="4"/>
      <c r="C48" s="4" t="s">
        <v>20</v>
      </c>
      <c r="D48" s="4"/>
      <c r="E48" s="5"/>
      <c r="F48" s="5"/>
      <c r="G48" s="5"/>
      <c r="H48" s="5"/>
      <c r="I48" s="4" t="s">
        <v>171</v>
      </c>
      <c r="J48" s="8" t="str">
        <f t="shared" si="0"/>
        <v>[T_D] [FLOAT]  NULL,</v>
      </c>
      <c r="N48" s="8" t="s">
        <v>1039</v>
      </c>
      <c r="Q48" s="8" t="str">
        <f t="shared" si="1"/>
        <v>`credit`.`t_d` AS T_D,</v>
      </c>
    </row>
    <row r="49" spans="1:17">
      <c r="A49" s="18" t="s">
        <v>172</v>
      </c>
      <c r="B49" s="4"/>
      <c r="C49" s="4" t="s">
        <v>20</v>
      </c>
      <c r="D49" s="4"/>
      <c r="E49" s="5"/>
      <c r="F49" s="5"/>
      <c r="G49" s="5"/>
      <c r="H49" s="5"/>
      <c r="I49" s="4" t="s">
        <v>172</v>
      </c>
      <c r="J49" s="8" t="str">
        <f t="shared" si="0"/>
        <v>[T_P] [FLOAT]  NULL,</v>
      </c>
      <c r="N49" s="8" t="s">
        <v>1040</v>
      </c>
      <c r="Q49" s="8" t="str">
        <f t="shared" si="1"/>
        <v>`credit`.`t_p` AS T_P,</v>
      </c>
    </row>
    <row r="50" spans="1:17">
      <c r="A50" s="18" t="s">
        <v>173</v>
      </c>
      <c r="B50" s="4" t="s">
        <v>377</v>
      </c>
      <c r="C50" s="4" t="s">
        <v>118</v>
      </c>
      <c r="D50" s="4"/>
      <c r="E50" s="5"/>
      <c r="F50" s="5"/>
      <c r="G50" s="5"/>
      <c r="H50" s="5"/>
      <c r="I50" s="4" t="s">
        <v>173</v>
      </c>
      <c r="J50" s="8" t="str">
        <f t="shared" si="0"/>
        <v>[DUE_DATE] [DATE]  NULL,</v>
      </c>
      <c r="N50" s="8" t="s">
        <v>1041</v>
      </c>
      <c r="Q50" s="8" t="str">
        <f t="shared" si="1"/>
        <v>`credit`.`due_date` AS DUE_DATE,</v>
      </c>
    </row>
    <row r="51" spans="1:17">
      <c r="A51" s="18" t="s">
        <v>174</v>
      </c>
      <c r="B51" s="4"/>
      <c r="C51" s="4" t="s">
        <v>20</v>
      </c>
      <c r="D51" s="4"/>
      <c r="E51" s="5"/>
      <c r="F51" s="5"/>
      <c r="G51" s="5"/>
      <c r="H51" s="5"/>
      <c r="I51" s="4" t="s">
        <v>174</v>
      </c>
      <c r="J51" s="8" t="str">
        <f t="shared" si="0"/>
        <v>[GST] [FLOAT]  NULL,</v>
      </c>
      <c r="N51" s="8" t="s">
        <v>1042</v>
      </c>
      <c r="Q51" s="8" t="str">
        <f t="shared" si="1"/>
        <v>`credit`.`gst` AS GST,</v>
      </c>
    </row>
    <row r="52" spans="1:17">
      <c r="A52" s="18" t="s">
        <v>175</v>
      </c>
      <c r="B52" s="4"/>
      <c r="C52" s="4" t="s">
        <v>117</v>
      </c>
      <c r="D52" s="4" t="s">
        <v>24</v>
      </c>
      <c r="E52" s="5"/>
      <c r="F52" s="5"/>
      <c r="G52" s="5"/>
      <c r="H52" s="5"/>
      <c r="I52" s="4" t="s">
        <v>175</v>
      </c>
      <c r="J52" s="8" t="str">
        <f t="shared" si="0"/>
        <v>[GP_NUM] [VARCHAR] (20) NULL,</v>
      </c>
      <c r="N52" s="8" t="s">
        <v>1043</v>
      </c>
      <c r="Q52" s="8" t="str">
        <f t="shared" si="1"/>
        <v>`credit`.`gp_num` AS GP_NUM,</v>
      </c>
    </row>
    <row r="53" spans="1:17">
      <c r="A53" s="18" t="s">
        <v>176</v>
      </c>
      <c r="B53" s="4"/>
      <c r="C53" s="4" t="s">
        <v>117</v>
      </c>
      <c r="D53" s="4" t="s">
        <v>24</v>
      </c>
      <c r="E53" s="5"/>
      <c r="F53" s="5"/>
      <c r="G53" s="5"/>
      <c r="H53" s="5"/>
      <c r="I53" s="4" t="s">
        <v>176</v>
      </c>
      <c r="J53" s="8" t="str">
        <f t="shared" si="0"/>
        <v>[GS_DIV] [VARCHAR] (20) NULL,</v>
      </c>
      <c r="N53" s="8" t="s">
        <v>1044</v>
      </c>
      <c r="Q53" s="8" t="str">
        <f t="shared" si="1"/>
        <v>`credit`.`gs_div` AS GS_DIV,</v>
      </c>
    </row>
    <row r="54" spans="1:17">
      <c r="A54" s="18" t="s">
        <v>177</v>
      </c>
      <c r="B54" s="4"/>
      <c r="C54" s="4" t="s">
        <v>117</v>
      </c>
      <c r="D54" s="4" t="s">
        <v>119</v>
      </c>
      <c r="E54" s="5"/>
      <c r="F54" s="5"/>
      <c r="G54" s="5"/>
      <c r="H54" s="5"/>
      <c r="I54" s="4" t="s">
        <v>177</v>
      </c>
      <c r="J54" s="8" t="str">
        <f t="shared" si="0"/>
        <v>[ACTION] [VARCHAR] (MAX) NULL,</v>
      </c>
      <c r="N54" s="8" t="s">
        <v>1045</v>
      </c>
      <c r="Q54" s="8" t="str">
        <f t="shared" si="1"/>
        <v>`credit`.`action` AS ACTION,</v>
      </c>
    </row>
    <row r="55" spans="1:17">
      <c r="A55" s="18" t="s">
        <v>178</v>
      </c>
      <c r="B55" s="4"/>
      <c r="C55" s="4" t="s">
        <v>117</v>
      </c>
      <c r="D55" s="4" t="s">
        <v>26</v>
      </c>
      <c r="E55" s="5"/>
      <c r="F55" s="5"/>
      <c r="G55" s="5"/>
      <c r="H55" s="5"/>
      <c r="I55" s="4" t="s">
        <v>178</v>
      </c>
      <c r="J55" s="8" t="str">
        <f t="shared" si="0"/>
        <v>[SURNAME] [VARCHAR] (30) NULL,</v>
      </c>
      <c r="N55" s="8" t="s">
        <v>1046</v>
      </c>
      <c r="Q55" s="8" t="str">
        <f t="shared" si="1"/>
        <v>`credit`.`surname` AS SURNAME,</v>
      </c>
    </row>
    <row r="56" spans="1:17">
      <c r="A56" s="18" t="s">
        <v>179</v>
      </c>
      <c r="B56" s="4"/>
      <c r="C56" s="4" t="s">
        <v>117</v>
      </c>
      <c r="D56" s="4" t="s">
        <v>119</v>
      </c>
      <c r="E56" s="5"/>
      <c r="F56" s="5"/>
      <c r="G56" s="5"/>
      <c r="H56" s="5"/>
      <c r="I56" s="4" t="s">
        <v>179</v>
      </c>
      <c r="J56" s="8" t="str">
        <f t="shared" si="0"/>
        <v>[PREFIX] [VARCHAR] (MAX) NULL,</v>
      </c>
      <c r="N56" s="8" t="s">
        <v>1047</v>
      </c>
      <c r="Q56" s="8" t="str">
        <f t="shared" si="1"/>
        <v>`credit`.`prefix` AS PREFIX,</v>
      </c>
    </row>
    <row r="57" spans="1:17" s="46" customFormat="1">
      <c r="A57" s="19" t="s">
        <v>180</v>
      </c>
      <c r="B57" s="20"/>
      <c r="C57" s="20" t="s">
        <v>117</v>
      </c>
      <c r="D57" s="20" t="s">
        <v>119</v>
      </c>
      <c r="E57" s="21"/>
      <c r="F57" s="21"/>
      <c r="G57" s="21"/>
      <c r="H57" s="21"/>
      <c r="I57" s="20" t="s">
        <v>180</v>
      </c>
      <c r="J57" s="8" t="str">
        <f t="shared" si="0"/>
        <v>[I_PREFIX] [VARCHAR] (MAX) NULL,</v>
      </c>
      <c r="N57" s="46" t="s">
        <v>1048</v>
      </c>
      <c r="Q57" s="8" t="str">
        <f t="shared" si="1"/>
        <v>`credit`.`i_prefix` AS I_PREFIX,</v>
      </c>
    </row>
    <row r="58" spans="1:17" s="46" customFormat="1">
      <c r="A58" s="19" t="s">
        <v>181</v>
      </c>
      <c r="B58" s="20"/>
      <c r="C58" s="20" t="s">
        <v>117</v>
      </c>
      <c r="D58" s="20" t="s">
        <v>119</v>
      </c>
      <c r="E58" s="21"/>
      <c r="F58" s="21"/>
      <c r="G58" s="21"/>
      <c r="H58" s="21"/>
      <c r="I58" s="20" t="s">
        <v>181</v>
      </c>
      <c r="J58" s="8" t="str">
        <f t="shared" si="0"/>
        <v>[I_SURNAME] [VARCHAR] (MAX) NULL,</v>
      </c>
      <c r="N58" s="46" t="s">
        <v>1049</v>
      </c>
      <c r="Q58" s="8" t="str">
        <f t="shared" si="1"/>
        <v>`credit`.`i_surname` AS I_SURNAME,</v>
      </c>
    </row>
    <row r="59" spans="1:17">
      <c r="A59" s="18" t="s">
        <v>182</v>
      </c>
      <c r="B59" s="4"/>
      <c r="C59" s="4" t="s">
        <v>117</v>
      </c>
      <c r="D59" s="4" t="s">
        <v>119</v>
      </c>
      <c r="E59" s="5"/>
      <c r="F59" s="5"/>
      <c r="G59" s="5"/>
      <c r="H59" s="5"/>
      <c r="I59" s="4" t="s">
        <v>182</v>
      </c>
      <c r="J59" s="8" t="str">
        <f t="shared" si="0"/>
        <v>[COM_NAME] [VARCHAR] (MAX) NULL,</v>
      </c>
      <c r="N59" s="8" t="s">
        <v>1050</v>
      </c>
      <c r="Q59" s="8" t="str">
        <f t="shared" si="1"/>
        <v>`credit`.`com_name` AS COM_NAME,</v>
      </c>
    </row>
    <row r="60" spans="1:17">
      <c r="A60" s="18" t="s">
        <v>61</v>
      </c>
      <c r="B60" s="4"/>
      <c r="C60" s="4" t="s">
        <v>117</v>
      </c>
      <c r="D60" s="4" t="s">
        <v>119</v>
      </c>
      <c r="E60" s="5"/>
      <c r="F60" s="5"/>
      <c r="G60" s="5"/>
      <c r="H60" s="5"/>
      <c r="I60" s="4" t="s">
        <v>61</v>
      </c>
      <c r="J60" s="8" t="str">
        <f t="shared" si="0"/>
        <v>[ADDRESS] [VARCHAR] (MAX) NULL,</v>
      </c>
      <c r="N60" s="8" t="s">
        <v>1051</v>
      </c>
      <c r="Q60" s="8" t="str">
        <f t="shared" si="1"/>
        <v>`credit`.`address` AS ADDRESS,</v>
      </c>
    </row>
    <row r="61" spans="1:17">
      <c r="A61" s="18" t="s">
        <v>183</v>
      </c>
      <c r="B61" s="4"/>
      <c r="C61" s="4" t="s">
        <v>117</v>
      </c>
      <c r="D61" s="4" t="s">
        <v>119</v>
      </c>
      <c r="E61" s="5"/>
      <c r="F61" s="5"/>
      <c r="G61" s="5"/>
      <c r="H61" s="5"/>
      <c r="I61" s="4" t="s">
        <v>183</v>
      </c>
      <c r="J61" s="8" t="str">
        <f t="shared" si="0"/>
        <v>[STREET] [VARCHAR] (MAX) NULL,</v>
      </c>
      <c r="N61" s="8" t="s">
        <v>1052</v>
      </c>
      <c r="Q61" s="8" t="str">
        <f t="shared" si="1"/>
        <v>`credit`.`street` AS STREET,</v>
      </c>
    </row>
    <row r="62" spans="1:17">
      <c r="A62" s="18" t="s">
        <v>184</v>
      </c>
      <c r="B62" s="4"/>
      <c r="C62" s="4" t="s">
        <v>117</v>
      </c>
      <c r="D62" s="4" t="s">
        <v>119</v>
      </c>
      <c r="E62" s="5"/>
      <c r="F62" s="5"/>
      <c r="G62" s="5"/>
      <c r="H62" s="5"/>
      <c r="I62" s="4" t="s">
        <v>184</v>
      </c>
      <c r="J62" s="8" t="str">
        <f t="shared" si="0"/>
        <v>[CITY] [VARCHAR] (MAX) NULL,</v>
      </c>
      <c r="N62" s="8" t="s">
        <v>1053</v>
      </c>
      <c r="Q62" s="8" t="str">
        <f t="shared" si="1"/>
        <v>`credit`.`city` AS CITY,</v>
      </c>
    </row>
    <row r="63" spans="1:17">
      <c r="A63" s="18" t="s">
        <v>185</v>
      </c>
      <c r="B63" s="4"/>
      <c r="C63" s="4" t="s">
        <v>117</v>
      </c>
      <c r="D63" s="4" t="s">
        <v>119</v>
      </c>
      <c r="E63" s="5"/>
      <c r="F63" s="5"/>
      <c r="G63" s="5"/>
      <c r="H63" s="5"/>
      <c r="I63" s="4" t="s">
        <v>185</v>
      </c>
      <c r="J63" s="8" t="str">
        <f t="shared" si="0"/>
        <v>[CON_NUM] [VARCHAR] (MAX) NULL,</v>
      </c>
      <c r="N63" s="8" t="s">
        <v>1054</v>
      </c>
      <c r="Q63" s="8" t="str">
        <f t="shared" si="1"/>
        <v>`credit`.`con_num` AS CON_NUM,</v>
      </c>
    </row>
    <row r="64" spans="1:17" s="46" customFormat="1">
      <c r="A64" s="19" t="s">
        <v>186</v>
      </c>
      <c r="B64" s="20"/>
      <c r="C64" s="20" t="s">
        <v>117</v>
      </c>
      <c r="D64" s="20" t="s">
        <v>115</v>
      </c>
      <c r="E64" s="21"/>
      <c r="F64" s="21"/>
      <c r="G64" s="21"/>
      <c r="H64" s="21"/>
      <c r="I64" s="20" t="s">
        <v>186</v>
      </c>
      <c r="J64" s="8" t="str">
        <f t="shared" si="0"/>
        <v>[FLGDOC] [VARCHAR] (3) NULL,</v>
      </c>
      <c r="N64" s="46" t="s">
        <v>1055</v>
      </c>
      <c r="Q64" s="8" t="str">
        <f t="shared" si="1"/>
        <v>`credit`.`flgdoc` AS FLGDOC,</v>
      </c>
    </row>
    <row r="65" spans="1:17" s="46" customFormat="1">
      <c r="A65" s="19" t="s">
        <v>187</v>
      </c>
      <c r="B65" s="20"/>
      <c r="C65" s="20" t="s">
        <v>117</v>
      </c>
      <c r="D65" s="20" t="s">
        <v>115</v>
      </c>
      <c r="E65" s="21"/>
      <c r="F65" s="21"/>
      <c r="G65" s="21"/>
      <c r="H65" s="21"/>
      <c r="I65" s="20" t="s">
        <v>187</v>
      </c>
      <c r="J65" s="8" t="str">
        <f t="shared" si="0"/>
        <v>[FLGRENTAL] [VARCHAR] (3) NULL,</v>
      </c>
      <c r="N65" s="46" t="s">
        <v>1056</v>
      </c>
      <c r="Q65" s="8" t="str">
        <f t="shared" si="1"/>
        <v>`credit`.`flgrental` AS FLGRENTAL,</v>
      </c>
    </row>
    <row r="66" spans="1:17" s="46" customFormat="1">
      <c r="A66" s="19" t="s">
        <v>188</v>
      </c>
      <c r="B66" s="20"/>
      <c r="C66" s="20" t="s">
        <v>117</v>
      </c>
      <c r="D66" s="20" t="s">
        <v>115</v>
      </c>
      <c r="E66" s="21"/>
      <c r="F66" s="21"/>
      <c r="G66" s="21"/>
      <c r="H66" s="21"/>
      <c r="I66" s="20" t="s">
        <v>188</v>
      </c>
      <c r="J66" s="8" t="str">
        <f t="shared" si="0"/>
        <v>[FLGSERVICE] [VARCHAR] (3) NULL,</v>
      </c>
      <c r="N66" s="46" t="s">
        <v>1057</v>
      </c>
      <c r="Q66" s="8" t="str">
        <f t="shared" si="1"/>
        <v>`credit`.`flgservice` AS FLGSERVICE,</v>
      </c>
    </row>
    <row r="67" spans="1:17" s="46" customFormat="1">
      <c r="A67" s="19" t="s">
        <v>189</v>
      </c>
      <c r="B67" s="20"/>
      <c r="C67" s="20" t="s">
        <v>117</v>
      </c>
      <c r="D67" s="20" t="s">
        <v>115</v>
      </c>
      <c r="E67" s="21"/>
      <c r="F67" s="21"/>
      <c r="G67" s="21"/>
      <c r="H67" s="21"/>
      <c r="I67" s="20" t="s">
        <v>189</v>
      </c>
      <c r="J67" s="8" t="str">
        <f t="shared" si="0"/>
        <v>[FLGINSURANCE] [VARCHAR] (3) NULL,</v>
      </c>
      <c r="N67" s="46" t="s">
        <v>1058</v>
      </c>
      <c r="Q67" s="8" t="str">
        <f t="shared" si="1"/>
        <v>`credit`.`flginsurance` AS FLGINSURANCE,</v>
      </c>
    </row>
    <row r="68" spans="1:17" s="46" customFormat="1">
      <c r="A68" s="19" t="s">
        <v>190</v>
      </c>
      <c r="B68" s="20"/>
      <c r="C68" s="20" t="s">
        <v>117</v>
      </c>
      <c r="D68" s="20" t="s">
        <v>115</v>
      </c>
      <c r="E68" s="21"/>
      <c r="F68" s="21"/>
      <c r="G68" s="21"/>
      <c r="H68" s="21"/>
      <c r="I68" s="20" t="s">
        <v>190</v>
      </c>
      <c r="J68" s="8" t="str">
        <f t="shared" si="0"/>
        <v>[FLGTRANSFER] [VARCHAR] (3) NULL,</v>
      </c>
      <c r="N68" s="46" t="s">
        <v>1059</v>
      </c>
      <c r="Q68" s="8" t="str">
        <f t="shared" si="1"/>
        <v>`credit`.`flgtransfer` AS FLGTRANSFER,</v>
      </c>
    </row>
    <row r="69" spans="1:17" s="46" customFormat="1">
      <c r="A69" s="19" t="s">
        <v>191</v>
      </c>
      <c r="B69" s="20"/>
      <c r="C69" s="20" t="s">
        <v>117</v>
      </c>
      <c r="D69" s="20" t="s">
        <v>115</v>
      </c>
      <c r="E69" s="21"/>
      <c r="F69" s="21"/>
      <c r="G69" s="21"/>
      <c r="H69" s="21"/>
      <c r="I69" s="20" t="s">
        <v>191</v>
      </c>
      <c r="J69" s="8" t="str">
        <f t="shared" si="0"/>
        <v>[FLGSTAMPS] [VARCHAR] (3) NULL,</v>
      </c>
      <c r="N69" s="46" t="s">
        <v>1060</v>
      </c>
      <c r="Q69" s="8" t="str">
        <f t="shared" si="1"/>
        <v>`credit`.`flgstamps` AS FLGSTAMPS,</v>
      </c>
    </row>
    <row r="70" spans="1:17" s="46" customFormat="1">
      <c r="A70" s="19" t="s">
        <v>192</v>
      </c>
      <c r="B70" s="20"/>
      <c r="C70" s="20" t="s">
        <v>117</v>
      </c>
      <c r="D70" s="20" t="s">
        <v>115</v>
      </c>
      <c r="E70" s="21"/>
      <c r="F70" s="21"/>
      <c r="G70" s="21"/>
      <c r="H70" s="21"/>
      <c r="I70" s="20" t="s">
        <v>192</v>
      </c>
      <c r="J70" s="8" t="str">
        <f t="shared" si="0"/>
        <v>[FLGCA_1] [VARCHAR] (3) NULL,</v>
      </c>
      <c r="N70" s="46" t="s">
        <v>1061</v>
      </c>
      <c r="Q70" s="8" t="str">
        <f t="shared" si="1"/>
        <v>`credit`.`flgca_1` AS FLGCA_1,</v>
      </c>
    </row>
    <row r="71" spans="1:17" s="46" customFormat="1">
      <c r="A71" s="19" t="s">
        <v>193</v>
      </c>
      <c r="B71" s="20"/>
      <c r="C71" s="20" t="s">
        <v>117</v>
      </c>
      <c r="D71" s="20" t="s">
        <v>115</v>
      </c>
      <c r="E71" s="21"/>
      <c r="F71" s="21"/>
      <c r="G71" s="21"/>
      <c r="H71" s="21"/>
      <c r="I71" s="20" t="s">
        <v>193</v>
      </c>
      <c r="J71" s="8" t="str">
        <f t="shared" si="0"/>
        <v>[FLGDEPOSIT] [VARCHAR] (3) NULL,</v>
      </c>
      <c r="N71" s="46" t="s">
        <v>1062</v>
      </c>
      <c r="Q71" s="8" t="str">
        <f t="shared" si="1"/>
        <v>`credit`.`flgdeposit` AS FLGDEPOSIT,</v>
      </c>
    </row>
    <row r="72" spans="1:17">
      <c r="A72" s="18" t="s">
        <v>194</v>
      </c>
      <c r="B72" s="4" t="s">
        <v>378</v>
      </c>
      <c r="C72" s="4" t="s">
        <v>20</v>
      </c>
      <c r="D72" s="4"/>
      <c r="E72" s="5"/>
      <c r="F72" s="5"/>
      <c r="G72" s="5"/>
      <c r="H72" s="5"/>
      <c r="I72" s="4" t="s">
        <v>194</v>
      </c>
      <c r="J72" s="8" t="str">
        <f t="shared" si="0"/>
        <v>[FAMOUNT] [FLOAT]  NULL,</v>
      </c>
      <c r="N72" s="8" t="s">
        <v>1063</v>
      </c>
      <c r="Q72" s="8" t="str">
        <f t="shared" si="1"/>
        <v>`credit`.`famount` AS FAMOUNT,</v>
      </c>
    </row>
    <row r="73" spans="1:17">
      <c r="A73" s="18" t="s">
        <v>195</v>
      </c>
      <c r="B73" s="4" t="s">
        <v>379</v>
      </c>
      <c r="C73" s="4" t="s">
        <v>20</v>
      </c>
      <c r="D73" s="4"/>
      <c r="E73" s="5"/>
      <c r="F73" s="5"/>
      <c r="G73" s="5"/>
      <c r="H73" s="5"/>
      <c r="I73" s="4" t="s">
        <v>195</v>
      </c>
      <c r="J73" s="8" t="str">
        <f t="shared" si="0"/>
        <v>[TOTREN1] [FLOAT]  NULL,</v>
      </c>
      <c r="N73" s="8" t="s">
        <v>1064</v>
      </c>
      <c r="Q73" s="8" t="str">
        <f t="shared" si="1"/>
        <v>`credit`.`totren1` AS TOTREN1,</v>
      </c>
    </row>
    <row r="74" spans="1:17">
      <c r="A74" s="18" t="s">
        <v>196</v>
      </c>
      <c r="B74" s="4"/>
      <c r="C74" s="4" t="s">
        <v>20</v>
      </c>
      <c r="D74" s="4"/>
      <c r="E74" s="5"/>
      <c r="F74" s="5"/>
      <c r="G74" s="5"/>
      <c r="H74" s="5"/>
      <c r="I74" s="4" t="s">
        <v>196</v>
      </c>
      <c r="J74" s="8" t="str">
        <f t="shared" si="0"/>
        <v>[RENTAL1] [FLOAT]  NULL,</v>
      </c>
      <c r="N74" s="8" t="s">
        <v>1065</v>
      </c>
      <c r="Q74" s="8" t="str">
        <f t="shared" si="1"/>
        <v>`credit`.`rental1` AS RENTAL1,</v>
      </c>
    </row>
    <row r="75" spans="1:17">
      <c r="A75" s="18" t="s">
        <v>197</v>
      </c>
      <c r="B75" s="4" t="s">
        <v>380</v>
      </c>
      <c r="C75" s="4" t="s">
        <v>20</v>
      </c>
      <c r="D75" s="4"/>
      <c r="E75" s="5"/>
      <c r="F75" s="5"/>
      <c r="G75" s="5"/>
      <c r="H75" s="5"/>
      <c r="I75" s="4" t="s">
        <v>197</v>
      </c>
      <c r="J75" s="8" t="str">
        <f t="shared" si="0"/>
        <v>[TD] [FLOAT]  NULL,</v>
      </c>
      <c r="N75" s="8" t="s">
        <v>1066</v>
      </c>
      <c r="Q75" s="8" t="str">
        <f t="shared" ref="Q75:Q138" si="2">LEFT(TRIM(N75),LEN(TRIM(N75))-1)&amp;" AS "&amp;I75&amp;","</f>
        <v>`credit`.`td` AS TD,</v>
      </c>
    </row>
    <row r="76" spans="1:17">
      <c r="A76" s="18" t="s">
        <v>198</v>
      </c>
      <c r="B76" s="4"/>
      <c r="C76" s="4" t="s">
        <v>20</v>
      </c>
      <c r="D76" s="4"/>
      <c r="E76" s="5"/>
      <c r="F76" s="5"/>
      <c r="G76" s="5"/>
      <c r="H76" s="5"/>
      <c r="I76" s="4" t="s">
        <v>198</v>
      </c>
      <c r="J76" s="8" t="str">
        <f t="shared" si="0"/>
        <v>[CIC] [FLOAT]  NULL,</v>
      </c>
      <c r="N76" s="8" t="s">
        <v>1067</v>
      </c>
      <c r="Q76" s="8" t="str">
        <f t="shared" si="2"/>
        <v>`credit`.`cic` AS CIC,</v>
      </c>
    </row>
    <row r="77" spans="1:17">
      <c r="A77" s="18" t="s">
        <v>199</v>
      </c>
      <c r="B77" s="4" t="s">
        <v>381</v>
      </c>
      <c r="C77" s="4" t="s">
        <v>20</v>
      </c>
      <c r="D77" s="4"/>
      <c r="E77" s="5"/>
      <c r="F77" s="5"/>
      <c r="G77" s="5"/>
      <c r="H77" s="5"/>
      <c r="I77" s="4" t="s">
        <v>199</v>
      </c>
      <c r="J77" s="8" t="str">
        <f t="shared" si="0"/>
        <v>[DP] [FLOAT]  NULL,</v>
      </c>
      <c r="N77" s="8" t="s">
        <v>1068</v>
      </c>
      <c r="Q77" s="8" t="str">
        <f t="shared" si="2"/>
        <v>`credit`.`dp` AS DP,</v>
      </c>
    </row>
    <row r="78" spans="1:17">
      <c r="A78" s="18" t="s">
        <v>200</v>
      </c>
      <c r="B78" s="4"/>
      <c r="C78" s="4" t="s">
        <v>30</v>
      </c>
      <c r="D78" s="4"/>
      <c r="E78" s="5"/>
      <c r="F78" s="5"/>
      <c r="G78" s="5"/>
      <c r="H78" s="5"/>
      <c r="I78" s="4" t="s">
        <v>200</v>
      </c>
      <c r="J78" s="8" t="str">
        <f t="shared" si="0"/>
        <v>[ADVREN] [INT]  NULL,</v>
      </c>
      <c r="N78" s="8" t="s">
        <v>1069</v>
      </c>
      <c r="Q78" s="8" t="str">
        <f t="shared" si="2"/>
        <v>`credit`.`advren` AS ADVREN,</v>
      </c>
    </row>
    <row r="79" spans="1:17">
      <c r="A79" s="18" t="s">
        <v>201</v>
      </c>
      <c r="B79" s="4" t="s">
        <v>382</v>
      </c>
      <c r="C79" s="4" t="s">
        <v>418</v>
      </c>
      <c r="D79" s="4" t="s">
        <v>420</v>
      </c>
      <c r="E79" s="5"/>
      <c r="F79" s="5"/>
      <c r="G79" s="5"/>
      <c r="H79" s="5"/>
      <c r="I79" s="4" t="s">
        <v>201</v>
      </c>
      <c r="J79" s="8" t="str">
        <f t="shared" si="0"/>
        <v>[ARTVAL] [DECIMAL] (18,2) NULL,</v>
      </c>
      <c r="N79" s="8" t="s">
        <v>1070</v>
      </c>
      <c r="Q79" s="8" t="str">
        <f t="shared" si="2"/>
        <v>`credit`.`artval` AS ARTVAL,</v>
      </c>
    </row>
    <row r="80" spans="1:17">
      <c r="A80" s="18" t="s">
        <v>202</v>
      </c>
      <c r="B80" s="4" t="s">
        <v>383</v>
      </c>
      <c r="C80" s="4" t="s">
        <v>30</v>
      </c>
      <c r="D80" s="4"/>
      <c r="E80" s="5"/>
      <c r="F80" s="5"/>
      <c r="G80" s="5"/>
      <c r="H80" s="5"/>
      <c r="I80" s="4" t="s">
        <v>202</v>
      </c>
      <c r="J80" s="8" t="str">
        <f t="shared" si="0"/>
        <v>[PAYFRQ] [INT]  NULL,</v>
      </c>
      <c r="N80" s="8" t="s">
        <v>1071</v>
      </c>
      <c r="Q80" s="8" t="str">
        <f t="shared" si="2"/>
        <v>`credit`.`payfrq` AS PAYFRQ,</v>
      </c>
    </row>
    <row r="81" spans="1:17">
      <c r="A81" s="18" t="s">
        <v>203</v>
      </c>
      <c r="B81" s="4"/>
      <c r="C81" s="4" t="s">
        <v>20</v>
      </c>
      <c r="D81" s="4"/>
      <c r="E81" s="5"/>
      <c r="F81" s="5"/>
      <c r="G81" s="5"/>
      <c r="H81" s="5"/>
      <c r="I81" s="4" t="s">
        <v>203</v>
      </c>
      <c r="J81" s="8" t="str">
        <f t="shared" si="0"/>
        <v>[INTRATE] [FLOAT]  NULL,</v>
      </c>
      <c r="N81" s="8" t="s">
        <v>1072</v>
      </c>
      <c r="Q81" s="8" t="str">
        <f t="shared" si="2"/>
        <v>`credit`.`intrate` AS INTRATE,</v>
      </c>
    </row>
    <row r="82" spans="1:17" s="46" customFormat="1">
      <c r="A82" s="19" t="s">
        <v>204</v>
      </c>
      <c r="B82" s="20"/>
      <c r="C82" s="20" t="s">
        <v>117</v>
      </c>
      <c r="D82" s="20" t="s">
        <v>119</v>
      </c>
      <c r="E82" s="21"/>
      <c r="F82" s="21"/>
      <c r="G82" s="21"/>
      <c r="H82" s="21"/>
      <c r="I82" s="20" t="s">
        <v>204</v>
      </c>
      <c r="J82" s="8" t="str">
        <f t="shared" si="0"/>
        <v>[I_INITIAL] [VARCHAR] (MAX) NULL,</v>
      </c>
      <c r="N82" s="46" t="s">
        <v>1073</v>
      </c>
      <c r="Q82" s="8" t="str">
        <f t="shared" si="2"/>
        <v>`credit`.`i_initial` AS I_INITIAL,</v>
      </c>
    </row>
    <row r="83" spans="1:17">
      <c r="A83" s="18" t="s">
        <v>205</v>
      </c>
      <c r="B83" s="4"/>
      <c r="C83" s="4" t="s">
        <v>117</v>
      </c>
      <c r="D83" s="4" t="s">
        <v>119</v>
      </c>
      <c r="E83" s="5"/>
      <c r="F83" s="5"/>
      <c r="G83" s="5"/>
      <c r="H83" s="5"/>
      <c r="I83" s="4" t="s">
        <v>205</v>
      </c>
      <c r="J83" s="8" t="str">
        <f t="shared" si="0"/>
        <v>[B_INITIAL] [VARCHAR] (MAX) NULL,</v>
      </c>
      <c r="N83" s="8" t="s">
        <v>1074</v>
      </c>
      <c r="Q83" s="8" t="str">
        <f t="shared" si="2"/>
        <v>`credit`.`b_initial` AS B_INITIAL,</v>
      </c>
    </row>
    <row r="84" spans="1:17">
      <c r="A84" s="18" t="s">
        <v>53</v>
      </c>
      <c r="B84" s="4" t="s">
        <v>384</v>
      </c>
      <c r="C84" s="4" t="s">
        <v>117</v>
      </c>
      <c r="D84" s="4" t="s">
        <v>27</v>
      </c>
      <c r="E84" s="5"/>
      <c r="F84" s="5"/>
      <c r="G84" s="5"/>
      <c r="H84" s="5"/>
      <c r="I84" s="4" t="s">
        <v>53</v>
      </c>
      <c r="J84" s="8" t="str">
        <f t="shared" si="0"/>
        <v>[STATUS] [VARCHAR] (15) NULL,</v>
      </c>
      <c r="N84" s="8" t="s">
        <v>1075</v>
      </c>
      <c r="Q84" s="8" t="str">
        <f t="shared" si="2"/>
        <v>`credit`.`status` AS STATUS,</v>
      </c>
    </row>
    <row r="85" spans="1:17">
      <c r="A85" s="18" t="s">
        <v>206</v>
      </c>
      <c r="B85" s="4"/>
      <c r="C85" s="4" t="s">
        <v>117</v>
      </c>
      <c r="D85" s="4" t="s">
        <v>119</v>
      </c>
      <c r="E85" s="5"/>
      <c r="F85" s="5"/>
      <c r="G85" s="5"/>
      <c r="H85" s="5"/>
      <c r="I85" s="4" t="s">
        <v>206</v>
      </c>
      <c r="J85" s="8" t="str">
        <f t="shared" si="0"/>
        <v>[CR_AMT] [VARCHAR] (MAX) NULL,</v>
      </c>
      <c r="N85" s="8" t="s">
        <v>1076</v>
      </c>
      <c r="Q85" s="8" t="str">
        <f t="shared" si="2"/>
        <v>`credit`.`cr_amt` AS CR_AMT,</v>
      </c>
    </row>
    <row r="86" spans="1:17">
      <c r="A86" s="18" t="s">
        <v>207</v>
      </c>
      <c r="B86" s="4"/>
      <c r="C86" s="4" t="s">
        <v>117</v>
      </c>
      <c r="D86" s="4" t="s">
        <v>119</v>
      </c>
      <c r="E86" s="5"/>
      <c r="F86" s="5"/>
      <c r="G86" s="5"/>
      <c r="H86" s="5"/>
      <c r="I86" s="4" t="s">
        <v>207</v>
      </c>
      <c r="J86" s="8" t="str">
        <f t="shared" si="0"/>
        <v>[RECEIPT] [VARCHAR] (MAX) NULL,</v>
      </c>
      <c r="N86" s="8" t="s">
        <v>1077</v>
      </c>
      <c r="Q86" s="8" t="str">
        <f t="shared" si="2"/>
        <v>`credit`.`receipt` AS RECEIPT,</v>
      </c>
    </row>
    <row r="87" spans="1:17">
      <c r="A87" s="18" t="s">
        <v>208</v>
      </c>
      <c r="B87" s="4" t="s">
        <v>385</v>
      </c>
      <c r="C87" s="4" t="s">
        <v>418</v>
      </c>
      <c r="D87" s="4" t="s">
        <v>411</v>
      </c>
      <c r="E87" s="5"/>
      <c r="F87" s="5"/>
      <c r="G87" s="5"/>
      <c r="H87" s="5"/>
      <c r="I87" s="4" t="s">
        <v>208</v>
      </c>
      <c r="J87" s="8" t="str">
        <f t="shared" si="0"/>
        <v>[INT_AMT] [DECIMAL] (15,2) NULL,</v>
      </c>
      <c r="N87" s="8" t="s">
        <v>1078</v>
      </c>
      <c r="Q87" s="8" t="str">
        <f t="shared" si="2"/>
        <v>`credit`.`int_amt` AS INT_AMT,</v>
      </c>
    </row>
    <row r="88" spans="1:17">
      <c r="A88" s="18" t="s">
        <v>209</v>
      </c>
      <c r="B88" s="4"/>
      <c r="C88" s="4" t="s">
        <v>20</v>
      </c>
      <c r="D88" s="4"/>
      <c r="E88" s="5"/>
      <c r="F88" s="5"/>
      <c r="G88" s="5"/>
      <c r="H88" s="5"/>
      <c r="I88" s="4" t="s">
        <v>209</v>
      </c>
      <c r="J88" s="8" t="str">
        <f t="shared" si="0"/>
        <v>[INVES] [FLOAT]  NULL,</v>
      </c>
      <c r="N88" s="8" t="s">
        <v>1079</v>
      </c>
      <c r="Q88" s="8" t="str">
        <f t="shared" si="2"/>
        <v>`credit`.`inves` AS INVES,</v>
      </c>
    </row>
    <row r="89" spans="1:17" s="46" customFormat="1">
      <c r="A89" s="19" t="s">
        <v>210</v>
      </c>
      <c r="B89" s="20"/>
      <c r="C89" s="20" t="s">
        <v>117</v>
      </c>
      <c r="D89" s="20" t="s">
        <v>115</v>
      </c>
      <c r="E89" s="21"/>
      <c r="F89" s="21"/>
      <c r="G89" s="21"/>
      <c r="H89" s="21"/>
      <c r="I89" s="20" t="s">
        <v>210</v>
      </c>
      <c r="J89" s="8" t="str">
        <f t="shared" si="0"/>
        <v>[FLGINVES] [VARCHAR] (3) NULL,</v>
      </c>
      <c r="N89" s="46" t="s">
        <v>1080</v>
      </c>
      <c r="Q89" s="8" t="str">
        <f t="shared" si="2"/>
        <v>`credit`.`flginves` AS FLGINVES,</v>
      </c>
    </row>
    <row r="90" spans="1:17" s="46" customFormat="1">
      <c r="A90" s="19" t="s">
        <v>211</v>
      </c>
      <c r="B90" s="20"/>
      <c r="C90" s="20" t="s">
        <v>117</v>
      </c>
      <c r="D90" s="20" t="s">
        <v>115</v>
      </c>
      <c r="E90" s="21"/>
      <c r="F90" s="21"/>
      <c r="G90" s="21"/>
      <c r="H90" s="21"/>
      <c r="I90" s="20" t="s">
        <v>211</v>
      </c>
      <c r="J90" s="8" t="str">
        <f t="shared" si="0"/>
        <v>[APP_GS_AMT] [VARCHAR] (3) NULL,</v>
      </c>
      <c r="N90" s="46" t="s">
        <v>1081</v>
      </c>
      <c r="Q90" s="8" t="str">
        <f t="shared" si="2"/>
        <v>`credit`.`app_gs_amt` AS APP_GS_AMT,</v>
      </c>
    </row>
    <row r="91" spans="1:17" s="46" customFormat="1">
      <c r="A91" s="19" t="s">
        <v>212</v>
      </c>
      <c r="B91" s="20"/>
      <c r="C91" s="20" t="s">
        <v>117</v>
      </c>
      <c r="D91" s="20" t="s">
        <v>115</v>
      </c>
      <c r="E91" s="21"/>
      <c r="F91" s="21"/>
      <c r="G91" s="21"/>
      <c r="H91" s="21"/>
      <c r="I91" s="20" t="s">
        <v>212</v>
      </c>
      <c r="J91" s="8" t="str">
        <f t="shared" si="0"/>
        <v>[FLGGST] [VARCHAR] (3) NULL,</v>
      </c>
      <c r="N91" s="46" t="s">
        <v>1082</v>
      </c>
      <c r="Q91" s="8" t="str">
        <f t="shared" si="2"/>
        <v>`credit`.`flggst` AS FLGGST,</v>
      </c>
    </row>
    <row r="92" spans="1:17" s="46" customFormat="1">
      <c r="A92" s="19" t="s">
        <v>213</v>
      </c>
      <c r="B92" s="20" t="s">
        <v>386</v>
      </c>
      <c r="C92" s="20" t="s">
        <v>117</v>
      </c>
      <c r="D92" s="20" t="s">
        <v>24</v>
      </c>
      <c r="E92" s="21"/>
      <c r="F92" s="21"/>
      <c r="G92" s="21"/>
      <c r="H92" s="21"/>
      <c r="I92" s="20" t="s">
        <v>213</v>
      </c>
      <c r="J92" s="8" t="str">
        <f t="shared" si="0"/>
        <v>[C_NUM] [VARCHAR] (20) NULL,</v>
      </c>
      <c r="N92" s="46" t="s">
        <v>1083</v>
      </c>
      <c r="Q92" s="8" t="str">
        <f t="shared" si="2"/>
        <v>`credit`.`c_num` AS C_NUM,</v>
      </c>
    </row>
    <row r="93" spans="1:17" s="46" customFormat="1">
      <c r="A93" s="19" t="s">
        <v>214</v>
      </c>
      <c r="B93" s="20" t="s">
        <v>387</v>
      </c>
      <c r="C93" s="20" t="s">
        <v>30</v>
      </c>
      <c r="D93" s="20"/>
      <c r="E93" s="21"/>
      <c r="F93" s="21"/>
      <c r="G93" s="21"/>
      <c r="H93" s="21"/>
      <c r="I93" s="20" t="s">
        <v>214</v>
      </c>
      <c r="J93" s="8" t="str">
        <f t="shared" si="0"/>
        <v>[C_NO] [INT]  NULL,</v>
      </c>
      <c r="N93" s="46" t="s">
        <v>1084</v>
      </c>
      <c r="Q93" s="8" t="str">
        <f t="shared" si="2"/>
        <v>`credit`.`c_no` AS C_NO,</v>
      </c>
    </row>
    <row r="94" spans="1:17" s="46" customFormat="1">
      <c r="A94" s="19" t="s">
        <v>215</v>
      </c>
      <c r="B94" s="20"/>
      <c r="C94" s="20" t="s">
        <v>117</v>
      </c>
      <c r="D94" s="20" t="s">
        <v>115</v>
      </c>
      <c r="E94" s="21"/>
      <c r="F94" s="21"/>
      <c r="G94" s="21"/>
      <c r="H94" s="21"/>
      <c r="I94" s="20" t="s">
        <v>215</v>
      </c>
      <c r="J94" s="8" t="str">
        <f t="shared" si="0"/>
        <v>[FLGOTHER] [VARCHAR] (3) NULL,</v>
      </c>
      <c r="N94" s="46" t="s">
        <v>1085</v>
      </c>
      <c r="Q94" s="8" t="str">
        <f t="shared" si="2"/>
        <v>`credit`.`flgother` AS FLGOTHER,</v>
      </c>
    </row>
    <row r="95" spans="1:17">
      <c r="A95" s="18" t="s">
        <v>216</v>
      </c>
      <c r="B95" s="4" t="s">
        <v>388</v>
      </c>
      <c r="C95" s="4" t="s">
        <v>117</v>
      </c>
      <c r="D95" s="4" t="s">
        <v>115</v>
      </c>
      <c r="E95" s="5"/>
      <c r="F95" s="5"/>
      <c r="G95" s="5"/>
      <c r="H95" s="5"/>
      <c r="I95" s="4" t="s">
        <v>216</v>
      </c>
      <c r="J95" s="8" t="str">
        <f t="shared" si="0"/>
        <v>[INITIATE] [VARCHAR] (3) NULL,</v>
      </c>
      <c r="N95" s="8" t="s">
        <v>1086</v>
      </c>
      <c r="Q95" s="8" t="str">
        <f t="shared" si="2"/>
        <v>`credit`.`initiate` AS INITIATE,</v>
      </c>
    </row>
    <row r="96" spans="1:17">
      <c r="A96" s="18" t="s">
        <v>217</v>
      </c>
      <c r="B96" s="4"/>
      <c r="C96" s="4" t="s">
        <v>117</v>
      </c>
      <c r="D96" s="4" t="s">
        <v>119</v>
      </c>
      <c r="E96" s="5"/>
      <c r="F96" s="5"/>
      <c r="G96" s="5"/>
      <c r="H96" s="5"/>
      <c r="I96" s="4" t="s">
        <v>217</v>
      </c>
      <c r="J96" s="8" t="str">
        <f t="shared" si="0"/>
        <v>[RECEIPT2] [VARCHAR] (MAX) NULL,</v>
      </c>
      <c r="N96" s="8" t="s">
        <v>1087</v>
      </c>
      <c r="Q96" s="8" t="str">
        <f t="shared" si="2"/>
        <v>`credit`.`receipt2` AS RECEIPT2,</v>
      </c>
    </row>
    <row r="97" spans="1:17" s="46" customFormat="1">
      <c r="A97" s="19" t="s">
        <v>218</v>
      </c>
      <c r="B97" s="20"/>
      <c r="C97" s="20" t="s">
        <v>117</v>
      </c>
      <c r="D97" s="20" t="s">
        <v>119</v>
      </c>
      <c r="E97" s="21"/>
      <c r="F97" s="21"/>
      <c r="G97" s="21"/>
      <c r="H97" s="21"/>
      <c r="I97" s="20" t="s">
        <v>218</v>
      </c>
      <c r="J97" s="8" t="str">
        <f t="shared" si="0"/>
        <v>[RECEIPT3] [VARCHAR] (MAX) NULL,</v>
      </c>
      <c r="N97" s="46" t="s">
        <v>1088</v>
      </c>
      <c r="Q97" s="8" t="str">
        <f t="shared" si="2"/>
        <v>`credit`.`receipt3` AS RECEIPT3,</v>
      </c>
    </row>
    <row r="98" spans="1:17" s="46" customFormat="1">
      <c r="A98" s="19" t="s">
        <v>219</v>
      </c>
      <c r="B98" s="20"/>
      <c r="C98" s="20" t="s">
        <v>117</v>
      </c>
      <c r="D98" s="20" t="s">
        <v>119</v>
      </c>
      <c r="E98" s="21"/>
      <c r="F98" s="21"/>
      <c r="G98" s="21"/>
      <c r="H98" s="21"/>
      <c r="I98" s="20" t="s">
        <v>219</v>
      </c>
      <c r="J98" s="8" t="str">
        <f t="shared" si="0"/>
        <v>[RECEIPT4] [VARCHAR] (MAX) NULL,</v>
      </c>
      <c r="N98" s="46" t="s">
        <v>1089</v>
      </c>
      <c r="Q98" s="8" t="str">
        <f t="shared" si="2"/>
        <v>`credit`.`receipt4` AS RECEIPT4,</v>
      </c>
    </row>
    <row r="99" spans="1:17" s="46" customFormat="1">
      <c r="A99" s="19" t="s">
        <v>220</v>
      </c>
      <c r="B99" s="20"/>
      <c r="C99" s="20" t="s">
        <v>117</v>
      </c>
      <c r="D99" s="20" t="s">
        <v>119</v>
      </c>
      <c r="E99" s="21"/>
      <c r="F99" s="21"/>
      <c r="G99" s="21"/>
      <c r="H99" s="21"/>
      <c r="I99" s="20" t="s">
        <v>220</v>
      </c>
      <c r="J99" s="8" t="str">
        <f t="shared" si="0"/>
        <v>[RECEIPT5] [VARCHAR] (MAX) NULL,</v>
      </c>
      <c r="N99" s="46" t="s">
        <v>1090</v>
      </c>
      <c r="Q99" s="8" t="str">
        <f t="shared" si="2"/>
        <v>`credit`.`receipt5` AS RECEIPT5,</v>
      </c>
    </row>
    <row r="100" spans="1:17" s="46" customFormat="1">
      <c r="A100" s="19" t="s">
        <v>221</v>
      </c>
      <c r="B100" s="20"/>
      <c r="C100" s="20" t="s">
        <v>20</v>
      </c>
      <c r="D100" s="20"/>
      <c r="E100" s="21"/>
      <c r="F100" s="21"/>
      <c r="G100" s="21"/>
      <c r="H100" s="21"/>
      <c r="I100" s="20" t="s">
        <v>221</v>
      </c>
      <c r="J100" s="8" t="str">
        <f t="shared" si="0"/>
        <v>[PAY_AMOUNT] [FLOAT]  NULL,</v>
      </c>
      <c r="N100" s="46" t="s">
        <v>1091</v>
      </c>
      <c r="Q100" s="8" t="str">
        <f t="shared" si="2"/>
        <v>`credit`.`pay_amount` AS PAY_AMOUNT,</v>
      </c>
    </row>
    <row r="101" spans="1:17" s="46" customFormat="1">
      <c r="A101" s="19" t="s">
        <v>222</v>
      </c>
      <c r="B101" s="20"/>
      <c r="C101" s="20" t="s">
        <v>118</v>
      </c>
      <c r="D101" s="20"/>
      <c r="E101" s="21"/>
      <c r="F101" s="21"/>
      <c r="G101" s="21"/>
      <c r="H101" s="21"/>
      <c r="I101" s="20" t="s">
        <v>222</v>
      </c>
      <c r="J101" s="8" t="str">
        <f t="shared" si="0"/>
        <v>[PAY_DATE] [DATE]  NULL,</v>
      </c>
      <c r="N101" s="46" t="s">
        <v>1092</v>
      </c>
      <c r="Q101" s="8" t="str">
        <f t="shared" si="2"/>
        <v>`credit`.`pay_date` AS PAY_DATE,</v>
      </c>
    </row>
    <row r="102" spans="1:17">
      <c r="A102" s="18" t="s">
        <v>223</v>
      </c>
      <c r="B102" s="4" t="s">
        <v>389</v>
      </c>
      <c r="C102" s="4" t="s">
        <v>418</v>
      </c>
      <c r="D102" s="4" t="s">
        <v>411</v>
      </c>
      <c r="E102" s="5"/>
      <c r="F102" s="5"/>
      <c r="G102" s="5"/>
      <c r="H102" s="5"/>
      <c r="I102" s="4" t="s">
        <v>223</v>
      </c>
      <c r="J102" s="8" t="str">
        <f t="shared" si="0"/>
        <v>[C_BAL] [DECIMAL] (15,2) NULL,</v>
      </c>
      <c r="N102" s="8" t="s">
        <v>1093</v>
      </c>
      <c r="Q102" s="8" t="str">
        <f t="shared" si="2"/>
        <v>`credit`.`c_bal` AS C_BAL,</v>
      </c>
    </row>
    <row r="103" spans="1:17">
      <c r="A103" s="18" t="s">
        <v>224</v>
      </c>
      <c r="B103" s="4"/>
      <c r="C103" s="4" t="s">
        <v>20</v>
      </c>
      <c r="D103" s="4"/>
      <c r="E103" s="5"/>
      <c r="F103" s="5"/>
      <c r="G103" s="5"/>
      <c r="H103" s="5"/>
      <c r="I103" s="4" t="s">
        <v>224</v>
      </c>
      <c r="J103" s="8" t="str">
        <f t="shared" si="0"/>
        <v>[CR_DEBIT] [FLOAT]  NULL,</v>
      </c>
      <c r="N103" s="8" t="s">
        <v>1094</v>
      </c>
      <c r="Q103" s="8" t="str">
        <f t="shared" si="2"/>
        <v>`credit`.`cr_debit` AS CR_DEBIT,</v>
      </c>
    </row>
    <row r="104" spans="1:17">
      <c r="A104" s="18" t="s">
        <v>225</v>
      </c>
      <c r="B104" s="4" t="s">
        <v>390</v>
      </c>
      <c r="C104" s="4" t="s">
        <v>418</v>
      </c>
      <c r="D104" s="4" t="s">
        <v>411</v>
      </c>
      <c r="E104" s="5"/>
      <c r="F104" s="5"/>
      <c r="G104" s="5"/>
      <c r="H104" s="5"/>
      <c r="I104" s="4" t="s">
        <v>225</v>
      </c>
      <c r="J104" s="8" t="str">
        <f t="shared" si="0"/>
        <v>[CAPITAL] [DECIMAL] (15,2) NULL,</v>
      </c>
      <c r="N104" s="8" t="s">
        <v>1095</v>
      </c>
      <c r="Q104" s="8" t="str">
        <f t="shared" si="2"/>
        <v>`credit`.`capital` AS CAPITAL,</v>
      </c>
    </row>
    <row r="105" spans="1:17">
      <c r="A105" s="18" t="s">
        <v>226</v>
      </c>
      <c r="B105" s="4" t="s">
        <v>391</v>
      </c>
      <c r="C105" s="4" t="s">
        <v>20</v>
      </c>
      <c r="D105" s="4"/>
      <c r="E105" s="5"/>
      <c r="F105" s="5"/>
      <c r="G105" s="5"/>
      <c r="H105" s="5"/>
      <c r="I105" s="4" t="s">
        <v>226</v>
      </c>
      <c r="J105" s="8" t="str">
        <f t="shared" si="0"/>
        <v>[C_ARR] [FLOAT]  NULL,</v>
      </c>
      <c r="N105" s="8" t="s">
        <v>1096</v>
      </c>
      <c r="Q105" s="8" t="str">
        <f t="shared" si="2"/>
        <v>`credit`.`c_arr` AS C_ARR,</v>
      </c>
    </row>
    <row r="106" spans="1:17">
      <c r="A106" s="18" t="s">
        <v>227</v>
      </c>
      <c r="B106" s="4" t="s">
        <v>421</v>
      </c>
      <c r="C106" s="4" t="s">
        <v>117</v>
      </c>
      <c r="D106" s="4" t="s">
        <v>413</v>
      </c>
      <c r="E106" s="5"/>
      <c r="F106" s="5"/>
      <c r="G106" s="5"/>
      <c r="H106" s="5"/>
      <c r="I106" s="4" t="s">
        <v>227</v>
      </c>
      <c r="J106" s="8" t="str">
        <f t="shared" si="0"/>
        <v>[REM_STATUS] [VARCHAR] (2) NULL,</v>
      </c>
      <c r="N106" s="8" t="s">
        <v>1097</v>
      </c>
      <c r="Q106" s="8" t="str">
        <f t="shared" si="2"/>
        <v>`credit`.`rem_status` AS REM_STATUS,</v>
      </c>
    </row>
    <row r="107" spans="1:17">
      <c r="A107" s="18" t="s">
        <v>228</v>
      </c>
      <c r="B107" s="4" t="s">
        <v>412</v>
      </c>
      <c r="C107" s="4" t="s">
        <v>419</v>
      </c>
      <c r="D107" s="4" t="s">
        <v>23</v>
      </c>
      <c r="E107" s="5"/>
      <c r="F107" s="5"/>
      <c r="G107" s="5"/>
      <c r="H107" s="5"/>
      <c r="I107" s="4" t="s">
        <v>228</v>
      </c>
      <c r="J107" s="8" t="str">
        <f t="shared" si="0"/>
        <v>[RE_CASE] [CHAR] (1) NULL,</v>
      </c>
      <c r="N107" s="8" t="s">
        <v>1098</v>
      </c>
      <c r="Q107" s="8" t="str">
        <f t="shared" si="2"/>
        <v>`credit`.`re_case` AS RE_CASE,</v>
      </c>
    </row>
    <row r="108" spans="1:17">
      <c r="A108" s="18" t="s">
        <v>229</v>
      </c>
      <c r="B108" s="4"/>
      <c r="C108" s="4" t="s">
        <v>117</v>
      </c>
      <c r="D108" s="4" t="s">
        <v>24</v>
      </c>
      <c r="E108" s="5"/>
      <c r="F108" s="5"/>
      <c r="G108" s="5"/>
      <c r="H108" s="5"/>
      <c r="I108" s="4" t="s">
        <v>229</v>
      </c>
      <c r="J108" s="8" t="str">
        <f t="shared" si="0"/>
        <v>[CR_INT] [VARCHAR] (20) NULL,</v>
      </c>
      <c r="N108" s="8" t="s">
        <v>1099</v>
      </c>
      <c r="Q108" s="8" t="str">
        <f t="shared" si="2"/>
        <v>`credit`.`cr_int` AS CR_INT,</v>
      </c>
    </row>
    <row r="109" spans="1:17" s="46" customFormat="1">
      <c r="A109" s="19" t="s">
        <v>230</v>
      </c>
      <c r="B109" s="20"/>
      <c r="C109" s="20" t="s">
        <v>117</v>
      </c>
      <c r="D109" s="20" t="s">
        <v>24</v>
      </c>
      <c r="E109" s="21"/>
      <c r="F109" s="21"/>
      <c r="G109" s="21"/>
      <c r="H109" s="21"/>
      <c r="I109" s="20" t="s">
        <v>230</v>
      </c>
      <c r="J109" s="8" t="str">
        <f t="shared" si="0"/>
        <v>[CR_CAP] [VARCHAR] (20) NULL,</v>
      </c>
      <c r="N109" s="46" t="s">
        <v>1100</v>
      </c>
      <c r="Q109" s="8" t="str">
        <f t="shared" si="2"/>
        <v>`credit`.`cr_cap` AS CR_CAP,</v>
      </c>
    </row>
    <row r="110" spans="1:17" s="46" customFormat="1">
      <c r="A110" s="19" t="s">
        <v>231</v>
      </c>
      <c r="B110" s="20"/>
      <c r="C110" s="20" t="s">
        <v>117</v>
      </c>
      <c r="D110" s="20" t="s">
        <v>24</v>
      </c>
      <c r="E110" s="21"/>
      <c r="F110" s="21"/>
      <c r="G110" s="21"/>
      <c r="H110" s="21"/>
      <c r="I110" s="20" t="s">
        <v>231</v>
      </c>
      <c r="J110" s="8" t="str">
        <f t="shared" si="0"/>
        <v>[CR_DEFAULT] [VARCHAR] (20) NULL,</v>
      </c>
      <c r="N110" s="46" t="s">
        <v>1101</v>
      </c>
      <c r="Q110" s="8" t="str">
        <f t="shared" si="2"/>
        <v>`credit`.`cr_default` AS CR_DEFAULT,</v>
      </c>
    </row>
    <row r="111" spans="1:17" s="46" customFormat="1">
      <c r="A111" s="19" t="s">
        <v>232</v>
      </c>
      <c r="B111" s="20"/>
      <c r="C111" s="20" t="s">
        <v>117</v>
      </c>
      <c r="D111" s="20" t="s">
        <v>24</v>
      </c>
      <c r="E111" s="21"/>
      <c r="F111" s="21"/>
      <c r="G111" s="21"/>
      <c r="H111" s="21"/>
      <c r="I111" s="20" t="s">
        <v>232</v>
      </c>
      <c r="J111" s="8" t="str">
        <f t="shared" si="0"/>
        <v>[CR_RSENT] [VARCHAR] (20) NULL,</v>
      </c>
      <c r="N111" s="46" t="s">
        <v>1102</v>
      </c>
      <c r="Q111" s="8" t="str">
        <f t="shared" si="2"/>
        <v>`credit`.`cr_rsent` AS CR_RSENT,</v>
      </c>
    </row>
    <row r="112" spans="1:17">
      <c r="A112" s="18" t="s">
        <v>233</v>
      </c>
      <c r="B112" s="4"/>
      <c r="C112" s="4" t="s">
        <v>117</v>
      </c>
      <c r="D112" s="4" t="s">
        <v>119</v>
      </c>
      <c r="E112" s="5"/>
      <c r="F112" s="5"/>
      <c r="G112" s="5"/>
      <c r="H112" s="5"/>
      <c r="I112" s="4" t="s">
        <v>233</v>
      </c>
      <c r="J112" s="8" t="str">
        <f t="shared" si="0"/>
        <v>[CR_STATUS] [VARCHAR] (MAX) NULL,</v>
      </c>
      <c r="N112" s="8" t="s">
        <v>1103</v>
      </c>
      <c r="Q112" s="8" t="str">
        <f t="shared" si="2"/>
        <v>`credit`.`cr_status` AS CR_STATUS,</v>
      </c>
    </row>
    <row r="113" spans="1:17">
      <c r="A113" s="18" t="s">
        <v>234</v>
      </c>
      <c r="B113" s="4"/>
      <c r="C113" s="4" t="s">
        <v>20</v>
      </c>
      <c r="D113" s="4"/>
      <c r="E113" s="5"/>
      <c r="F113" s="5"/>
      <c r="G113" s="5"/>
      <c r="H113" s="5"/>
      <c r="I113" s="4" t="s">
        <v>234</v>
      </c>
      <c r="J113" s="8" t="str">
        <f t="shared" si="0"/>
        <v>[REM_DEINST] [FLOAT]  NULL,</v>
      </c>
      <c r="N113" s="8" t="s">
        <v>1104</v>
      </c>
      <c r="Q113" s="8" t="str">
        <f t="shared" si="2"/>
        <v>`credit`.`rem_deinst` AS REM_DEINST,</v>
      </c>
    </row>
    <row r="114" spans="1:17">
      <c r="A114" s="18" t="s">
        <v>235</v>
      </c>
      <c r="B114" s="4"/>
      <c r="C114" s="4" t="s">
        <v>20</v>
      </c>
      <c r="D114" s="4"/>
      <c r="E114" s="5"/>
      <c r="F114" s="5"/>
      <c r="G114" s="5"/>
      <c r="H114" s="5"/>
      <c r="I114" s="4" t="s">
        <v>235</v>
      </c>
      <c r="J114" s="8" t="str">
        <f t="shared" si="0"/>
        <v>[DEF_INT] [FLOAT]  NULL,</v>
      </c>
      <c r="N114" s="8" t="s">
        <v>1105</v>
      </c>
      <c r="Q114" s="8" t="str">
        <f t="shared" si="2"/>
        <v>`credit`.`def_int` AS DEF_INT,</v>
      </c>
    </row>
    <row r="115" spans="1:17">
      <c r="A115" s="18" t="s">
        <v>236</v>
      </c>
      <c r="B115" s="4"/>
      <c r="C115" s="4" t="s">
        <v>117</v>
      </c>
      <c r="D115" s="4" t="s">
        <v>24</v>
      </c>
      <c r="E115" s="5"/>
      <c r="F115" s="5"/>
      <c r="G115" s="5"/>
      <c r="H115" s="5"/>
      <c r="I115" s="4" t="s">
        <v>236</v>
      </c>
      <c r="J115" s="8" t="str">
        <f t="shared" si="0"/>
        <v>[FD_NO] [VARCHAR] (20) NULL,</v>
      </c>
      <c r="N115" s="8" t="s">
        <v>1106</v>
      </c>
      <c r="Q115" s="8" t="str">
        <f t="shared" si="2"/>
        <v>`credit`.`fd_no` AS FD_NO,</v>
      </c>
    </row>
    <row r="116" spans="1:17">
      <c r="A116" s="18" t="s">
        <v>237</v>
      </c>
      <c r="B116" s="4"/>
      <c r="C116" s="4" t="s">
        <v>117</v>
      </c>
      <c r="D116" s="4" t="s">
        <v>115</v>
      </c>
      <c r="E116" s="5"/>
      <c r="F116" s="5"/>
      <c r="G116" s="5"/>
      <c r="H116" s="5"/>
      <c r="I116" s="4" t="s">
        <v>237</v>
      </c>
      <c r="J116" s="8" t="str">
        <f t="shared" si="0"/>
        <v>[ARR_FLAG] [VARCHAR] (3) NULL,</v>
      </c>
      <c r="N116" s="8" t="s">
        <v>1107</v>
      </c>
      <c r="Q116" s="8" t="str">
        <f t="shared" si="2"/>
        <v>`credit`.`arr_flag` AS ARR_FLAG,</v>
      </c>
    </row>
    <row r="117" spans="1:17">
      <c r="A117" s="18" t="s">
        <v>238</v>
      </c>
      <c r="B117" s="4"/>
      <c r="C117" s="4" t="s">
        <v>117</v>
      </c>
      <c r="D117" s="4" t="s">
        <v>115</v>
      </c>
      <c r="E117" s="5"/>
      <c r="F117" s="5"/>
      <c r="G117" s="5"/>
      <c r="H117" s="5"/>
      <c r="I117" s="4" t="s">
        <v>238</v>
      </c>
      <c r="J117" s="8" t="str">
        <f t="shared" si="0"/>
        <v>[DEF_FLAG] [VARCHAR] (3) NULL,</v>
      </c>
      <c r="N117" s="8" t="s">
        <v>1108</v>
      </c>
      <c r="Q117" s="8" t="str">
        <f t="shared" si="2"/>
        <v>`credit`.`def_flag` AS DEF_FLAG,</v>
      </c>
    </row>
    <row r="118" spans="1:17">
      <c r="A118" s="18" t="s">
        <v>239</v>
      </c>
      <c r="B118" s="4"/>
      <c r="C118" s="4" t="s">
        <v>117</v>
      </c>
      <c r="D118" s="4" t="s">
        <v>24</v>
      </c>
      <c r="E118" s="5"/>
      <c r="F118" s="5"/>
      <c r="G118" s="5"/>
      <c r="H118" s="5"/>
      <c r="I118" s="4" t="s">
        <v>239</v>
      </c>
      <c r="J118" s="8" t="str">
        <f t="shared" si="0"/>
        <v>[FD_NO1] [VARCHAR] (20) NULL,</v>
      </c>
      <c r="N118" s="8" t="s">
        <v>1109</v>
      </c>
      <c r="Q118" s="8" t="str">
        <f t="shared" si="2"/>
        <v>`credit`.`fd_no1` AS FD_NO1,</v>
      </c>
    </row>
    <row r="119" spans="1:17" s="46" customFormat="1">
      <c r="A119" s="19" t="s">
        <v>240</v>
      </c>
      <c r="B119" s="20"/>
      <c r="C119" s="20" t="s">
        <v>117</v>
      </c>
      <c r="D119" s="20" t="s">
        <v>24</v>
      </c>
      <c r="E119" s="21"/>
      <c r="F119" s="21"/>
      <c r="G119" s="21"/>
      <c r="H119" s="21"/>
      <c r="I119" s="20" t="s">
        <v>240</v>
      </c>
      <c r="J119" s="8" t="str">
        <f t="shared" si="0"/>
        <v>[FD_NO2] [VARCHAR] (20) NULL,</v>
      </c>
      <c r="N119" s="46" t="s">
        <v>1110</v>
      </c>
      <c r="Q119" s="8" t="str">
        <f t="shared" si="2"/>
        <v>`credit`.`fd_no2` AS FD_NO2,</v>
      </c>
    </row>
    <row r="120" spans="1:17" s="46" customFormat="1">
      <c r="A120" s="19" t="s">
        <v>241</v>
      </c>
      <c r="B120" s="20"/>
      <c r="C120" s="20" t="s">
        <v>117</v>
      </c>
      <c r="D120" s="20" t="s">
        <v>24</v>
      </c>
      <c r="E120" s="21"/>
      <c r="F120" s="21"/>
      <c r="G120" s="21"/>
      <c r="H120" s="21"/>
      <c r="I120" s="20" t="s">
        <v>241</v>
      </c>
      <c r="J120" s="8" t="str">
        <f t="shared" si="0"/>
        <v>[FD_NO3] [VARCHAR] (20) NULL,</v>
      </c>
      <c r="N120" s="46" t="s">
        <v>1111</v>
      </c>
      <c r="Q120" s="8" t="str">
        <f t="shared" si="2"/>
        <v>`credit`.`fd_no3` AS FD_NO3,</v>
      </c>
    </row>
    <row r="121" spans="1:17" s="46" customFormat="1">
      <c r="A121" s="19" t="s">
        <v>242</v>
      </c>
      <c r="B121" s="20"/>
      <c r="C121" s="20" t="s">
        <v>117</v>
      </c>
      <c r="D121" s="20" t="s">
        <v>24</v>
      </c>
      <c r="E121" s="21"/>
      <c r="F121" s="21"/>
      <c r="G121" s="21"/>
      <c r="H121" s="21"/>
      <c r="I121" s="20" t="s">
        <v>242</v>
      </c>
      <c r="J121" s="8" t="str">
        <f t="shared" si="0"/>
        <v>[FD_NO4] [VARCHAR] (20) NULL,</v>
      </c>
      <c r="N121" s="46" t="s">
        <v>1112</v>
      </c>
      <c r="Q121" s="8" t="str">
        <f t="shared" si="2"/>
        <v>`credit`.`fd_no4` AS FD_NO4,</v>
      </c>
    </row>
    <row r="122" spans="1:17">
      <c r="A122" s="18" t="s">
        <v>243</v>
      </c>
      <c r="B122" s="4"/>
      <c r="C122" s="4" t="s">
        <v>117</v>
      </c>
      <c r="D122" s="4" t="s">
        <v>24</v>
      </c>
      <c r="E122" s="5"/>
      <c r="F122" s="5"/>
      <c r="G122" s="5"/>
      <c r="H122" s="5"/>
      <c r="I122" s="4" t="s">
        <v>243</v>
      </c>
      <c r="J122" s="8" t="str">
        <f t="shared" si="0"/>
        <v>[FSD_NO] [VARCHAR] (20) NULL,</v>
      </c>
      <c r="N122" s="8" t="s">
        <v>1113</v>
      </c>
      <c r="Q122" s="8" t="str">
        <f t="shared" si="2"/>
        <v>`credit`.`fsd_no` AS FSD_NO,</v>
      </c>
    </row>
    <row r="123" spans="1:17">
      <c r="A123" s="18" t="s">
        <v>244</v>
      </c>
      <c r="B123" s="4"/>
      <c r="C123" s="4" t="s">
        <v>118</v>
      </c>
      <c r="D123" s="4"/>
      <c r="E123" s="5"/>
      <c r="F123" s="5"/>
      <c r="G123" s="5"/>
      <c r="H123" s="5"/>
      <c r="I123" s="4" t="s">
        <v>244</v>
      </c>
      <c r="J123" s="8" t="str">
        <f t="shared" si="0"/>
        <v>[TO_DATE] [DATE]  NULL,</v>
      </c>
      <c r="N123" s="8" t="s">
        <v>1114</v>
      </c>
      <c r="Q123" s="8" t="str">
        <f t="shared" si="2"/>
        <v>`credit`.`to_date` AS TO_DATE,</v>
      </c>
    </row>
    <row r="124" spans="1:17">
      <c r="A124" s="18" t="s">
        <v>245</v>
      </c>
      <c r="B124" s="4"/>
      <c r="C124" s="4" t="s">
        <v>20</v>
      </c>
      <c r="D124" s="4"/>
      <c r="E124" s="5"/>
      <c r="F124" s="5"/>
      <c r="G124" s="5"/>
      <c r="H124" s="5"/>
      <c r="I124" s="4" t="s">
        <v>245</v>
      </c>
      <c r="J124" s="8" t="str">
        <f t="shared" si="0"/>
        <v>[DEB_AMT] [FLOAT]  NULL,</v>
      </c>
      <c r="N124" s="8" t="s">
        <v>1115</v>
      </c>
      <c r="Q124" s="8" t="str">
        <f t="shared" si="2"/>
        <v>`credit`.`deb_amt` AS DEB_AMT,</v>
      </c>
    </row>
    <row r="125" spans="1:17">
      <c r="A125" s="18" t="s">
        <v>246</v>
      </c>
      <c r="B125" s="4" t="s">
        <v>392</v>
      </c>
      <c r="C125" s="4" t="s">
        <v>20</v>
      </c>
      <c r="D125" s="4"/>
      <c r="E125" s="5"/>
      <c r="F125" s="5"/>
      <c r="G125" s="5"/>
      <c r="H125" s="5"/>
      <c r="I125" s="4" t="s">
        <v>246</v>
      </c>
      <c r="J125" s="8" t="str">
        <f t="shared" si="0"/>
        <v>[ARR_BAL] [FLOAT]  NULL,</v>
      </c>
      <c r="N125" s="8" t="s">
        <v>1116</v>
      </c>
      <c r="Q125" s="8" t="str">
        <f t="shared" si="2"/>
        <v>`credit`.`arr_bal` AS ARR_BAL,</v>
      </c>
    </row>
    <row r="126" spans="1:17">
      <c r="A126" s="18" t="s">
        <v>247</v>
      </c>
      <c r="B126" s="4" t="s">
        <v>393</v>
      </c>
      <c r="C126" s="4" t="s">
        <v>117</v>
      </c>
      <c r="D126" s="4" t="s">
        <v>115</v>
      </c>
      <c r="E126" s="5"/>
      <c r="F126" s="5"/>
      <c r="G126" s="5"/>
      <c r="H126" s="5"/>
      <c r="I126" s="4" t="s">
        <v>247</v>
      </c>
      <c r="J126" s="8" t="str">
        <f t="shared" si="0"/>
        <v>[DEALER_SETTLE] [VARCHAR] (3) NULL,</v>
      </c>
      <c r="N126" s="8" t="s">
        <v>1117</v>
      </c>
      <c r="Q126" s="8" t="str">
        <f t="shared" si="2"/>
        <v>`credit`.`dealer_settle` AS DEALER_SETTLE,</v>
      </c>
    </row>
    <row r="127" spans="1:17">
      <c r="A127" s="18" t="s">
        <v>248</v>
      </c>
      <c r="B127" s="4"/>
      <c r="C127" s="4" t="s">
        <v>20</v>
      </c>
      <c r="D127" s="4"/>
      <c r="E127" s="5"/>
      <c r="F127" s="5"/>
      <c r="G127" s="5"/>
      <c r="H127" s="5"/>
      <c r="I127" s="4" t="s">
        <v>248</v>
      </c>
      <c r="J127" s="8" t="str">
        <f t="shared" si="0"/>
        <v>[CR_BTTRT] [FLOAT]  NULL,</v>
      </c>
      <c r="N127" s="8" t="s">
        <v>1118</v>
      </c>
      <c r="Q127" s="8" t="str">
        <f t="shared" si="2"/>
        <v>`credit`.`cr_bttrt` AS CR_BTTRT,</v>
      </c>
    </row>
    <row r="128" spans="1:17" s="46" customFormat="1">
      <c r="A128" s="19" t="s">
        <v>249</v>
      </c>
      <c r="B128" s="20"/>
      <c r="C128" s="20" t="s">
        <v>118</v>
      </c>
      <c r="D128" s="20"/>
      <c r="E128" s="21"/>
      <c r="F128" s="21"/>
      <c r="G128" s="21"/>
      <c r="H128" s="21"/>
      <c r="I128" s="20" t="s">
        <v>249</v>
      </c>
      <c r="J128" s="8" t="str">
        <f t="shared" si="0"/>
        <v>[TEM_DATE] [DATE]  NULL,</v>
      </c>
      <c r="N128" s="46" t="s">
        <v>1119</v>
      </c>
      <c r="Q128" s="8" t="str">
        <f t="shared" si="2"/>
        <v>`credit`.`tem_date` AS TEM_DATE,</v>
      </c>
    </row>
    <row r="129" spans="1:17">
      <c r="A129" s="18" t="s">
        <v>250</v>
      </c>
      <c r="B129" s="4"/>
      <c r="C129" s="4" t="s">
        <v>117</v>
      </c>
      <c r="D129" s="4" t="s">
        <v>115</v>
      </c>
      <c r="E129" s="5"/>
      <c r="F129" s="5"/>
      <c r="G129" s="5"/>
      <c r="H129" s="5"/>
      <c r="I129" s="4" t="s">
        <v>250</v>
      </c>
      <c r="J129" s="8" t="str">
        <f t="shared" si="0"/>
        <v>[FLAG1] [VARCHAR] (3) NULL,</v>
      </c>
      <c r="N129" s="8" t="s">
        <v>1120</v>
      </c>
      <c r="Q129" s="8" t="str">
        <f t="shared" si="2"/>
        <v>`credit`.`flag1` AS FLAG1,</v>
      </c>
    </row>
    <row r="130" spans="1:17">
      <c r="A130" s="18" t="s">
        <v>251</v>
      </c>
      <c r="B130" s="4"/>
      <c r="C130" s="4" t="s">
        <v>117</v>
      </c>
      <c r="D130" s="4" t="s">
        <v>24</v>
      </c>
      <c r="E130" s="5"/>
      <c r="F130" s="5"/>
      <c r="G130" s="5"/>
      <c r="H130" s="5"/>
      <c r="I130" s="4" t="s">
        <v>251</v>
      </c>
      <c r="J130" s="8" t="str">
        <f t="shared" si="0"/>
        <v>[FSD_NO1] [VARCHAR] (20) NULL,</v>
      </c>
      <c r="N130" s="8" t="s">
        <v>1121</v>
      </c>
      <c r="Q130" s="8" t="str">
        <f t="shared" si="2"/>
        <v>`credit`.`fsd_no1` AS FSD_NO1,</v>
      </c>
    </row>
    <row r="131" spans="1:17">
      <c r="A131" s="18" t="s">
        <v>252</v>
      </c>
      <c r="B131" s="4"/>
      <c r="C131" s="4" t="s">
        <v>117</v>
      </c>
      <c r="D131" s="4" t="s">
        <v>24</v>
      </c>
      <c r="E131" s="5"/>
      <c r="F131" s="5"/>
      <c r="G131" s="5"/>
      <c r="H131" s="5"/>
      <c r="I131" s="4" t="s">
        <v>252</v>
      </c>
      <c r="J131" s="8" t="str">
        <f t="shared" si="0"/>
        <v>[FSD_NO2] [VARCHAR] (20) NULL,</v>
      </c>
      <c r="N131" s="8" t="s">
        <v>1122</v>
      </c>
      <c r="Q131" s="8" t="str">
        <f t="shared" si="2"/>
        <v>`credit`.`fsd_no2` AS FSD_NO2,</v>
      </c>
    </row>
    <row r="132" spans="1:17" s="46" customFormat="1">
      <c r="A132" s="19" t="s">
        <v>253</v>
      </c>
      <c r="B132" s="20"/>
      <c r="C132" s="20" t="s">
        <v>117</v>
      </c>
      <c r="D132" s="20" t="s">
        <v>24</v>
      </c>
      <c r="E132" s="21"/>
      <c r="F132" s="21"/>
      <c r="G132" s="21"/>
      <c r="H132" s="21"/>
      <c r="I132" s="20" t="s">
        <v>253</v>
      </c>
      <c r="J132" s="8" t="str">
        <f t="shared" si="0"/>
        <v>[FSD_NO3] [VARCHAR] (20) NULL,</v>
      </c>
      <c r="N132" s="46" t="s">
        <v>1123</v>
      </c>
      <c r="Q132" s="8" t="str">
        <f t="shared" si="2"/>
        <v>`credit`.`fsd_no3` AS FSD_NO3,</v>
      </c>
    </row>
    <row r="133" spans="1:17" s="46" customFormat="1">
      <c r="A133" s="19" t="s">
        <v>254</v>
      </c>
      <c r="B133" s="20"/>
      <c r="C133" s="20" t="s">
        <v>117</v>
      </c>
      <c r="D133" s="20" t="s">
        <v>24</v>
      </c>
      <c r="E133" s="21"/>
      <c r="F133" s="21"/>
      <c r="G133" s="21"/>
      <c r="H133" s="21"/>
      <c r="I133" s="20" t="s">
        <v>254</v>
      </c>
      <c r="J133" s="8" t="str">
        <f t="shared" si="0"/>
        <v>[FSD_NO4] [VARCHAR] (20) NULL,</v>
      </c>
      <c r="N133" s="46" t="s">
        <v>1124</v>
      </c>
      <c r="Q133" s="8" t="str">
        <f t="shared" si="2"/>
        <v>`credit`.`fsd_no4` AS FSD_NO4,</v>
      </c>
    </row>
    <row r="134" spans="1:17">
      <c r="A134" s="18" t="s">
        <v>255</v>
      </c>
      <c r="B134" s="4"/>
      <c r="C134" s="4" t="s">
        <v>20</v>
      </c>
      <c r="D134" s="4"/>
      <c r="E134" s="5"/>
      <c r="F134" s="5"/>
      <c r="G134" s="5"/>
      <c r="H134" s="5"/>
      <c r="I134" s="4" t="s">
        <v>255</v>
      </c>
      <c r="J134" s="8" t="str">
        <f t="shared" si="0"/>
        <v>[VAT_C_ARR] [FLOAT]  NULL,</v>
      </c>
      <c r="N134" s="8" t="s">
        <v>1125</v>
      </c>
      <c r="Q134" s="8" t="str">
        <f t="shared" si="2"/>
        <v>`credit`.`vat_c_arr` AS VAT_C_ARR,</v>
      </c>
    </row>
    <row r="135" spans="1:17" s="46" customFormat="1">
      <c r="A135" s="19" t="s">
        <v>256</v>
      </c>
      <c r="B135" s="20"/>
      <c r="C135" s="20" t="s">
        <v>20</v>
      </c>
      <c r="D135" s="20"/>
      <c r="E135" s="21"/>
      <c r="F135" s="21"/>
      <c r="G135" s="21"/>
      <c r="H135" s="21"/>
      <c r="I135" s="20" t="s">
        <v>256</v>
      </c>
      <c r="J135" s="8" t="str">
        <f t="shared" si="0"/>
        <v>[VAT_C_BAL] [FLOAT]  NULL,</v>
      </c>
      <c r="N135" s="46" t="s">
        <v>1126</v>
      </c>
      <c r="Q135" s="8" t="str">
        <f t="shared" si="2"/>
        <v>`credit`.`vat_c_bal` AS VAT_C_BAL,</v>
      </c>
    </row>
    <row r="136" spans="1:17" s="46" customFormat="1">
      <c r="A136" s="19" t="s">
        <v>257</v>
      </c>
      <c r="B136" s="20"/>
      <c r="C136" s="20" t="s">
        <v>20</v>
      </c>
      <c r="D136" s="20"/>
      <c r="E136" s="21"/>
      <c r="F136" s="21"/>
      <c r="G136" s="21"/>
      <c r="H136" s="21"/>
      <c r="I136" s="20" t="s">
        <v>257</v>
      </c>
      <c r="J136" s="8" t="str">
        <f t="shared" si="0"/>
        <v>[VAT_TOTREN1] [FLOAT]  NULL,</v>
      </c>
      <c r="N136" s="46" t="s">
        <v>1127</v>
      </c>
      <c r="Q136" s="8" t="str">
        <f t="shared" si="2"/>
        <v>`credit`.`vat_totren1` AS VAT_TOTREN1,</v>
      </c>
    </row>
    <row r="137" spans="1:17" s="46" customFormat="1">
      <c r="A137" s="19" t="s">
        <v>258</v>
      </c>
      <c r="B137" s="20"/>
      <c r="C137" s="20" t="s">
        <v>20</v>
      </c>
      <c r="D137" s="20"/>
      <c r="E137" s="21"/>
      <c r="F137" s="21"/>
      <c r="G137" s="21"/>
      <c r="H137" s="21"/>
      <c r="I137" s="20" t="s">
        <v>258</v>
      </c>
      <c r="J137" s="8" t="str">
        <f t="shared" si="0"/>
        <v>[VAT_INT_AMT] [FLOAT]  NULL,</v>
      </c>
      <c r="N137" s="46" t="s">
        <v>1128</v>
      </c>
      <c r="Q137" s="8" t="str">
        <f t="shared" si="2"/>
        <v>`credit`.`vat_int_amt` AS VAT_INT_AMT,</v>
      </c>
    </row>
    <row r="138" spans="1:17">
      <c r="A138" s="18" t="s">
        <v>259</v>
      </c>
      <c r="B138" s="4"/>
      <c r="C138" s="4" t="s">
        <v>20</v>
      </c>
      <c r="D138" s="4"/>
      <c r="E138" s="5"/>
      <c r="F138" s="5"/>
      <c r="G138" s="5"/>
      <c r="H138" s="5"/>
      <c r="I138" s="4" t="s">
        <v>259</v>
      </c>
      <c r="J138" s="8" t="str">
        <f t="shared" si="0"/>
        <v>[VAT_FOR_INT] [FLOAT]  NULL,</v>
      </c>
      <c r="N138" s="8" t="s">
        <v>1129</v>
      </c>
      <c r="Q138" s="8" t="str">
        <f t="shared" si="2"/>
        <v>`credit`.`vat_for_int` AS VAT_FOR_INT,</v>
      </c>
    </row>
    <row r="139" spans="1:17" s="46" customFormat="1">
      <c r="A139" s="19" t="s">
        <v>260</v>
      </c>
      <c r="B139" s="20"/>
      <c r="C139" s="20" t="s">
        <v>20</v>
      </c>
      <c r="D139" s="20"/>
      <c r="E139" s="21"/>
      <c r="F139" s="21"/>
      <c r="G139" s="21"/>
      <c r="H139" s="21"/>
      <c r="I139" s="20" t="s">
        <v>260</v>
      </c>
      <c r="J139" s="8" t="str">
        <f t="shared" si="0"/>
        <v>[VAT_FOR_DEF] [FLOAT]  NULL,</v>
      </c>
      <c r="N139" s="46" t="s">
        <v>1130</v>
      </c>
      <c r="Q139" s="8" t="str">
        <f t="shared" ref="Q139:Q202" si="3">LEFT(TRIM(N139),LEN(TRIM(N139))-1)&amp;" AS "&amp;I139&amp;","</f>
        <v>`credit`.`vat_for_def` AS VAT_FOR_DEF,</v>
      </c>
    </row>
    <row r="140" spans="1:17">
      <c r="A140" s="18" t="s">
        <v>261</v>
      </c>
      <c r="B140" s="4"/>
      <c r="C140" s="4" t="s">
        <v>20</v>
      </c>
      <c r="D140" s="4"/>
      <c r="E140" s="5"/>
      <c r="F140" s="5"/>
      <c r="G140" s="5"/>
      <c r="H140" s="5"/>
      <c r="I140" s="4" t="s">
        <v>261</v>
      </c>
      <c r="J140" s="8" t="str">
        <f t="shared" si="0"/>
        <v>[VAT_FOR_DEB] [FLOAT]  NULL,</v>
      </c>
      <c r="N140" s="8" t="s">
        <v>1131</v>
      </c>
      <c r="Q140" s="8" t="str">
        <f t="shared" si="3"/>
        <v>`credit`.`vat_for_deb` AS VAT_FOR_DEB,</v>
      </c>
    </row>
    <row r="141" spans="1:17" s="46" customFormat="1">
      <c r="A141" s="19" t="s">
        <v>262</v>
      </c>
      <c r="B141" s="20"/>
      <c r="C141" s="20" t="s">
        <v>20</v>
      </c>
      <c r="D141" s="20"/>
      <c r="E141" s="21"/>
      <c r="F141" s="21"/>
      <c r="G141" s="21"/>
      <c r="H141" s="21"/>
      <c r="I141" s="20" t="s">
        <v>262</v>
      </c>
      <c r="J141" s="8" t="str">
        <f t="shared" si="0"/>
        <v>[VAT_ARR_BAL] [FLOAT]  NULL,</v>
      </c>
      <c r="N141" s="46" t="s">
        <v>1132</v>
      </c>
      <c r="Q141" s="8" t="str">
        <f t="shared" si="3"/>
        <v>`credit`.`vat_arr_bal` AS VAT_ARR_BAL,</v>
      </c>
    </row>
    <row r="142" spans="1:17">
      <c r="A142" s="18" t="s">
        <v>63</v>
      </c>
      <c r="B142" s="4"/>
      <c r="C142" s="4" t="s">
        <v>20</v>
      </c>
      <c r="D142" s="4"/>
      <c r="E142" s="5"/>
      <c r="F142" s="5"/>
      <c r="G142" s="5"/>
      <c r="H142" s="5"/>
      <c r="I142" s="4" t="s">
        <v>63</v>
      </c>
      <c r="J142" s="8" t="str">
        <f t="shared" si="0"/>
        <v>[VAT] [FLOAT]  NULL,</v>
      </c>
      <c r="N142" s="8" t="s">
        <v>1133</v>
      </c>
      <c r="Q142" s="8" t="str">
        <f t="shared" si="3"/>
        <v>`credit`.`vat` AS VAT,</v>
      </c>
    </row>
    <row r="143" spans="1:17" s="46" customFormat="1">
      <c r="A143" s="19" t="s">
        <v>263</v>
      </c>
      <c r="B143" s="20"/>
      <c r="C143" s="20" t="s">
        <v>117</v>
      </c>
      <c r="D143" s="20" t="s">
        <v>27</v>
      </c>
      <c r="E143" s="21"/>
      <c r="F143" s="21"/>
      <c r="G143" s="21"/>
      <c r="H143" s="21"/>
      <c r="I143" s="20" t="s">
        <v>263</v>
      </c>
      <c r="J143" s="8" t="str">
        <f t="shared" si="0"/>
        <v>[TT_NUM] [VARCHAR] (15) NULL,</v>
      </c>
      <c r="N143" s="46" t="s">
        <v>1134</v>
      </c>
      <c r="Q143" s="8" t="str">
        <f t="shared" si="3"/>
        <v>`credit`.`tt_num` AS TT_NUM,</v>
      </c>
    </row>
    <row r="144" spans="1:17">
      <c r="A144" s="18" t="s">
        <v>264</v>
      </c>
      <c r="B144" s="4" t="s">
        <v>394</v>
      </c>
      <c r="C144" s="4" t="s">
        <v>117</v>
      </c>
      <c r="D144" s="4" t="s">
        <v>24</v>
      </c>
      <c r="E144" s="5"/>
      <c r="F144" s="5"/>
      <c r="G144" s="5"/>
      <c r="H144" s="5"/>
      <c r="I144" s="4" t="s">
        <v>264</v>
      </c>
      <c r="J144" s="8" t="str">
        <f t="shared" si="0"/>
        <v>[PROP_NO] [VARCHAR] (20) NULL,</v>
      </c>
      <c r="N144" s="8" t="s">
        <v>1135</v>
      </c>
      <c r="Q144" s="8" t="str">
        <f t="shared" si="3"/>
        <v>`credit`.`prop_no` AS PROP_NO,</v>
      </c>
    </row>
    <row r="145" spans="1:17">
      <c r="A145" s="18" t="s">
        <v>265</v>
      </c>
      <c r="B145" s="4" t="s">
        <v>395</v>
      </c>
      <c r="C145" s="4" t="s">
        <v>30</v>
      </c>
      <c r="D145" s="4"/>
      <c r="E145" s="5"/>
      <c r="F145" s="5"/>
      <c r="G145" s="5"/>
      <c r="H145" s="5"/>
      <c r="I145" s="4" t="s">
        <v>265</v>
      </c>
      <c r="J145" s="8" t="str">
        <f t="shared" si="0"/>
        <v>[CON_NO] [INT]  NULL,</v>
      </c>
      <c r="N145" s="8" t="s">
        <v>1136</v>
      </c>
      <c r="Q145" s="8" t="str">
        <f t="shared" si="3"/>
        <v>`credit`.`con_no` AS CON_NO,</v>
      </c>
    </row>
    <row r="146" spans="1:17">
      <c r="A146" s="18" t="s">
        <v>266</v>
      </c>
      <c r="B146" s="4"/>
      <c r="C146" s="4" t="s">
        <v>20</v>
      </c>
      <c r="D146" s="4"/>
      <c r="E146" s="5"/>
      <c r="F146" s="5"/>
      <c r="G146" s="5"/>
      <c r="H146" s="5"/>
      <c r="I146" s="4" t="s">
        <v>266</v>
      </c>
      <c r="J146" s="8" t="str">
        <f t="shared" si="0"/>
        <v>[VAT_DOWN] [FLOAT]  NULL,</v>
      </c>
      <c r="N146" s="8" t="s">
        <v>1137</v>
      </c>
      <c r="Q146" s="8" t="str">
        <f t="shared" si="3"/>
        <v>`credit`.`vat_down` AS VAT_DOWN,</v>
      </c>
    </row>
    <row r="147" spans="1:17">
      <c r="A147" s="18" t="s">
        <v>267</v>
      </c>
      <c r="B147" s="4"/>
      <c r="C147" s="4" t="s">
        <v>117</v>
      </c>
      <c r="D147" s="4" t="s">
        <v>116</v>
      </c>
      <c r="E147" s="5"/>
      <c r="F147" s="5"/>
      <c r="G147" s="5"/>
      <c r="H147" s="5"/>
      <c r="I147" s="4" t="s">
        <v>267</v>
      </c>
      <c r="J147" s="8" t="str">
        <f t="shared" si="0"/>
        <v>[DAY_FLAG] [VARCHAR] (5) NULL,</v>
      </c>
      <c r="N147" s="8" t="s">
        <v>1138</v>
      </c>
      <c r="Q147" s="8" t="str">
        <f t="shared" si="3"/>
        <v>`credit`.`day_flag` AS DAY_FLAG,</v>
      </c>
    </row>
    <row r="148" spans="1:17">
      <c r="A148" s="18" t="s">
        <v>268</v>
      </c>
      <c r="B148" s="4"/>
      <c r="C148" s="4" t="s">
        <v>118</v>
      </c>
      <c r="D148" s="4"/>
      <c r="E148" s="5"/>
      <c r="F148" s="5"/>
      <c r="G148" s="5"/>
      <c r="H148" s="5"/>
      <c r="I148" s="4" t="s">
        <v>268</v>
      </c>
      <c r="J148" s="8" t="str">
        <f t="shared" si="0"/>
        <v>[LR_DATE] [DATE]  NULL,</v>
      </c>
      <c r="N148" s="8" t="s">
        <v>1139</v>
      </c>
      <c r="Q148" s="8" t="str">
        <f t="shared" si="3"/>
        <v>`credit`.`lr_date` AS LR_DATE,</v>
      </c>
    </row>
    <row r="149" spans="1:17" s="46" customFormat="1">
      <c r="A149" s="19" t="s">
        <v>269</v>
      </c>
      <c r="B149" s="20"/>
      <c r="C149" s="20" t="s">
        <v>117</v>
      </c>
      <c r="D149" s="20" t="s">
        <v>115</v>
      </c>
      <c r="E149" s="21"/>
      <c r="F149" s="21"/>
      <c r="G149" s="21"/>
      <c r="H149" s="21"/>
      <c r="I149" s="20" t="s">
        <v>269</v>
      </c>
      <c r="J149" s="8" t="str">
        <f t="shared" si="0"/>
        <v>[LR_PRINT] [VARCHAR] (3) NULL,</v>
      </c>
      <c r="N149" s="46" t="s">
        <v>1140</v>
      </c>
      <c r="Q149" s="8" t="str">
        <f t="shared" si="3"/>
        <v>`credit`.`lr_print` AS LR_PRINT,</v>
      </c>
    </row>
    <row r="150" spans="1:17">
      <c r="A150" s="18" t="s">
        <v>270</v>
      </c>
      <c r="B150" s="4"/>
      <c r="C150" s="4" t="s">
        <v>20</v>
      </c>
      <c r="D150" s="4"/>
      <c r="E150" s="5"/>
      <c r="F150" s="5"/>
      <c r="G150" s="5"/>
      <c r="H150" s="5"/>
      <c r="I150" s="4" t="s">
        <v>270</v>
      </c>
      <c r="J150" s="8" t="str">
        <f t="shared" si="0"/>
        <v>[FULL_INT] [FLOAT]  NULL,</v>
      </c>
      <c r="N150" s="8" t="s">
        <v>1141</v>
      </c>
      <c r="Q150" s="8" t="str">
        <f t="shared" si="3"/>
        <v>`credit`.`full_int` AS FULL_INT,</v>
      </c>
    </row>
    <row r="151" spans="1:17">
      <c r="A151" s="18" t="s">
        <v>271</v>
      </c>
      <c r="B151" s="4" t="s">
        <v>396</v>
      </c>
      <c r="C151" s="4" t="s">
        <v>20</v>
      </c>
      <c r="D151" s="4"/>
      <c r="E151" s="5"/>
      <c r="F151" s="5"/>
      <c r="G151" s="5"/>
      <c r="H151" s="5"/>
      <c r="I151" s="4" t="s">
        <v>271</v>
      </c>
      <c r="J151" s="8" t="str">
        <f t="shared" si="0"/>
        <v>[REBATE_AMT] [FLOAT]  NULL,</v>
      </c>
      <c r="N151" s="8" t="s">
        <v>1142</v>
      </c>
      <c r="Q151" s="8" t="str">
        <f t="shared" si="3"/>
        <v>`credit`.`rebate_amt` AS REBATE_AMT,</v>
      </c>
    </row>
    <row r="152" spans="1:17">
      <c r="A152" s="18" t="s">
        <v>272</v>
      </c>
      <c r="B152" s="4"/>
      <c r="C152" s="4" t="s">
        <v>117</v>
      </c>
      <c r="D152" s="4" t="s">
        <v>24</v>
      </c>
      <c r="E152" s="5"/>
      <c r="F152" s="5"/>
      <c r="G152" s="5"/>
      <c r="H152" s="5"/>
      <c r="I152" s="4" t="s">
        <v>272</v>
      </c>
      <c r="J152" s="8" t="str">
        <f t="shared" si="0"/>
        <v>[LEGAL_NO] [VARCHAR] (20) NULL,</v>
      </c>
      <c r="N152" s="8" t="s">
        <v>1143</v>
      </c>
      <c r="Q152" s="8" t="str">
        <f t="shared" si="3"/>
        <v>`credit`.`legal_no` AS LEGAL_NO,</v>
      </c>
    </row>
    <row r="153" spans="1:17">
      <c r="A153" s="18" t="s">
        <v>273</v>
      </c>
      <c r="B153" s="4"/>
      <c r="C153" s="4" t="s">
        <v>118</v>
      </c>
      <c r="D153" s="4"/>
      <c r="E153" s="5"/>
      <c r="F153" s="5"/>
      <c r="G153" s="5"/>
      <c r="H153" s="5"/>
      <c r="I153" s="4" t="s">
        <v>273</v>
      </c>
      <c r="J153" s="8" t="str">
        <f t="shared" si="0"/>
        <v>[LEGAL_DATE] [DATE]  NULL,</v>
      </c>
      <c r="N153" s="8" t="s">
        <v>1144</v>
      </c>
      <c r="Q153" s="8" t="str">
        <f t="shared" si="3"/>
        <v>`credit`.`legal_date` AS LEGAL_DATE,</v>
      </c>
    </row>
    <row r="154" spans="1:17">
      <c r="A154" s="18" t="s">
        <v>274</v>
      </c>
      <c r="B154" s="4" t="s">
        <v>397</v>
      </c>
      <c r="C154" s="4" t="s">
        <v>117</v>
      </c>
      <c r="D154" s="4" t="s">
        <v>115</v>
      </c>
      <c r="E154" s="5"/>
      <c r="F154" s="5"/>
      <c r="G154" s="5"/>
      <c r="H154" s="5"/>
      <c r="I154" s="4" t="s">
        <v>274</v>
      </c>
      <c r="J154" s="8" t="str">
        <f t="shared" si="0"/>
        <v>[DOWNFLG] [VARCHAR] (3) NULL,</v>
      </c>
      <c r="N154" s="8" t="s">
        <v>1145</v>
      </c>
      <c r="Q154" s="8" t="str">
        <f t="shared" si="3"/>
        <v>`credit`.`downflg` AS DOWNFLG,</v>
      </c>
    </row>
    <row r="155" spans="1:17">
      <c r="A155" s="18" t="s">
        <v>275</v>
      </c>
      <c r="B155" s="4" t="s">
        <v>398</v>
      </c>
      <c r="C155" s="4" t="s">
        <v>118</v>
      </c>
      <c r="D155" s="4"/>
      <c r="E155" s="5"/>
      <c r="F155" s="5"/>
      <c r="G155" s="5"/>
      <c r="H155" s="5"/>
      <c r="I155" s="4" t="s">
        <v>275</v>
      </c>
      <c r="J155" s="8" t="str">
        <f t="shared" si="0"/>
        <v>[RUN_DATE] [DATE]  NULL,</v>
      </c>
      <c r="N155" s="8" t="s">
        <v>1146</v>
      </c>
      <c r="Q155" s="8" t="str">
        <f t="shared" si="3"/>
        <v>`credit`.`run_date` AS RUN_DATE,</v>
      </c>
    </row>
    <row r="156" spans="1:17">
      <c r="A156" s="18" t="s">
        <v>276</v>
      </c>
      <c r="B156" s="4" t="s">
        <v>399</v>
      </c>
      <c r="C156" s="4" t="s">
        <v>417</v>
      </c>
      <c r="D156" s="4"/>
      <c r="E156" s="5"/>
      <c r="F156" s="5"/>
      <c r="G156" s="5"/>
      <c r="H156" s="5"/>
      <c r="I156" s="4" t="s">
        <v>276</v>
      </c>
      <c r="J156" s="8" t="str">
        <f t="shared" si="0"/>
        <v>[RUN_TIME] [TIME]  NULL,</v>
      </c>
      <c r="N156" s="8" t="s">
        <v>1147</v>
      </c>
      <c r="Q156" s="8" t="str">
        <f t="shared" si="3"/>
        <v>`credit`.`run_time` AS RUN_TIME,</v>
      </c>
    </row>
    <row r="157" spans="1:17">
      <c r="A157" s="18" t="s">
        <v>277</v>
      </c>
      <c r="B157" s="4"/>
      <c r="C157" s="4" t="s">
        <v>118</v>
      </c>
      <c r="D157" s="4"/>
      <c r="E157" s="5"/>
      <c r="F157" s="5"/>
      <c r="G157" s="5"/>
      <c r="H157" s="5"/>
      <c r="I157" s="4" t="s">
        <v>277</v>
      </c>
      <c r="J157" s="8" t="str">
        <f t="shared" si="0"/>
        <v>[TERMIN_DATE] [DATE]  NULL,</v>
      </c>
      <c r="N157" s="8" t="s">
        <v>1148</v>
      </c>
      <c r="Q157" s="8" t="str">
        <f t="shared" si="3"/>
        <v>`credit`.`termin_date` AS TERMIN_DATE,</v>
      </c>
    </row>
    <row r="158" spans="1:17">
      <c r="A158" s="18" t="s">
        <v>278</v>
      </c>
      <c r="B158" s="4"/>
      <c r="C158" s="4" t="s">
        <v>20</v>
      </c>
      <c r="D158" s="4"/>
      <c r="E158" s="5"/>
      <c r="F158" s="5"/>
      <c r="G158" s="5"/>
      <c r="H158" s="5"/>
      <c r="I158" s="4" t="s">
        <v>278</v>
      </c>
      <c r="J158" s="8" t="str">
        <f t="shared" si="0"/>
        <v>[OLD_RENTAL] [FLOAT]  NULL,</v>
      </c>
      <c r="N158" s="8" t="s">
        <v>1149</v>
      </c>
      <c r="Q158" s="8" t="str">
        <f t="shared" si="3"/>
        <v>`credit`.`old_rental` AS OLD_RENTAL,</v>
      </c>
    </row>
    <row r="159" spans="1:17">
      <c r="A159" s="18" t="s">
        <v>279</v>
      </c>
      <c r="B159" s="4"/>
      <c r="C159" s="4" t="s">
        <v>117</v>
      </c>
      <c r="D159" s="4" t="s">
        <v>115</v>
      </c>
      <c r="E159" s="5"/>
      <c r="F159" s="5"/>
      <c r="G159" s="5"/>
      <c r="H159" s="5"/>
      <c r="I159" s="4" t="s">
        <v>279</v>
      </c>
      <c r="J159" s="8" t="str">
        <f t="shared" si="0"/>
        <v>[DOPRINT] [VARCHAR] (3) NULL,</v>
      </c>
      <c r="N159" s="8" t="s">
        <v>1150</v>
      </c>
      <c r="Q159" s="8" t="str">
        <f t="shared" si="3"/>
        <v>`credit`.`doprint` AS DOPRINT,</v>
      </c>
    </row>
    <row r="160" spans="1:17" s="46" customFormat="1">
      <c r="A160" s="19" t="s">
        <v>280</v>
      </c>
      <c r="B160" s="20"/>
      <c r="C160" s="20" t="s">
        <v>20</v>
      </c>
      <c r="D160" s="20"/>
      <c r="E160" s="21"/>
      <c r="F160" s="21"/>
      <c r="G160" s="21"/>
      <c r="H160" s="21"/>
      <c r="I160" s="20" t="s">
        <v>280</v>
      </c>
      <c r="J160" s="8" t="str">
        <f t="shared" si="0"/>
        <v>[AUG_C_BAL] [FLOAT]  NULL,</v>
      </c>
      <c r="N160" s="46" t="s">
        <v>1151</v>
      </c>
      <c r="Q160" s="8" t="str">
        <f t="shared" si="3"/>
        <v>`credit`.`aug_c_bal` AS AUG_C_BAL,</v>
      </c>
    </row>
    <row r="161" spans="1:17" s="46" customFormat="1">
      <c r="A161" s="19" t="s">
        <v>281</v>
      </c>
      <c r="B161" s="20"/>
      <c r="C161" s="20" t="s">
        <v>20</v>
      </c>
      <c r="D161" s="20"/>
      <c r="E161" s="21"/>
      <c r="F161" s="21"/>
      <c r="G161" s="21"/>
      <c r="H161" s="21"/>
      <c r="I161" s="20" t="s">
        <v>281</v>
      </c>
      <c r="J161" s="8" t="str">
        <f t="shared" si="0"/>
        <v>[AUG_C_ARR] [FLOAT]  NULL,</v>
      </c>
      <c r="N161" s="46" t="s">
        <v>1152</v>
      </c>
      <c r="Q161" s="8" t="str">
        <f t="shared" si="3"/>
        <v>`credit`.`aug_c_arr` AS AUG_C_ARR,</v>
      </c>
    </row>
    <row r="162" spans="1:17">
      <c r="A162" s="18" t="s">
        <v>282</v>
      </c>
      <c r="B162" s="4" t="s">
        <v>400</v>
      </c>
      <c r="C162" s="4" t="s">
        <v>118</v>
      </c>
      <c r="D162" s="4"/>
      <c r="E162" s="5"/>
      <c r="F162" s="5"/>
      <c r="G162" s="5"/>
      <c r="H162" s="5"/>
      <c r="I162" s="4" t="s">
        <v>282</v>
      </c>
      <c r="J162" s="8" t="str">
        <f t="shared" si="0"/>
        <v>[SETTLE_DATE] [DATE]  NULL,</v>
      </c>
      <c r="N162" s="8" t="s">
        <v>1153</v>
      </c>
      <c r="Q162" s="8" t="str">
        <f t="shared" si="3"/>
        <v>`credit`.`settle_date` AS SETTLE_DATE,</v>
      </c>
    </row>
    <row r="163" spans="1:17" s="46" customFormat="1">
      <c r="A163" s="19" t="s">
        <v>283</v>
      </c>
      <c r="B163" s="20"/>
      <c r="C163" s="20" t="s">
        <v>118</v>
      </c>
      <c r="D163" s="20"/>
      <c r="E163" s="21"/>
      <c r="F163" s="21"/>
      <c r="G163" s="21"/>
      <c r="H163" s="21"/>
      <c r="I163" s="20" t="s">
        <v>283</v>
      </c>
      <c r="J163" s="8" t="str">
        <f t="shared" si="0"/>
        <v>[DOP_DATE] [DATE]  NULL,</v>
      </c>
      <c r="N163" s="46" t="s">
        <v>1154</v>
      </c>
      <c r="Q163" s="8" t="str">
        <f t="shared" si="3"/>
        <v>`credit`.`dop_date` AS DOP_DATE,</v>
      </c>
    </row>
    <row r="164" spans="1:17">
      <c r="A164" s="18" t="s">
        <v>284</v>
      </c>
      <c r="B164" s="4"/>
      <c r="C164" s="4" t="s">
        <v>117</v>
      </c>
      <c r="D164" s="4" t="s">
        <v>115</v>
      </c>
      <c r="E164" s="5"/>
      <c r="F164" s="5"/>
      <c r="G164" s="5"/>
      <c r="H164" s="5"/>
      <c r="I164" s="4" t="s">
        <v>284</v>
      </c>
      <c r="J164" s="8" t="str">
        <f t="shared" si="0"/>
        <v>[CRCOMM_PAY] [VARCHAR] (3) NULL,</v>
      </c>
      <c r="N164" s="8" t="s">
        <v>1155</v>
      </c>
      <c r="Q164" s="8" t="str">
        <f t="shared" si="3"/>
        <v>`credit`.`crcomm_pay` AS CRCOMM_PAY,</v>
      </c>
    </row>
    <row r="165" spans="1:17">
      <c r="A165" s="18" t="s">
        <v>285</v>
      </c>
      <c r="B165" s="4"/>
      <c r="C165" s="4" t="s">
        <v>117</v>
      </c>
      <c r="D165" s="4" t="s">
        <v>25</v>
      </c>
      <c r="E165" s="5"/>
      <c r="F165" s="5"/>
      <c r="G165" s="5"/>
      <c r="H165" s="5"/>
      <c r="I165" s="4" t="s">
        <v>285</v>
      </c>
      <c r="J165" s="8" t="str">
        <f t="shared" si="0"/>
        <v>[AREA] [VARCHAR] (10) NULL,</v>
      </c>
      <c r="N165" s="8" t="s">
        <v>1156</v>
      </c>
      <c r="Q165" s="8" t="str">
        <f t="shared" si="3"/>
        <v>`credit`.`area` AS AREA,</v>
      </c>
    </row>
    <row r="166" spans="1:17">
      <c r="A166" s="18" t="s">
        <v>286</v>
      </c>
      <c r="B166" s="4"/>
      <c r="C166" s="4" t="s">
        <v>117</v>
      </c>
      <c r="D166" s="4" t="s">
        <v>27</v>
      </c>
      <c r="E166" s="5"/>
      <c r="F166" s="5"/>
      <c r="G166" s="5"/>
      <c r="H166" s="5"/>
      <c r="I166" s="4" t="s">
        <v>286</v>
      </c>
      <c r="J166" s="8" t="str">
        <f t="shared" si="0"/>
        <v>[RO_CODE] [VARCHAR] (15) NULL,</v>
      </c>
      <c r="N166" s="8" t="s">
        <v>1157</v>
      </c>
      <c r="Q166" s="8" t="str">
        <f t="shared" si="3"/>
        <v>`credit`.`ro_code` AS RO_CODE,</v>
      </c>
    </row>
    <row r="167" spans="1:17">
      <c r="A167" s="18" t="s">
        <v>287</v>
      </c>
      <c r="B167" s="4"/>
      <c r="C167" s="4" t="s">
        <v>117</v>
      </c>
      <c r="D167" s="4" t="s">
        <v>27</v>
      </c>
      <c r="E167" s="5"/>
      <c r="F167" s="5"/>
      <c r="G167" s="5"/>
      <c r="H167" s="5"/>
      <c r="I167" s="4" t="s">
        <v>287</v>
      </c>
      <c r="J167" s="8" t="str">
        <f t="shared" si="0"/>
        <v>[DO_NO] [VARCHAR] (15) NULL,</v>
      </c>
      <c r="N167" s="8" t="s">
        <v>1158</v>
      </c>
      <c r="Q167" s="8" t="str">
        <f t="shared" si="3"/>
        <v>`credit`.`do_no` AS DO_NO,</v>
      </c>
    </row>
    <row r="168" spans="1:17" s="46" customFormat="1">
      <c r="A168" s="19" t="s">
        <v>288</v>
      </c>
      <c r="B168" s="20"/>
      <c r="C168" s="20" t="s">
        <v>117</v>
      </c>
      <c r="D168" s="20" t="s">
        <v>115</v>
      </c>
      <c r="E168" s="21"/>
      <c r="F168" s="21"/>
      <c r="G168" s="21"/>
      <c r="H168" s="21"/>
      <c r="I168" s="20" t="s">
        <v>288</v>
      </c>
      <c r="J168" s="8" t="str">
        <f t="shared" si="0"/>
        <v>[RROOM] [VARCHAR] (3) NULL,</v>
      </c>
      <c r="N168" s="46" t="s">
        <v>1159</v>
      </c>
      <c r="Q168" s="8" t="str">
        <f t="shared" si="3"/>
        <v>`credit`.`rroom` AS RROOM,</v>
      </c>
    </row>
    <row r="169" spans="1:17">
      <c r="A169" s="18" t="s">
        <v>289</v>
      </c>
      <c r="B169" s="4" t="s">
        <v>401</v>
      </c>
      <c r="C169" s="4" t="s">
        <v>118</v>
      </c>
      <c r="D169" s="4"/>
      <c r="E169" s="5"/>
      <c r="F169" s="5"/>
      <c r="G169" s="5"/>
      <c r="H169" s="5"/>
      <c r="I169" s="4" t="s">
        <v>289</v>
      </c>
      <c r="J169" s="8" t="str">
        <f t="shared" si="0"/>
        <v>[DELPAY_DATE] [DATE]  NULL,</v>
      </c>
      <c r="N169" s="8" t="s">
        <v>1160</v>
      </c>
      <c r="Q169" s="8" t="str">
        <f t="shared" si="3"/>
        <v>`credit`.`delpay_date` AS DELPAY_DATE,</v>
      </c>
    </row>
    <row r="170" spans="1:17" s="46" customFormat="1">
      <c r="A170" s="19" t="s">
        <v>290</v>
      </c>
      <c r="B170" s="20"/>
      <c r="C170" s="20" t="s">
        <v>118</v>
      </c>
      <c r="D170" s="20"/>
      <c r="E170" s="21"/>
      <c r="F170" s="21"/>
      <c r="G170" s="21"/>
      <c r="H170" s="21"/>
      <c r="I170" s="20" t="s">
        <v>290</v>
      </c>
      <c r="J170" s="8" t="str">
        <f t="shared" si="0"/>
        <v>[RROOM_DATE] [DATE]  NULL,</v>
      </c>
      <c r="N170" s="46" t="s">
        <v>1161</v>
      </c>
      <c r="Q170" s="8" t="str">
        <f t="shared" si="3"/>
        <v>`credit`.`rroom_date` AS RROOM_DATE,</v>
      </c>
    </row>
    <row r="171" spans="1:17" s="46" customFormat="1">
      <c r="A171" s="19" t="s">
        <v>291</v>
      </c>
      <c r="B171" s="20"/>
      <c r="C171" s="20" t="s">
        <v>20</v>
      </c>
      <c r="D171" s="20"/>
      <c r="E171" s="21"/>
      <c r="F171" s="21"/>
      <c r="G171" s="21"/>
      <c r="H171" s="21"/>
      <c r="I171" s="20" t="s">
        <v>291</v>
      </c>
      <c r="J171" s="8" t="str">
        <f t="shared" si="0"/>
        <v>[STLT_ARR] [FLOAT]  NULL,</v>
      </c>
      <c r="N171" s="46" t="s">
        <v>1162</v>
      </c>
      <c r="Q171" s="8" t="str">
        <f t="shared" si="3"/>
        <v>`credit`.`stlt_arr` AS STLT_ARR,</v>
      </c>
    </row>
    <row r="172" spans="1:17" s="46" customFormat="1">
      <c r="A172" s="19" t="s">
        <v>292</v>
      </c>
      <c r="B172" s="20"/>
      <c r="C172" s="20" t="s">
        <v>20</v>
      </c>
      <c r="D172" s="20"/>
      <c r="E172" s="21"/>
      <c r="F172" s="21"/>
      <c r="G172" s="21"/>
      <c r="H172" s="21"/>
      <c r="I172" s="20" t="s">
        <v>292</v>
      </c>
      <c r="J172" s="8" t="str">
        <f t="shared" si="0"/>
        <v>[DEC_ARR] [FLOAT]  NULL,</v>
      </c>
      <c r="N172" s="46" t="s">
        <v>1163</v>
      </c>
      <c r="Q172" s="8" t="str">
        <f t="shared" si="3"/>
        <v>`credit`.`dec_arr` AS DEC_ARR,</v>
      </c>
    </row>
    <row r="173" spans="1:17">
      <c r="A173" s="18" t="s">
        <v>293</v>
      </c>
      <c r="B173" s="4"/>
      <c r="C173" s="4" t="s">
        <v>117</v>
      </c>
      <c r="D173" s="4" t="s">
        <v>115</v>
      </c>
      <c r="E173" s="5"/>
      <c r="F173" s="5"/>
      <c r="G173" s="5"/>
      <c r="H173" s="5"/>
      <c r="I173" s="4" t="s">
        <v>293</v>
      </c>
      <c r="J173" s="8" t="str">
        <f t="shared" si="0"/>
        <v>[AGREEM_PRINT] [VARCHAR] (3) NULL,</v>
      </c>
      <c r="N173" s="8" t="s">
        <v>1164</v>
      </c>
      <c r="Q173" s="8" t="str">
        <f t="shared" si="3"/>
        <v>`credit`.`agreem_print` AS AGREEM_PRINT,</v>
      </c>
    </row>
    <row r="174" spans="1:17" s="46" customFormat="1">
      <c r="A174" s="19" t="s">
        <v>294</v>
      </c>
      <c r="B174" s="20"/>
      <c r="C174" s="20" t="s">
        <v>118</v>
      </c>
      <c r="D174" s="20"/>
      <c r="E174" s="21"/>
      <c r="F174" s="21"/>
      <c r="G174" s="21"/>
      <c r="H174" s="21"/>
      <c r="I174" s="20" t="s">
        <v>294</v>
      </c>
      <c r="J174" s="8" t="str">
        <f t="shared" si="0"/>
        <v>[AGREEMP_DATE] [DATE]  NULL,</v>
      </c>
      <c r="N174" s="46" t="s">
        <v>1165</v>
      </c>
      <c r="Q174" s="8" t="str">
        <f t="shared" si="3"/>
        <v>`credit`.`agreemp_date` AS AGREEMP_DATE,</v>
      </c>
    </row>
    <row r="175" spans="1:17" s="46" customFormat="1">
      <c r="A175" s="19" t="s">
        <v>295</v>
      </c>
      <c r="B175" s="20"/>
      <c r="C175" s="20" t="s">
        <v>419</v>
      </c>
      <c r="D175" s="20" t="s">
        <v>413</v>
      </c>
      <c r="E175" s="21"/>
      <c r="F175" s="21"/>
      <c r="G175" s="21"/>
      <c r="H175" s="21"/>
      <c r="I175" s="20" t="s">
        <v>295</v>
      </c>
      <c r="J175" s="8" t="str">
        <f t="shared" si="0"/>
        <v>[DUE_FIX_DATE] [CHAR] (2) NULL,</v>
      </c>
      <c r="N175" s="46" t="s">
        <v>1166</v>
      </c>
      <c r="Q175" s="8" t="str">
        <f t="shared" si="3"/>
        <v>`credit`.`due_fix_date` AS DUE_FIX_DATE,</v>
      </c>
    </row>
    <row r="176" spans="1:17">
      <c r="A176" s="18" t="s">
        <v>296</v>
      </c>
      <c r="B176" s="4"/>
      <c r="C176" s="4" t="s">
        <v>117</v>
      </c>
      <c r="D176" s="4" t="s">
        <v>116</v>
      </c>
      <c r="E176" s="5"/>
      <c r="F176" s="5"/>
      <c r="G176" s="5"/>
      <c r="H176" s="5"/>
      <c r="I176" s="4" t="s">
        <v>296</v>
      </c>
      <c r="J176" s="8" t="str">
        <f t="shared" si="0"/>
        <v>[AP_HG] [VARCHAR] (5) NULL,</v>
      </c>
      <c r="N176" s="8" t="s">
        <v>1167</v>
      </c>
      <c r="Q176" s="8" t="str">
        <f t="shared" si="3"/>
        <v>`credit`.`ap_hg` AS AP_HG,</v>
      </c>
    </row>
    <row r="177" spans="1:17">
      <c r="A177" s="18" t="s">
        <v>297</v>
      </c>
      <c r="B177" s="4"/>
      <c r="C177" s="4" t="s">
        <v>118</v>
      </c>
      <c r="D177" s="4"/>
      <c r="E177" s="5"/>
      <c r="F177" s="5"/>
      <c r="G177" s="5"/>
      <c r="H177" s="5"/>
      <c r="I177" s="4" t="s">
        <v>297</v>
      </c>
      <c r="J177" s="8" t="str">
        <f t="shared" si="0"/>
        <v>[WRITEOFF_DATE] [DATE]  NULL,</v>
      </c>
      <c r="N177" s="8" t="s">
        <v>1168</v>
      </c>
      <c r="Q177" s="8" t="str">
        <f t="shared" si="3"/>
        <v>`credit`.`writeoff_date` AS WRITEOFF_DATE,</v>
      </c>
    </row>
    <row r="178" spans="1:17" s="46" customFormat="1">
      <c r="A178" s="19" t="s">
        <v>298</v>
      </c>
      <c r="B178" s="20"/>
      <c r="C178" s="20" t="s">
        <v>117</v>
      </c>
      <c r="D178" s="20" t="s">
        <v>54</v>
      </c>
      <c r="E178" s="21"/>
      <c r="F178" s="21"/>
      <c r="G178" s="21"/>
      <c r="H178" s="21"/>
      <c r="I178" s="20" t="s">
        <v>298</v>
      </c>
      <c r="J178" s="8" t="str">
        <f t="shared" si="0"/>
        <v>[DEBNOTE_NO] [VARCHAR] (25) NULL,</v>
      </c>
      <c r="N178" s="46" t="s">
        <v>1169</v>
      </c>
      <c r="Q178" s="8" t="str">
        <f t="shared" si="3"/>
        <v>`credit`.`debnote_no` AS DEBNOTE_NO,</v>
      </c>
    </row>
    <row r="179" spans="1:17">
      <c r="A179" s="18" t="s">
        <v>299</v>
      </c>
      <c r="B179" s="4"/>
      <c r="C179" s="4" t="s">
        <v>117</v>
      </c>
      <c r="D179" s="4" t="s">
        <v>115</v>
      </c>
      <c r="E179" s="5"/>
      <c r="F179" s="5"/>
      <c r="G179" s="5"/>
      <c r="H179" s="5"/>
      <c r="I179" s="4" t="s">
        <v>299</v>
      </c>
      <c r="J179" s="8" t="str">
        <f t="shared" si="0"/>
        <v>[AGRI_PRODUCT] [VARCHAR] (3) NULL,</v>
      </c>
      <c r="N179" s="8" t="s">
        <v>1170</v>
      </c>
      <c r="Q179" s="8" t="str">
        <f t="shared" si="3"/>
        <v>`credit`.`agri_product` AS AGRI_PRODUCT,</v>
      </c>
    </row>
    <row r="180" spans="1:17">
      <c r="A180" s="18" t="s">
        <v>300</v>
      </c>
      <c r="B180" s="4"/>
      <c r="C180" s="4" t="s">
        <v>118</v>
      </c>
      <c r="D180" s="4"/>
      <c r="E180" s="5"/>
      <c r="F180" s="5"/>
      <c r="G180" s="5"/>
      <c r="H180" s="5"/>
      <c r="I180" s="4" t="s">
        <v>300</v>
      </c>
      <c r="J180" s="8" t="str">
        <f t="shared" si="0"/>
        <v>[REPOSS_DATE] [DATE]  NULL,</v>
      </c>
      <c r="N180" s="8" t="s">
        <v>1171</v>
      </c>
      <c r="Q180" s="8" t="str">
        <f t="shared" si="3"/>
        <v>`credit`.`reposs_date` AS REPOSS_DATE,</v>
      </c>
    </row>
    <row r="181" spans="1:17" s="46" customFormat="1">
      <c r="A181" s="19" t="s">
        <v>301</v>
      </c>
      <c r="B181" s="20"/>
      <c r="C181" s="20" t="s">
        <v>117</v>
      </c>
      <c r="D181" s="20" t="s">
        <v>115</v>
      </c>
      <c r="E181" s="21"/>
      <c r="F181" s="21"/>
      <c r="G181" s="21"/>
      <c r="H181" s="21"/>
      <c r="I181" s="20" t="s">
        <v>301</v>
      </c>
      <c r="J181" s="8" t="str">
        <f t="shared" si="0"/>
        <v>[SET_MAIL] [VARCHAR] (3) NULL,</v>
      </c>
      <c r="N181" s="46" t="s">
        <v>1172</v>
      </c>
      <c r="Q181" s="8" t="str">
        <f t="shared" si="3"/>
        <v>`credit`.`set_mail` AS SET_MAIL,</v>
      </c>
    </row>
    <row r="182" spans="1:17">
      <c r="A182" s="18" t="s">
        <v>302</v>
      </c>
      <c r="B182" s="4"/>
      <c r="C182" s="4" t="s">
        <v>20</v>
      </c>
      <c r="D182" s="4"/>
      <c r="E182" s="5"/>
      <c r="F182" s="5"/>
      <c r="G182" s="5"/>
      <c r="H182" s="5"/>
      <c r="I182" s="4" t="s">
        <v>302</v>
      </c>
      <c r="J182" s="8" t="str">
        <f t="shared" si="0"/>
        <v>[DVAT] [FLOAT]  NULL,</v>
      </c>
      <c r="N182" s="8" t="s">
        <v>1173</v>
      </c>
      <c r="Q182" s="8" t="str">
        <f t="shared" si="3"/>
        <v>`credit`.`dvat` AS DVAT,</v>
      </c>
    </row>
    <row r="183" spans="1:17">
      <c r="A183" s="18" t="s">
        <v>303</v>
      </c>
      <c r="B183" s="4" t="s">
        <v>402</v>
      </c>
      <c r="C183" s="4" t="s">
        <v>20</v>
      </c>
      <c r="D183" s="4"/>
      <c r="E183" s="5"/>
      <c r="F183" s="5"/>
      <c r="G183" s="5"/>
      <c r="H183" s="5"/>
      <c r="I183" s="4" t="s">
        <v>303</v>
      </c>
      <c r="J183" s="8" t="str">
        <f t="shared" si="0"/>
        <v>[ACTIVE_INT] [FLOAT]  NULL,</v>
      </c>
      <c r="N183" s="8" t="s">
        <v>1174</v>
      </c>
      <c r="Q183" s="8" t="str">
        <f t="shared" si="3"/>
        <v>`credit`.`active_int` AS ACTIVE_INT,</v>
      </c>
    </row>
    <row r="184" spans="1:17">
      <c r="A184" s="18" t="s">
        <v>304</v>
      </c>
      <c r="B184" s="4"/>
      <c r="C184" s="4" t="s">
        <v>20</v>
      </c>
      <c r="D184" s="4"/>
      <c r="E184" s="5"/>
      <c r="F184" s="5"/>
      <c r="G184" s="5"/>
      <c r="H184" s="5"/>
      <c r="I184" s="4" t="s">
        <v>304</v>
      </c>
      <c r="J184" s="8" t="str">
        <f t="shared" si="0"/>
        <v>[OVER_INT] [FLOAT]  NULL,</v>
      </c>
      <c r="N184" s="8" t="s">
        <v>1175</v>
      </c>
      <c r="Q184" s="8" t="str">
        <f t="shared" si="3"/>
        <v>`credit`.`over_int` AS OVER_INT,</v>
      </c>
    </row>
    <row r="185" spans="1:17">
      <c r="A185" s="18" t="s">
        <v>305</v>
      </c>
      <c r="B185" s="4" t="s">
        <v>414</v>
      </c>
      <c r="C185" s="4" t="s">
        <v>419</v>
      </c>
      <c r="D185" s="4" t="s">
        <v>23</v>
      </c>
      <c r="E185" s="5"/>
      <c r="F185" s="5"/>
      <c r="G185" s="5"/>
      <c r="H185" s="5"/>
      <c r="I185" s="4" t="s">
        <v>305</v>
      </c>
      <c r="J185" s="8" t="str">
        <f t="shared" si="0"/>
        <v>[CUS_STATUS] [CHAR] (1) NULL,</v>
      </c>
      <c r="N185" s="8" t="s">
        <v>1176</v>
      </c>
      <c r="Q185" s="8" t="str">
        <f t="shared" si="3"/>
        <v>`credit`.`cus_status` AS CUS_STATUS,</v>
      </c>
    </row>
    <row r="186" spans="1:17">
      <c r="A186" s="18" t="s">
        <v>306</v>
      </c>
      <c r="B186" s="4"/>
      <c r="C186" s="4" t="s">
        <v>117</v>
      </c>
      <c r="D186" s="4" t="s">
        <v>115</v>
      </c>
      <c r="E186" s="5"/>
      <c r="F186" s="5"/>
      <c r="G186" s="5"/>
      <c r="H186" s="5"/>
      <c r="I186" s="4" t="s">
        <v>306</v>
      </c>
      <c r="J186" s="8" t="str">
        <f t="shared" si="0"/>
        <v>[REPO_ITEM_SOLD] [VARCHAR] (3) NULL,</v>
      </c>
      <c r="N186" s="8" t="s">
        <v>1177</v>
      </c>
      <c r="Q186" s="8" t="str">
        <f t="shared" si="3"/>
        <v>`credit`.`repo_item_sold` AS REPO_ITEM_SOLD,</v>
      </c>
    </row>
    <row r="187" spans="1:17">
      <c r="A187" s="18" t="s">
        <v>307</v>
      </c>
      <c r="B187" s="4"/>
      <c r="C187" s="4" t="s">
        <v>118</v>
      </c>
      <c r="D187" s="4"/>
      <c r="E187" s="5"/>
      <c r="F187" s="5"/>
      <c r="G187" s="5"/>
      <c r="H187" s="5"/>
      <c r="I187" s="4" t="s">
        <v>307</v>
      </c>
      <c r="J187" s="8" t="str">
        <f t="shared" si="0"/>
        <v>[ITEM_SOLD_DATE] [DATE]  NULL,</v>
      </c>
      <c r="N187" s="8" t="s">
        <v>1178</v>
      </c>
      <c r="Q187" s="8" t="str">
        <f t="shared" si="3"/>
        <v>`credit`.`item_sold_date` AS ITEM_SOLD_DATE,</v>
      </c>
    </row>
    <row r="188" spans="1:17" s="46" customFormat="1">
      <c r="A188" s="19" t="s">
        <v>308</v>
      </c>
      <c r="B188" s="20"/>
      <c r="C188" s="20" t="s">
        <v>20</v>
      </c>
      <c r="D188" s="20"/>
      <c r="E188" s="21"/>
      <c r="F188" s="21"/>
      <c r="G188" s="21"/>
      <c r="H188" s="21"/>
      <c r="I188" s="20" t="s">
        <v>308</v>
      </c>
      <c r="J188" s="8" t="str">
        <f t="shared" si="0"/>
        <v>[DEB_SUSP] [FLOAT]  NULL,</v>
      </c>
      <c r="N188" s="46" t="s">
        <v>1179</v>
      </c>
      <c r="Q188" s="8" t="str">
        <f t="shared" si="3"/>
        <v>`credit`.`deb_susp` AS DEB_SUSP,</v>
      </c>
    </row>
    <row r="189" spans="1:17">
      <c r="A189" s="18" t="s">
        <v>309</v>
      </c>
      <c r="B189" s="4" t="s">
        <v>403</v>
      </c>
      <c r="C189" s="4" t="s">
        <v>118</v>
      </c>
      <c r="D189" s="4"/>
      <c r="E189" s="5"/>
      <c r="F189" s="5"/>
      <c r="G189" s="5"/>
      <c r="H189" s="5"/>
      <c r="I189" s="4" t="s">
        <v>309</v>
      </c>
      <c r="J189" s="8" t="str">
        <f t="shared" si="0"/>
        <v>[INT_REC_DATE] [DATE]  NULL,</v>
      </c>
      <c r="N189" s="8" t="s">
        <v>1180</v>
      </c>
      <c r="Q189" s="8" t="str">
        <f t="shared" si="3"/>
        <v>`credit`.`int_rec_date` AS INT_REC_DATE,</v>
      </c>
    </row>
    <row r="190" spans="1:17" s="46" customFormat="1">
      <c r="A190" s="19" t="s">
        <v>310</v>
      </c>
      <c r="B190" s="20"/>
      <c r="C190" s="20" t="s">
        <v>418</v>
      </c>
      <c r="D190" s="20" t="s">
        <v>420</v>
      </c>
      <c r="E190" s="21"/>
      <c r="F190" s="21"/>
      <c r="G190" s="21"/>
      <c r="H190" s="21"/>
      <c r="I190" s="20" t="s">
        <v>310</v>
      </c>
      <c r="J190" s="8" t="str">
        <f t="shared" si="0"/>
        <v>[INT_PROV_AMT] [DECIMAL] (18,2) NULL,</v>
      </c>
      <c r="N190" s="46" t="s">
        <v>1181</v>
      </c>
      <c r="Q190" s="8" t="str">
        <f t="shared" si="3"/>
        <v>`credit`.`int_prov_amt` AS INT_PROV_AMT,</v>
      </c>
    </row>
    <row r="191" spans="1:17" s="46" customFormat="1">
      <c r="A191" s="19" t="s">
        <v>311</v>
      </c>
      <c r="B191" s="20"/>
      <c r="C191" s="20" t="s">
        <v>418</v>
      </c>
      <c r="D191" s="20" t="s">
        <v>420</v>
      </c>
      <c r="E191" s="21"/>
      <c r="F191" s="21"/>
      <c r="G191" s="21"/>
      <c r="H191" s="21"/>
      <c r="I191" s="20" t="s">
        <v>311</v>
      </c>
      <c r="J191" s="8" t="str">
        <f t="shared" si="0"/>
        <v>[INT_PROV_PAID] [DECIMAL] (18,2) NULL,</v>
      </c>
      <c r="N191" s="46" t="s">
        <v>1182</v>
      </c>
      <c r="Q191" s="8" t="str">
        <f t="shared" si="3"/>
        <v>`credit`.`int_prov_paid` AS INT_PROV_PAID,</v>
      </c>
    </row>
    <row r="192" spans="1:17">
      <c r="A192" s="18" t="s">
        <v>312</v>
      </c>
      <c r="B192" s="4"/>
      <c r="C192" s="4" t="s">
        <v>20</v>
      </c>
      <c r="D192" s="4"/>
      <c r="E192" s="5"/>
      <c r="F192" s="5"/>
      <c r="G192" s="5"/>
      <c r="H192" s="5"/>
      <c r="I192" s="4" t="s">
        <v>312</v>
      </c>
      <c r="J192" s="8" t="str">
        <f t="shared" si="0"/>
        <v>[LEGAL_FEE] [FLOAT]  NULL,</v>
      </c>
      <c r="N192" s="8" t="s">
        <v>1183</v>
      </c>
      <c r="Q192" s="8" t="str">
        <f t="shared" si="3"/>
        <v>`credit`.`legal_fee` AS LEGAL_FEE,</v>
      </c>
    </row>
    <row r="193" spans="1:17">
      <c r="A193" s="18" t="s">
        <v>313</v>
      </c>
      <c r="B193" s="4" t="s">
        <v>404</v>
      </c>
      <c r="C193" s="4" t="s">
        <v>117</v>
      </c>
      <c r="D193" s="4" t="s">
        <v>54</v>
      </c>
      <c r="E193" s="5"/>
      <c r="F193" s="5"/>
      <c r="G193" s="5"/>
      <c r="H193" s="5"/>
      <c r="I193" s="4" t="s">
        <v>313</v>
      </c>
      <c r="J193" s="8" t="str">
        <f t="shared" si="0"/>
        <v>[INITIATED_BY] [VARCHAR] (25) NULL,</v>
      </c>
      <c r="N193" s="8" t="s">
        <v>1184</v>
      </c>
      <c r="Q193" s="8" t="str">
        <f t="shared" si="3"/>
        <v>`credit`.`initiated_by` AS INITIATED_BY,</v>
      </c>
    </row>
    <row r="194" spans="1:17">
      <c r="A194" s="18" t="s">
        <v>314</v>
      </c>
      <c r="B194" s="4"/>
      <c r="C194" s="4" t="s">
        <v>20</v>
      </c>
      <c r="D194" s="4"/>
      <c r="E194" s="5"/>
      <c r="F194" s="5"/>
      <c r="G194" s="5"/>
      <c r="H194" s="5"/>
      <c r="I194" s="4" t="s">
        <v>314</v>
      </c>
      <c r="J194" s="8" t="str">
        <f t="shared" si="0"/>
        <v>[DEBIT_TAX] [FLOAT]  NULL,</v>
      </c>
      <c r="N194" s="8" t="s">
        <v>1185</v>
      </c>
      <c r="Q194" s="8" t="str">
        <f t="shared" si="3"/>
        <v>`credit`.`debit_tax` AS DEBIT_TAX,</v>
      </c>
    </row>
    <row r="195" spans="1:17">
      <c r="A195" s="18" t="s">
        <v>315</v>
      </c>
      <c r="B195" s="4"/>
      <c r="C195" s="4" t="s">
        <v>20</v>
      </c>
      <c r="D195" s="4"/>
      <c r="E195" s="5"/>
      <c r="F195" s="5"/>
      <c r="G195" s="5"/>
      <c r="H195" s="5"/>
      <c r="I195" s="4" t="s">
        <v>315</v>
      </c>
      <c r="J195" s="8" t="str">
        <f t="shared" si="0"/>
        <v>[TP_CHARGE] [FLOAT]  NULL,</v>
      </c>
      <c r="N195" s="8" t="s">
        <v>1186</v>
      </c>
      <c r="Q195" s="8" t="str">
        <f t="shared" si="3"/>
        <v>`credit`.`tp_charge` AS TP_CHARGE,</v>
      </c>
    </row>
    <row r="196" spans="1:17" s="46" customFormat="1">
      <c r="A196" s="19" t="s">
        <v>316</v>
      </c>
      <c r="B196" s="20"/>
      <c r="C196" s="20" t="s">
        <v>20</v>
      </c>
      <c r="D196" s="20"/>
      <c r="E196" s="21"/>
      <c r="F196" s="21"/>
      <c r="G196" s="21"/>
      <c r="H196" s="21"/>
      <c r="I196" s="20" t="s">
        <v>316</v>
      </c>
      <c r="J196" s="8" t="str">
        <f t="shared" si="0"/>
        <v>[LOAN_INT] [FLOAT]  NULL,</v>
      </c>
      <c r="N196" s="46" t="s">
        <v>1187</v>
      </c>
      <c r="Q196" s="8" t="str">
        <f t="shared" si="3"/>
        <v>`credit`.`loan_int` AS LOAN_INT,</v>
      </c>
    </row>
    <row r="197" spans="1:17">
      <c r="A197" s="18" t="s">
        <v>317</v>
      </c>
      <c r="B197" s="4"/>
      <c r="C197" s="4" t="s">
        <v>117</v>
      </c>
      <c r="D197" s="4" t="s">
        <v>115</v>
      </c>
      <c r="E197" s="5"/>
      <c r="F197" s="5"/>
      <c r="G197" s="5"/>
      <c r="H197" s="5"/>
      <c r="I197" s="4" t="s">
        <v>317</v>
      </c>
      <c r="J197" s="8" t="str">
        <f t="shared" si="0"/>
        <v>[FSD_LOAN] [VARCHAR] (3) NULL,</v>
      </c>
      <c r="N197" s="8" t="s">
        <v>1188</v>
      </c>
      <c r="Q197" s="8" t="str">
        <f t="shared" si="3"/>
        <v>`credit`.`fsd_loan` AS FSD_LOAN,</v>
      </c>
    </row>
    <row r="198" spans="1:17">
      <c r="A198" s="18" t="s">
        <v>318</v>
      </c>
      <c r="B198" s="4" t="s">
        <v>422</v>
      </c>
      <c r="C198" s="4" t="s">
        <v>419</v>
      </c>
      <c r="D198" s="4" t="s">
        <v>23</v>
      </c>
      <c r="E198" s="5"/>
      <c r="F198" s="5"/>
      <c r="G198" s="5"/>
      <c r="H198" s="5"/>
      <c r="I198" s="4" t="s">
        <v>318</v>
      </c>
      <c r="J198" s="8" t="str">
        <f t="shared" si="0"/>
        <v>[SECURITY_TYPE] [CHAR] (1) NULL,</v>
      </c>
      <c r="N198" s="8" t="s">
        <v>1189</v>
      </c>
      <c r="Q198" s="8" t="str">
        <f t="shared" si="3"/>
        <v>`credit`.`security_type` AS SECURITY_TYPE,</v>
      </c>
    </row>
    <row r="199" spans="1:17">
      <c r="A199" s="18" t="s">
        <v>319</v>
      </c>
      <c r="B199" s="4"/>
      <c r="C199" s="4" t="s">
        <v>117</v>
      </c>
      <c r="D199" s="4" t="s">
        <v>115</v>
      </c>
      <c r="E199" s="5"/>
      <c r="F199" s="5"/>
      <c r="G199" s="5"/>
      <c r="H199" s="5"/>
      <c r="I199" s="4" t="s">
        <v>319</v>
      </c>
      <c r="J199" s="8" t="str">
        <f t="shared" si="0"/>
        <v>[FLG_DEPOSIT] [VARCHAR] (3) NULL,</v>
      </c>
      <c r="N199" s="8" t="s">
        <v>1190</v>
      </c>
      <c r="Q199" s="8" t="str">
        <f t="shared" si="3"/>
        <v>`credit`.`flg_deposit` AS FLG_DEPOSIT,</v>
      </c>
    </row>
    <row r="200" spans="1:17">
      <c r="A200" s="18" t="s">
        <v>320</v>
      </c>
      <c r="B200" s="4"/>
      <c r="C200" s="4" t="s">
        <v>118</v>
      </c>
      <c r="D200" s="4"/>
      <c r="E200" s="5"/>
      <c r="F200" s="5"/>
      <c r="G200" s="5"/>
      <c r="H200" s="5"/>
      <c r="I200" s="4" t="s">
        <v>320</v>
      </c>
      <c r="J200" s="8" t="str">
        <f t="shared" si="0"/>
        <v>[COL_DATE] [DATE]  NULL,</v>
      </c>
      <c r="N200" s="8" t="s">
        <v>1191</v>
      </c>
      <c r="Q200" s="8" t="str">
        <f t="shared" si="3"/>
        <v>`credit`.`col_date` AS COL_DATE,</v>
      </c>
    </row>
    <row r="201" spans="1:17" s="46" customFormat="1">
      <c r="A201" s="19" t="s">
        <v>321</v>
      </c>
      <c r="B201" s="20"/>
      <c r="C201" s="20" t="s">
        <v>117</v>
      </c>
      <c r="D201" s="20" t="s">
        <v>115</v>
      </c>
      <c r="E201" s="21"/>
      <c r="F201" s="21"/>
      <c r="G201" s="21"/>
      <c r="H201" s="21"/>
      <c r="I201" s="20" t="s">
        <v>321</v>
      </c>
      <c r="J201" s="8" t="str">
        <f t="shared" si="0"/>
        <v>[FLG_DO_RCVD] [VARCHAR] (3) NULL,</v>
      </c>
      <c r="N201" s="46" t="s">
        <v>1192</v>
      </c>
      <c r="Q201" s="8" t="str">
        <f t="shared" si="3"/>
        <v>`credit`.`flg_do_rcvd` AS FLG_DO_RCVD,</v>
      </c>
    </row>
    <row r="202" spans="1:17" s="46" customFormat="1">
      <c r="A202" s="19" t="s">
        <v>322</v>
      </c>
      <c r="B202" s="20"/>
      <c r="C202" s="20" t="s">
        <v>118</v>
      </c>
      <c r="D202" s="20"/>
      <c r="E202" s="21"/>
      <c r="F202" s="21"/>
      <c r="G202" s="21"/>
      <c r="H202" s="21"/>
      <c r="I202" s="20" t="s">
        <v>322</v>
      </c>
      <c r="J202" s="8" t="str">
        <f t="shared" si="0"/>
        <v>[DO_RCVD_DATE] [DATE]  NULL,</v>
      </c>
      <c r="N202" s="46" t="s">
        <v>1193</v>
      </c>
      <c r="Q202" s="8" t="str">
        <f t="shared" si="3"/>
        <v>`credit`.`do_rcvd_date` AS DO_RCVD_DATE,</v>
      </c>
    </row>
    <row r="203" spans="1:17">
      <c r="A203" s="18" t="s">
        <v>323</v>
      </c>
      <c r="B203" s="4" t="s">
        <v>422</v>
      </c>
      <c r="C203" s="4" t="s">
        <v>419</v>
      </c>
      <c r="D203" s="4" t="s">
        <v>23</v>
      </c>
      <c r="E203" s="5"/>
      <c r="F203" s="5"/>
      <c r="G203" s="5"/>
      <c r="H203" s="5"/>
      <c r="I203" s="4" t="s">
        <v>323</v>
      </c>
      <c r="J203" s="8" t="str">
        <f t="shared" si="0"/>
        <v>[SEC_TYPE] [CHAR] (1) NULL,</v>
      </c>
      <c r="N203" s="8" t="s">
        <v>1194</v>
      </c>
      <c r="Q203" s="8" t="str">
        <f t="shared" ref="Q203:Q249" si="4">LEFT(TRIM(N203),LEN(TRIM(N203))-1)&amp;" AS "&amp;I203&amp;","</f>
        <v>`credit`.`sec_type` AS SEC_TYPE,</v>
      </c>
    </row>
    <row r="204" spans="1:17" s="46" customFormat="1">
      <c r="A204" s="19" t="s">
        <v>324</v>
      </c>
      <c r="B204" s="20"/>
      <c r="C204" s="20" t="s">
        <v>117</v>
      </c>
      <c r="D204" s="20" t="s">
        <v>115</v>
      </c>
      <c r="E204" s="21"/>
      <c r="F204" s="21"/>
      <c r="G204" s="21"/>
      <c r="H204" s="21"/>
      <c r="I204" s="20" t="s">
        <v>324</v>
      </c>
      <c r="J204" s="8" t="str">
        <f t="shared" si="0"/>
        <v>[REPO_LEGAL_ACTION] [VARCHAR] (3) NULL,</v>
      </c>
      <c r="N204" s="46" t="s">
        <v>1195</v>
      </c>
      <c r="Q204" s="8" t="str">
        <f t="shared" si="4"/>
        <v>`credit`.`repo_legal_action` AS REPO_LEGAL_ACTION,</v>
      </c>
    </row>
    <row r="205" spans="1:17" s="46" customFormat="1">
      <c r="A205" s="19" t="s">
        <v>325</v>
      </c>
      <c r="B205" s="20"/>
      <c r="C205" s="20" t="s">
        <v>118</v>
      </c>
      <c r="D205" s="20"/>
      <c r="E205" s="21"/>
      <c r="F205" s="21"/>
      <c r="G205" s="21"/>
      <c r="H205" s="21"/>
      <c r="I205" s="20" t="s">
        <v>325</v>
      </c>
      <c r="J205" s="8" t="str">
        <f t="shared" si="0"/>
        <v>[REPO_LEGAL_DATE] [DATE]  NULL,</v>
      </c>
      <c r="N205" s="46" t="s">
        <v>1196</v>
      </c>
      <c r="Q205" s="8" t="str">
        <f t="shared" si="4"/>
        <v>`credit`.`repo_legal_date` AS REPO_LEGAL_DATE,</v>
      </c>
    </row>
    <row r="206" spans="1:17">
      <c r="A206" s="18" t="s">
        <v>326</v>
      </c>
      <c r="B206" s="4"/>
      <c r="C206" s="4" t="s">
        <v>20</v>
      </c>
      <c r="D206" s="4"/>
      <c r="E206" s="5"/>
      <c r="F206" s="5"/>
      <c r="G206" s="5"/>
      <c r="H206" s="5"/>
      <c r="I206" s="4" t="s">
        <v>326</v>
      </c>
      <c r="J206" s="8" t="str">
        <f t="shared" si="0"/>
        <v>[ACT_CAP] [FLOAT]  NULL,</v>
      </c>
      <c r="N206" s="8" t="s">
        <v>1197</v>
      </c>
      <c r="Q206" s="8" t="str">
        <f t="shared" si="4"/>
        <v>`credit`.`act_cap` AS ACT_CAP,</v>
      </c>
    </row>
    <row r="207" spans="1:17">
      <c r="A207" s="18" t="s">
        <v>327</v>
      </c>
      <c r="B207" s="4"/>
      <c r="C207" s="4" t="s">
        <v>20</v>
      </c>
      <c r="D207" s="4"/>
      <c r="E207" s="5"/>
      <c r="F207" s="5"/>
      <c r="G207" s="5"/>
      <c r="H207" s="5"/>
      <c r="I207" s="4" t="s">
        <v>327</v>
      </c>
      <c r="J207" s="8" t="str">
        <f t="shared" si="0"/>
        <v>[NPL_CAP] [FLOAT]  NULL,</v>
      </c>
      <c r="N207" s="8" t="s">
        <v>1198</v>
      </c>
      <c r="Q207" s="8" t="str">
        <f t="shared" si="4"/>
        <v>`credit`.`npl_cap` AS NPL_CAP,</v>
      </c>
    </row>
    <row r="208" spans="1:17">
      <c r="A208" s="18" t="s">
        <v>328</v>
      </c>
      <c r="B208" s="4"/>
      <c r="C208" s="4" t="s">
        <v>117</v>
      </c>
      <c r="D208" s="4" t="s">
        <v>115</v>
      </c>
      <c r="E208" s="5"/>
      <c r="F208" s="5"/>
      <c r="G208" s="5"/>
      <c r="H208" s="5"/>
      <c r="I208" s="4" t="s">
        <v>328</v>
      </c>
      <c r="J208" s="8" t="str">
        <f t="shared" si="0"/>
        <v>[FLG_NPL] [VARCHAR] (3) NULL,</v>
      </c>
      <c r="N208" s="8" t="s">
        <v>1199</v>
      </c>
      <c r="Q208" s="8" t="str">
        <f t="shared" si="4"/>
        <v>`credit`.`flg_npl` AS FLG_NPL,</v>
      </c>
    </row>
    <row r="209" spans="1:17">
      <c r="A209" s="18" t="s">
        <v>329</v>
      </c>
      <c r="B209" s="4"/>
      <c r="C209" s="4" t="s">
        <v>118</v>
      </c>
      <c r="D209" s="4"/>
      <c r="E209" s="5"/>
      <c r="F209" s="5"/>
      <c r="G209" s="5"/>
      <c r="H209" s="5"/>
      <c r="I209" s="4" t="s">
        <v>329</v>
      </c>
      <c r="J209" s="8" t="str">
        <f t="shared" si="0"/>
        <v>[FLG_NPL_DATE] [DATE]  NULL,</v>
      </c>
      <c r="N209" s="8" t="s">
        <v>1200</v>
      </c>
      <c r="Q209" s="8" t="str">
        <f t="shared" si="4"/>
        <v>`credit`.`flg_npl_date` AS FLG_NPL_DATE,</v>
      </c>
    </row>
    <row r="210" spans="1:17">
      <c r="A210" s="18" t="s">
        <v>330</v>
      </c>
      <c r="B210" s="4"/>
      <c r="C210" s="4" t="s">
        <v>117</v>
      </c>
      <c r="D210" s="4" t="s">
        <v>115</v>
      </c>
      <c r="E210" s="5"/>
      <c r="F210" s="5"/>
      <c r="G210" s="5"/>
      <c r="H210" s="5"/>
      <c r="I210" s="4" t="s">
        <v>330</v>
      </c>
      <c r="J210" s="8" t="str">
        <f t="shared" si="0"/>
        <v>[FLAG_ADV] [VARCHAR] (3) NULL,</v>
      </c>
      <c r="N210" s="8" t="s">
        <v>1201</v>
      </c>
      <c r="Q210" s="8" t="str">
        <f t="shared" si="4"/>
        <v>`credit`.`flag_adv` AS FLAG_ADV,</v>
      </c>
    </row>
    <row r="211" spans="1:17" s="46" customFormat="1">
      <c r="A211" s="19" t="s">
        <v>331</v>
      </c>
      <c r="B211" s="20"/>
      <c r="C211" s="20" t="s">
        <v>118</v>
      </c>
      <c r="D211" s="20"/>
      <c r="E211" s="21"/>
      <c r="F211" s="21"/>
      <c r="G211" s="21"/>
      <c r="H211" s="21"/>
      <c r="I211" s="20" t="s">
        <v>331</v>
      </c>
      <c r="J211" s="8" t="str">
        <f t="shared" si="0"/>
        <v>[FLAG_ADV_DATE] [DATE]  NULL,</v>
      </c>
      <c r="N211" s="46" t="s">
        <v>1202</v>
      </c>
      <c r="Q211" s="8" t="str">
        <f t="shared" si="4"/>
        <v>`credit`.`flag_adv_date` AS FLAG_ADV_DATE,</v>
      </c>
    </row>
    <row r="212" spans="1:17" s="46" customFormat="1">
      <c r="A212" s="19" t="s">
        <v>332</v>
      </c>
      <c r="B212" s="20"/>
      <c r="C212" s="20" t="s">
        <v>20</v>
      </c>
      <c r="D212" s="20"/>
      <c r="E212" s="21"/>
      <c r="F212" s="21"/>
      <c r="G212" s="21"/>
      <c r="H212" s="21"/>
      <c r="I212" s="20" t="s">
        <v>332</v>
      </c>
      <c r="J212" s="8" t="str">
        <f t="shared" si="0"/>
        <v>[PAB_INSU] [FLOAT]  NULL,</v>
      </c>
      <c r="N212" s="46" t="s">
        <v>1203</v>
      </c>
      <c r="Q212" s="8" t="str">
        <f t="shared" si="4"/>
        <v>`credit`.`pab_insu` AS PAB_INSU,</v>
      </c>
    </row>
    <row r="213" spans="1:17" s="46" customFormat="1">
      <c r="A213" s="19" t="s">
        <v>333</v>
      </c>
      <c r="B213" s="20"/>
      <c r="C213" s="20" t="s">
        <v>117</v>
      </c>
      <c r="D213" s="20" t="s">
        <v>115</v>
      </c>
      <c r="E213" s="21"/>
      <c r="F213" s="21"/>
      <c r="G213" s="21"/>
      <c r="H213" s="21"/>
      <c r="I213" s="20" t="s">
        <v>333</v>
      </c>
      <c r="J213" s="8" t="str">
        <f t="shared" si="0"/>
        <v>[HIGH_LAND] [VARCHAR] (3) NULL,</v>
      </c>
      <c r="N213" s="46" t="s">
        <v>1204</v>
      </c>
      <c r="Q213" s="8" t="str">
        <f t="shared" si="4"/>
        <v>`credit`.`high_land` AS HIGH_LAND,</v>
      </c>
    </row>
    <row r="214" spans="1:17" s="46" customFormat="1">
      <c r="A214" s="19" t="s">
        <v>334</v>
      </c>
      <c r="B214" s="20"/>
      <c r="C214" s="20" t="s">
        <v>117</v>
      </c>
      <c r="D214" s="20" t="s">
        <v>115</v>
      </c>
      <c r="E214" s="21"/>
      <c r="F214" s="21"/>
      <c r="G214" s="21"/>
      <c r="H214" s="21"/>
      <c r="I214" s="20" t="s">
        <v>334</v>
      </c>
      <c r="J214" s="8" t="str">
        <f t="shared" si="0"/>
        <v>[FLAG_AVRT] [VARCHAR] (3) NULL,</v>
      </c>
      <c r="N214" s="46" t="s">
        <v>1205</v>
      </c>
      <c r="Q214" s="8" t="str">
        <f t="shared" si="4"/>
        <v>`credit`.`flag_avrt` AS FLAG_AVRT,</v>
      </c>
    </row>
    <row r="215" spans="1:17">
      <c r="A215" s="18" t="s">
        <v>335</v>
      </c>
      <c r="B215" s="4"/>
      <c r="C215" s="4" t="s">
        <v>117</v>
      </c>
      <c r="D215" s="4" t="s">
        <v>415</v>
      </c>
      <c r="E215" s="5"/>
      <c r="F215" s="5"/>
      <c r="G215" s="5"/>
      <c r="H215" s="5"/>
      <c r="I215" s="4" t="s">
        <v>335</v>
      </c>
      <c r="J215" s="8" t="str">
        <f t="shared" si="0"/>
        <v>[BRAND_NAME] [VARCHAR] (50) NULL,</v>
      </c>
      <c r="N215" s="8" t="s">
        <v>1206</v>
      </c>
      <c r="Q215" s="8" t="str">
        <f t="shared" si="4"/>
        <v>`credit`.`brand_name` AS BRAND_NAME,</v>
      </c>
    </row>
    <row r="216" spans="1:17">
      <c r="A216" s="18" t="s">
        <v>336</v>
      </c>
      <c r="B216" s="4" t="s">
        <v>405</v>
      </c>
      <c r="C216" s="4" t="s">
        <v>20</v>
      </c>
      <c r="D216" s="4"/>
      <c r="E216" s="5"/>
      <c r="F216" s="5"/>
      <c r="G216" s="5"/>
      <c r="H216" s="5"/>
      <c r="I216" s="4" t="s">
        <v>336</v>
      </c>
      <c r="J216" s="8" t="str">
        <f t="shared" si="0"/>
        <v>[M_ARR] [FLOAT]  NULL,</v>
      </c>
      <c r="N216" s="8" t="s">
        <v>1207</v>
      </c>
      <c r="Q216" s="8" t="str">
        <f t="shared" si="4"/>
        <v>`credit`.`m_arr` AS M_ARR,</v>
      </c>
    </row>
    <row r="217" spans="1:17" s="46" customFormat="1">
      <c r="A217" s="19" t="s">
        <v>337</v>
      </c>
      <c r="B217" s="20"/>
      <c r="C217" s="20" t="s">
        <v>118</v>
      </c>
      <c r="D217" s="20"/>
      <c r="E217" s="21"/>
      <c r="F217" s="21"/>
      <c r="G217" s="21"/>
      <c r="H217" s="21"/>
      <c r="I217" s="20" t="s">
        <v>337</v>
      </c>
      <c r="J217" s="8" t="str">
        <f t="shared" si="0"/>
        <v>[M_DUE_DATE] [DATE]  NULL,</v>
      </c>
      <c r="N217" s="46" t="s">
        <v>1208</v>
      </c>
      <c r="Q217" s="8" t="str">
        <f t="shared" si="4"/>
        <v>`credit`.`m_due_date` AS M_DUE_DATE,</v>
      </c>
    </row>
    <row r="218" spans="1:17" s="46" customFormat="1">
      <c r="A218" s="19" t="s">
        <v>338</v>
      </c>
      <c r="B218" s="20"/>
      <c r="C218" s="20" t="s">
        <v>20</v>
      </c>
      <c r="D218" s="20"/>
      <c r="E218" s="21"/>
      <c r="F218" s="21"/>
      <c r="G218" s="21"/>
      <c r="H218" s="21"/>
      <c r="I218" s="20" t="s">
        <v>338</v>
      </c>
      <c r="J218" s="8" t="str">
        <f t="shared" si="0"/>
        <v>[LEGAL_FEES] [FLOAT]  NULL,</v>
      </c>
      <c r="N218" s="46" t="s">
        <v>1209</v>
      </c>
      <c r="Q218" s="8" t="str">
        <f t="shared" si="4"/>
        <v>`credit`.`legal_fees` AS LEGAL_FEES,</v>
      </c>
    </row>
    <row r="219" spans="1:17">
      <c r="A219" s="18" t="s">
        <v>339</v>
      </c>
      <c r="B219" s="4"/>
      <c r="C219" s="4" t="s">
        <v>117</v>
      </c>
      <c r="D219" s="4" t="s">
        <v>115</v>
      </c>
      <c r="E219" s="5"/>
      <c r="F219" s="5"/>
      <c r="G219" s="5"/>
      <c r="H219" s="5"/>
      <c r="I219" s="4" t="s">
        <v>339</v>
      </c>
      <c r="J219" s="8" t="str">
        <f t="shared" si="0"/>
        <v>[FLG_ADV_RENT] [VARCHAR] (3) NULL,</v>
      </c>
      <c r="N219" s="8" t="s">
        <v>1210</v>
      </c>
      <c r="Q219" s="8" t="str">
        <f t="shared" si="4"/>
        <v>`credit`.`flg_adv_rent` AS FLG_ADV_RENT,</v>
      </c>
    </row>
    <row r="220" spans="1:17" s="46" customFormat="1">
      <c r="A220" s="19" t="s">
        <v>340</v>
      </c>
      <c r="B220" s="20"/>
      <c r="C220" s="20" t="s">
        <v>30</v>
      </c>
      <c r="D220" s="20"/>
      <c r="E220" s="21"/>
      <c r="F220" s="21"/>
      <c r="G220" s="21"/>
      <c r="H220" s="21"/>
      <c r="I220" s="20" t="s">
        <v>340</v>
      </c>
      <c r="J220" s="8" t="str">
        <f t="shared" si="0"/>
        <v>[CR_NOF_DOC] [INT]  NULL,</v>
      </c>
      <c r="N220" s="46" t="s">
        <v>1211</v>
      </c>
      <c r="Q220" s="8" t="str">
        <f t="shared" si="4"/>
        <v>`credit`.`cr_nof_doc` AS CR_NOF_DOC,</v>
      </c>
    </row>
    <row r="221" spans="1:17">
      <c r="A221" s="18" t="s">
        <v>341</v>
      </c>
      <c r="B221" s="4"/>
      <c r="C221" s="4" t="s">
        <v>117</v>
      </c>
      <c r="D221" s="4" t="s">
        <v>115</v>
      </c>
      <c r="E221" s="5"/>
      <c r="F221" s="5"/>
      <c r="G221" s="5"/>
      <c r="H221" s="5"/>
      <c r="I221" s="4" t="s">
        <v>341</v>
      </c>
      <c r="J221" s="8" t="str">
        <f t="shared" si="0"/>
        <v>[FLG_RE_SCHEDULE] [VARCHAR] (3) NULL,</v>
      </c>
      <c r="N221" s="8" t="s">
        <v>1212</v>
      </c>
      <c r="Q221" s="8" t="str">
        <f t="shared" si="4"/>
        <v>`credit`.`flg_re_schedule` AS FLG_RE_SCHEDULE,</v>
      </c>
    </row>
    <row r="222" spans="1:17">
      <c r="A222" s="18" t="s">
        <v>342</v>
      </c>
      <c r="B222" s="4"/>
      <c r="C222" s="4" t="s">
        <v>118</v>
      </c>
      <c r="D222" s="4"/>
      <c r="E222" s="5"/>
      <c r="F222" s="5"/>
      <c r="G222" s="5"/>
      <c r="H222" s="5"/>
      <c r="I222" s="4" t="s">
        <v>342</v>
      </c>
      <c r="J222" s="8" t="str">
        <f t="shared" si="0"/>
        <v>[RE_SCHEDULE_DATE] [DATE]  NULL,</v>
      </c>
      <c r="N222" s="8" t="s">
        <v>1213</v>
      </c>
      <c r="Q222" s="8" t="str">
        <f t="shared" si="4"/>
        <v>`credit`.`re_schedule_date` AS RE_SCHEDULE_DATE,</v>
      </c>
    </row>
    <row r="223" spans="1:17" s="46" customFormat="1">
      <c r="A223" s="19" t="s">
        <v>343</v>
      </c>
      <c r="B223" s="20"/>
      <c r="C223" s="20" t="s">
        <v>118</v>
      </c>
      <c r="D223" s="20"/>
      <c r="E223" s="21"/>
      <c r="F223" s="21"/>
      <c r="G223" s="21"/>
      <c r="H223" s="21"/>
      <c r="I223" s="20" t="s">
        <v>343</v>
      </c>
      <c r="J223" s="8" t="str">
        <f t="shared" si="0"/>
        <v>[AGREE_SIGN_DATE] [DATE]  NULL,</v>
      </c>
      <c r="N223" s="46" t="s">
        <v>1214</v>
      </c>
      <c r="Q223" s="8" t="str">
        <f t="shared" si="4"/>
        <v>`credit`.`agree_sign_date` AS AGREE_SIGN_DATE,</v>
      </c>
    </row>
    <row r="224" spans="1:17">
      <c r="A224" s="18" t="s">
        <v>344</v>
      </c>
      <c r="B224" s="4"/>
      <c r="C224" s="4" t="s">
        <v>117</v>
      </c>
      <c r="D224" s="4" t="s">
        <v>114</v>
      </c>
      <c r="E224" s="5"/>
      <c r="F224" s="5"/>
      <c r="G224" s="5"/>
      <c r="H224" s="5"/>
      <c r="I224" s="4" t="s">
        <v>344</v>
      </c>
      <c r="J224" s="8" t="str">
        <f t="shared" si="0"/>
        <v>[MARKET_OFFICER] [VARCHAR] (35) NULL,</v>
      </c>
      <c r="N224" s="8" t="s">
        <v>1215</v>
      </c>
      <c r="Q224" s="8" t="str">
        <f t="shared" si="4"/>
        <v>`credit`.`market_officer` AS MARKET_OFFICER,</v>
      </c>
    </row>
    <row r="225" spans="1:17">
      <c r="A225" s="18" t="s">
        <v>345</v>
      </c>
      <c r="B225" s="4" t="s">
        <v>406</v>
      </c>
      <c r="C225" s="4" t="s">
        <v>117</v>
      </c>
      <c r="D225" s="4" t="s">
        <v>115</v>
      </c>
      <c r="E225" s="5"/>
      <c r="F225" s="5"/>
      <c r="G225" s="5"/>
      <c r="H225" s="5"/>
      <c r="I225" s="4" t="s">
        <v>345</v>
      </c>
      <c r="J225" s="8" t="str">
        <f t="shared" si="0"/>
        <v>[FLAG_MF] [VARCHAR] (3) NULL,</v>
      </c>
      <c r="N225" s="8" t="s">
        <v>1216</v>
      </c>
      <c r="Q225" s="8" t="str">
        <f t="shared" si="4"/>
        <v>`credit`.`flag_mf` AS FLAG_MF,</v>
      </c>
    </row>
    <row r="226" spans="1:17">
      <c r="A226" s="18" t="s">
        <v>346</v>
      </c>
      <c r="B226" s="4"/>
      <c r="C226" s="4" t="s">
        <v>117</v>
      </c>
      <c r="D226" s="4" t="s">
        <v>115</v>
      </c>
      <c r="E226" s="5"/>
      <c r="F226" s="5"/>
      <c r="G226" s="5"/>
      <c r="H226" s="5"/>
      <c r="I226" s="4" t="s">
        <v>346</v>
      </c>
      <c r="J226" s="8" t="str">
        <f t="shared" si="0"/>
        <v>[FLG_CANCEL] [VARCHAR] (3) NULL,</v>
      </c>
      <c r="N226" s="8" t="s">
        <v>1217</v>
      </c>
      <c r="Q226" s="8" t="str">
        <f t="shared" si="4"/>
        <v>`credit`.`flg_cancel` AS FLG_CANCEL,</v>
      </c>
    </row>
    <row r="227" spans="1:17">
      <c r="A227" s="18" t="s">
        <v>347</v>
      </c>
      <c r="B227" s="4"/>
      <c r="C227" s="4" t="s">
        <v>118</v>
      </c>
      <c r="D227" s="4"/>
      <c r="E227" s="5"/>
      <c r="F227" s="5"/>
      <c r="G227" s="5"/>
      <c r="H227" s="5"/>
      <c r="I227" s="4" t="s">
        <v>347</v>
      </c>
      <c r="J227" s="8" t="str">
        <f t="shared" si="0"/>
        <v>[DEFAULT_RUN_DATE] [DATE]  NULL,</v>
      </c>
      <c r="N227" s="8" t="s">
        <v>1218</v>
      </c>
      <c r="Q227" s="8" t="str">
        <f t="shared" si="4"/>
        <v>`credit`.`default_run_date` AS DEFAULT_RUN_DATE,</v>
      </c>
    </row>
    <row r="228" spans="1:17">
      <c r="A228" s="18" t="s">
        <v>348</v>
      </c>
      <c r="B228" s="4"/>
      <c r="C228" s="4" t="s">
        <v>20</v>
      </c>
      <c r="D228" s="4"/>
      <c r="E228" s="5"/>
      <c r="F228" s="5"/>
      <c r="G228" s="5"/>
      <c r="H228" s="5"/>
      <c r="I228" s="4" t="s">
        <v>348</v>
      </c>
      <c r="J228" s="8" t="str">
        <f t="shared" si="0"/>
        <v>[SEASON_RENTAL] [FLOAT]  NULL,</v>
      </c>
      <c r="N228" s="8" t="s">
        <v>1219</v>
      </c>
      <c r="Q228" s="8" t="str">
        <f t="shared" si="4"/>
        <v>`credit`.`season_rental` AS SEASON_RENTAL,</v>
      </c>
    </row>
    <row r="229" spans="1:17">
      <c r="A229" s="18" t="s">
        <v>349</v>
      </c>
      <c r="B229" s="4"/>
      <c r="C229" s="4" t="s">
        <v>117</v>
      </c>
      <c r="D229" s="4" t="s">
        <v>114</v>
      </c>
      <c r="E229" s="5"/>
      <c r="F229" s="5"/>
      <c r="G229" s="5"/>
      <c r="H229" s="5"/>
      <c r="I229" s="4" t="s">
        <v>349</v>
      </c>
      <c r="J229" s="8" t="str">
        <f t="shared" si="0"/>
        <v>[RO_OFFICER] [VARCHAR] (35) NULL,</v>
      </c>
      <c r="N229" s="8" t="s">
        <v>1220</v>
      </c>
      <c r="Q229" s="8" t="str">
        <f t="shared" si="4"/>
        <v>`credit`.`ro_officer` AS RO_OFFICER,</v>
      </c>
    </row>
    <row r="230" spans="1:17" s="46" customFormat="1">
      <c r="A230" s="19" t="s">
        <v>350</v>
      </c>
      <c r="B230" s="20"/>
      <c r="C230" s="20" t="s">
        <v>117</v>
      </c>
      <c r="D230" s="20" t="s">
        <v>115</v>
      </c>
      <c r="E230" s="21"/>
      <c r="F230" s="21"/>
      <c r="G230" s="21"/>
      <c r="H230" s="21"/>
      <c r="I230" s="20" t="s">
        <v>350</v>
      </c>
      <c r="J230" s="8" t="str">
        <f t="shared" si="0"/>
        <v>[FLG_LOAN_INSU] [VARCHAR] (3) NULL,</v>
      </c>
      <c r="N230" s="46" t="s">
        <v>1221</v>
      </c>
      <c r="Q230" s="8" t="str">
        <f t="shared" si="4"/>
        <v>`credit`.`flg_loan_insu` AS FLG_LOAN_INSU,</v>
      </c>
    </row>
    <row r="231" spans="1:17">
      <c r="A231" s="18" t="s">
        <v>351</v>
      </c>
      <c r="B231" s="4"/>
      <c r="C231" s="4" t="s">
        <v>20</v>
      </c>
      <c r="D231" s="4"/>
      <c r="E231" s="5"/>
      <c r="F231" s="5"/>
      <c r="G231" s="5"/>
      <c r="H231" s="5"/>
      <c r="I231" s="4" t="s">
        <v>351</v>
      </c>
      <c r="J231" s="8" t="str">
        <f t="shared" si="0"/>
        <v>[DIFFERED_AMT] [FLOAT]  NULL,</v>
      </c>
      <c r="N231" s="8" t="s">
        <v>1222</v>
      </c>
      <c r="Q231" s="8" t="str">
        <f t="shared" si="4"/>
        <v>`credit`.`differed_amt` AS DIFFERED_AMT,</v>
      </c>
    </row>
    <row r="232" spans="1:17">
      <c r="A232" s="18" t="s">
        <v>352</v>
      </c>
      <c r="B232" s="4"/>
      <c r="C232" s="4" t="s">
        <v>117</v>
      </c>
      <c r="D232" s="4" t="s">
        <v>114</v>
      </c>
      <c r="E232" s="5"/>
      <c r="F232" s="5"/>
      <c r="G232" s="5"/>
      <c r="H232" s="5"/>
      <c r="I232" s="4" t="s">
        <v>352</v>
      </c>
      <c r="J232" s="8" t="str">
        <f t="shared" si="0"/>
        <v>[REC_MANAGER] [VARCHAR] (35) NULL,</v>
      </c>
      <c r="N232" s="8" t="s">
        <v>1223</v>
      </c>
      <c r="Q232" s="8" t="str">
        <f t="shared" si="4"/>
        <v>`credit`.`rec_manager` AS REC_MANAGER,</v>
      </c>
    </row>
    <row r="233" spans="1:17">
      <c r="A233" s="18" t="s">
        <v>353</v>
      </c>
      <c r="B233" s="4"/>
      <c r="C233" s="4" t="s">
        <v>117</v>
      </c>
      <c r="D233" s="4" t="s">
        <v>415</v>
      </c>
      <c r="E233" s="5"/>
      <c r="F233" s="5"/>
      <c r="G233" s="5"/>
      <c r="H233" s="5"/>
      <c r="I233" s="4" t="s">
        <v>353</v>
      </c>
      <c r="J233" s="8" t="str">
        <f t="shared" si="0"/>
        <v>[ASST_REC_MANA] [VARCHAR] (50) NULL,</v>
      </c>
      <c r="N233" s="8" t="s">
        <v>1224</v>
      </c>
      <c r="Q233" s="8" t="str">
        <f t="shared" si="4"/>
        <v>`credit`.`asst_rec_mana` AS ASST_REC_MANA,</v>
      </c>
    </row>
    <row r="234" spans="1:17">
      <c r="A234" s="18" t="s">
        <v>354</v>
      </c>
      <c r="B234" s="4" t="s">
        <v>416</v>
      </c>
      <c r="C234" s="4" t="s">
        <v>419</v>
      </c>
      <c r="D234" s="4" t="s">
        <v>23</v>
      </c>
      <c r="E234" s="5"/>
      <c r="F234" s="5"/>
      <c r="G234" s="5"/>
      <c r="H234" s="5"/>
      <c r="I234" s="4" t="s">
        <v>354</v>
      </c>
      <c r="J234" s="8" t="str">
        <f t="shared" si="0"/>
        <v>[GRADE] [CHAR] (1) NULL,</v>
      </c>
      <c r="N234" s="8" t="s">
        <v>1225</v>
      </c>
      <c r="Q234" s="8" t="str">
        <f t="shared" si="4"/>
        <v>`credit`.`grade` AS GRADE,</v>
      </c>
    </row>
    <row r="235" spans="1:17" s="46" customFormat="1">
      <c r="A235" s="19" t="s">
        <v>355</v>
      </c>
      <c r="B235" s="20"/>
      <c r="C235" s="20" t="s">
        <v>117</v>
      </c>
      <c r="D235" s="20" t="s">
        <v>115</v>
      </c>
      <c r="E235" s="21"/>
      <c r="F235" s="21"/>
      <c r="G235" s="21"/>
      <c r="H235" s="21"/>
      <c r="I235" s="20" t="s">
        <v>355</v>
      </c>
      <c r="J235" s="8" t="str">
        <f t="shared" si="0"/>
        <v>[FLG_CONT] [VARCHAR] (3) NULL,</v>
      </c>
      <c r="N235" s="46" t="s">
        <v>1226</v>
      </c>
      <c r="Q235" s="8" t="str">
        <f t="shared" si="4"/>
        <v>`credit`.`flg_cont` AS FLG_CONT,</v>
      </c>
    </row>
    <row r="236" spans="1:17" s="46" customFormat="1">
      <c r="A236" s="19" t="s">
        <v>356</v>
      </c>
      <c r="B236" s="20"/>
      <c r="C236" s="20" t="s">
        <v>20</v>
      </c>
      <c r="D236" s="20"/>
      <c r="E236" s="21"/>
      <c r="F236" s="21"/>
      <c r="G236" s="21"/>
      <c r="H236" s="21"/>
      <c r="I236" s="20" t="s">
        <v>356</v>
      </c>
      <c r="J236" s="8" t="str">
        <f t="shared" si="0"/>
        <v>[PO_DEF_INT] [FLOAT]  NULL,</v>
      </c>
      <c r="N236" s="46" t="s">
        <v>1227</v>
      </c>
      <c r="Q236" s="8" t="str">
        <f t="shared" si="4"/>
        <v>`credit`.`po_def_int` AS PO_DEF_INT,</v>
      </c>
    </row>
    <row r="237" spans="1:17" s="46" customFormat="1">
      <c r="A237" s="19" t="s">
        <v>357</v>
      </c>
      <c r="B237" s="20"/>
      <c r="C237" s="20" t="s">
        <v>20</v>
      </c>
      <c r="D237" s="20"/>
      <c r="E237" s="21"/>
      <c r="F237" s="21"/>
      <c r="G237" s="21"/>
      <c r="H237" s="21"/>
      <c r="I237" s="20" t="s">
        <v>357</v>
      </c>
      <c r="J237" s="8" t="str">
        <f t="shared" si="0"/>
        <v>[MORTGAGE] [FLOAT]  NULL,</v>
      </c>
      <c r="N237" s="46" t="s">
        <v>1228</v>
      </c>
      <c r="Q237" s="8" t="str">
        <f t="shared" si="4"/>
        <v>`credit`.`mortgage` AS MORTGAGE,</v>
      </c>
    </row>
    <row r="238" spans="1:17" s="46" customFormat="1">
      <c r="A238" s="19" t="s">
        <v>358</v>
      </c>
      <c r="B238" s="20"/>
      <c r="C238" s="20" t="s">
        <v>418</v>
      </c>
      <c r="D238" s="20" t="s">
        <v>420</v>
      </c>
      <c r="E238" s="21"/>
      <c r="F238" s="21"/>
      <c r="G238" s="21"/>
      <c r="H238" s="21"/>
      <c r="I238" s="20" t="s">
        <v>358</v>
      </c>
      <c r="J238" s="8" t="str">
        <f t="shared" si="0"/>
        <v>[LAST_PAID_AMOUNT] [DECIMAL] (18,2) NULL,</v>
      </c>
      <c r="N238" s="46" t="s">
        <v>1229</v>
      </c>
      <c r="Q238" s="8" t="str">
        <f t="shared" si="4"/>
        <v>`credit`.`last_paid_amount` AS LAST_PAID_AMOUNT,</v>
      </c>
    </row>
    <row r="239" spans="1:17">
      <c r="A239" s="18" t="s">
        <v>359</v>
      </c>
      <c r="B239" s="4"/>
      <c r="C239" s="4" t="s">
        <v>418</v>
      </c>
      <c r="D239" s="4" t="s">
        <v>420</v>
      </c>
      <c r="E239" s="5"/>
      <c r="F239" s="5"/>
      <c r="G239" s="5"/>
      <c r="H239" s="5"/>
      <c r="I239" s="4" t="s">
        <v>359</v>
      </c>
      <c r="J239" s="8" t="str">
        <f t="shared" si="0"/>
        <v>[BAD_DEB_PROV] [DECIMAL] (18,2) NULL,</v>
      </c>
      <c r="N239" s="8" t="s">
        <v>1230</v>
      </c>
      <c r="Q239" s="8" t="str">
        <f t="shared" si="4"/>
        <v>`credit`.`bad_deb_prov` AS BAD_DEB_PROV,</v>
      </c>
    </row>
    <row r="240" spans="1:17">
      <c r="A240" s="18" t="s">
        <v>360</v>
      </c>
      <c r="B240" s="4" t="s">
        <v>407</v>
      </c>
      <c r="C240" s="4" t="s">
        <v>418</v>
      </c>
      <c r="D240" s="4" t="s">
        <v>420</v>
      </c>
      <c r="E240" s="5"/>
      <c r="F240" s="5"/>
      <c r="G240" s="5"/>
      <c r="H240" s="5"/>
      <c r="I240" s="4" t="s">
        <v>360</v>
      </c>
      <c r="J240" s="8" t="str">
        <f t="shared" si="0"/>
        <v>[FUT_STOCK] [DECIMAL] (18,2) NULL,</v>
      </c>
      <c r="N240" s="8" t="s">
        <v>1231</v>
      </c>
      <c r="Q240" s="8" t="str">
        <f t="shared" si="4"/>
        <v>`credit`.`fut_stock` AS FUT_STOCK,</v>
      </c>
    </row>
    <row r="241" spans="1:17" s="46" customFormat="1">
      <c r="A241" s="19" t="s">
        <v>361</v>
      </c>
      <c r="B241" s="20"/>
      <c r="C241" s="20" t="s">
        <v>20</v>
      </c>
      <c r="D241" s="20"/>
      <c r="E241" s="21"/>
      <c r="F241" s="21"/>
      <c r="G241" s="21"/>
      <c r="H241" s="21"/>
      <c r="I241" s="20" t="s">
        <v>361</v>
      </c>
      <c r="J241" s="8" t="str">
        <f t="shared" si="0"/>
        <v>[FACE_VALUE] [FLOAT]  NULL,</v>
      </c>
      <c r="N241" s="46" t="s">
        <v>1232</v>
      </c>
      <c r="Q241" s="8" t="str">
        <f t="shared" si="4"/>
        <v>`credit`.`face_value` AS FACE_VALUE,</v>
      </c>
    </row>
    <row r="242" spans="1:17">
      <c r="A242" s="18" t="s">
        <v>362</v>
      </c>
      <c r="B242" s="4" t="s">
        <v>408</v>
      </c>
      <c r="C242" s="4" t="s">
        <v>20</v>
      </c>
      <c r="D242" s="4"/>
      <c r="E242" s="5"/>
      <c r="F242" s="5"/>
      <c r="G242" s="5"/>
      <c r="H242" s="5"/>
      <c r="I242" s="4" t="s">
        <v>362</v>
      </c>
      <c r="J242" s="8" t="str">
        <f t="shared" si="0"/>
        <v>[FUT_INT] [FLOAT]  NULL,</v>
      </c>
      <c r="N242" s="8" t="s">
        <v>1233</v>
      </c>
      <c r="Q242" s="8" t="str">
        <f t="shared" si="4"/>
        <v>`credit`.`fut_int` AS FUT_INT,</v>
      </c>
    </row>
    <row r="243" spans="1:17">
      <c r="A243" s="4" t="s">
        <v>31</v>
      </c>
      <c r="B243" s="4" t="s">
        <v>32</v>
      </c>
      <c r="C243" s="4" t="s">
        <v>33</v>
      </c>
      <c r="D243" s="4"/>
      <c r="E243" s="5"/>
      <c r="F243" s="5" t="s">
        <v>34</v>
      </c>
      <c r="G243" s="5"/>
      <c r="H243" s="6"/>
      <c r="I243" s="6" t="s">
        <v>35</v>
      </c>
      <c r="J243" s="8" t="str">
        <f t="shared" si="0"/>
        <v>[JOB_RUN_KEY] [BIGINT]  NULL,</v>
      </c>
      <c r="O243" s="8" t="s">
        <v>993</v>
      </c>
      <c r="Q243" s="8" t="e">
        <f t="shared" si="4"/>
        <v>#VALUE!</v>
      </c>
    </row>
    <row r="244" spans="1:17">
      <c r="A244" s="4" t="s">
        <v>36</v>
      </c>
      <c r="B244" s="4" t="s">
        <v>37</v>
      </c>
      <c r="C244" s="4" t="s">
        <v>64</v>
      </c>
      <c r="D244" s="4" t="s">
        <v>25</v>
      </c>
      <c r="E244" s="5"/>
      <c r="F244" s="5" t="s">
        <v>34</v>
      </c>
      <c r="G244" s="5"/>
      <c r="H244" s="6"/>
      <c r="I244" s="6" t="s">
        <v>35</v>
      </c>
      <c r="J244" s="8" t="str">
        <f t="shared" si="0"/>
        <v>[SOURCE_SYSTEM_CODE] [NVARCHAR] (10) NULL,</v>
      </c>
      <c r="O244" s="8" t="s">
        <v>994</v>
      </c>
      <c r="Q244" s="8" t="e">
        <f t="shared" si="4"/>
        <v>#VALUE!</v>
      </c>
    </row>
    <row r="245" spans="1:17">
      <c r="A245" s="4" t="s">
        <v>38</v>
      </c>
      <c r="B245" s="4" t="s">
        <v>39</v>
      </c>
      <c r="C245" s="4" t="s">
        <v>64</v>
      </c>
      <c r="D245" s="4" t="s">
        <v>24</v>
      </c>
      <c r="E245" s="5"/>
      <c r="F245" s="5" t="s">
        <v>34</v>
      </c>
      <c r="G245" s="5"/>
      <c r="H245" s="6"/>
      <c r="I245" s="6" t="s">
        <v>35</v>
      </c>
      <c r="J245" s="8" t="str">
        <f t="shared" si="0"/>
        <v>[SOURCE_TABLE_NAME] [NVARCHAR] (20) NULL,</v>
      </c>
      <c r="O245" s="8" t="s">
        <v>995</v>
      </c>
      <c r="Q245" s="8" t="e">
        <f t="shared" si="4"/>
        <v>#VALUE!</v>
      </c>
    </row>
    <row r="246" spans="1:17">
      <c r="A246" s="4" t="s">
        <v>40</v>
      </c>
      <c r="B246" s="4" t="s">
        <v>41</v>
      </c>
      <c r="C246" s="4" t="s">
        <v>64</v>
      </c>
      <c r="D246" s="4" t="s">
        <v>23</v>
      </c>
      <c r="E246" s="5"/>
      <c r="F246" s="5" t="s">
        <v>34</v>
      </c>
      <c r="G246" s="5"/>
      <c r="H246" s="6"/>
      <c r="I246" s="6" t="s">
        <v>35</v>
      </c>
      <c r="J246" s="8" t="str">
        <f t="shared" si="0"/>
        <v>[DELETED_FLAG] [NVARCHAR] (1) NULL,</v>
      </c>
      <c r="O246" s="8" t="s">
        <v>996</v>
      </c>
      <c r="Q246" s="8" t="e">
        <f t="shared" si="4"/>
        <v>#VALUE!</v>
      </c>
    </row>
    <row r="247" spans="1:17">
      <c r="A247" s="4" t="s">
        <v>42</v>
      </c>
      <c r="B247" s="4" t="s">
        <v>43</v>
      </c>
      <c r="C247" s="4" t="s">
        <v>64</v>
      </c>
      <c r="D247" s="4" t="s">
        <v>44</v>
      </c>
      <c r="E247" s="5"/>
      <c r="F247" s="5" t="s">
        <v>45</v>
      </c>
      <c r="G247" s="5"/>
      <c r="H247" s="6"/>
      <c r="I247" s="6" t="s">
        <v>35</v>
      </c>
      <c r="J247" s="8" t="str">
        <f t="shared" si="0"/>
        <v>[COMMENTS] [NVARCHAR] (500) NULL,</v>
      </c>
      <c r="O247" s="8" t="s">
        <v>997</v>
      </c>
      <c r="Q247" s="8" t="e">
        <f t="shared" si="4"/>
        <v>#VALUE!</v>
      </c>
    </row>
    <row r="248" spans="1:17">
      <c r="A248" s="4" t="s">
        <v>46</v>
      </c>
      <c r="B248" s="4" t="s">
        <v>47</v>
      </c>
      <c r="C248" s="4" t="s">
        <v>21</v>
      </c>
      <c r="D248" s="4"/>
      <c r="E248" s="5"/>
      <c r="F248" s="5" t="s">
        <v>34</v>
      </c>
      <c r="G248" s="5"/>
      <c r="H248" s="6"/>
      <c r="I248" s="6" t="s">
        <v>35</v>
      </c>
      <c r="J248" s="8" t="str">
        <f t="shared" si="0"/>
        <v>[SOURCE_LAST_UPDATE_DATE_TIME] [DATETIME]  NULL,</v>
      </c>
      <c r="O248" s="8" t="s">
        <v>998</v>
      </c>
      <c r="Q248" s="8" t="e">
        <f t="shared" si="4"/>
        <v>#VALUE!</v>
      </c>
    </row>
    <row r="249" spans="1:17">
      <c r="A249" s="4" t="s">
        <v>48</v>
      </c>
      <c r="B249" s="4" t="s">
        <v>49</v>
      </c>
      <c r="C249" s="4" t="s">
        <v>21</v>
      </c>
      <c r="D249" s="4"/>
      <c r="E249" s="5"/>
      <c r="F249" s="5" t="s">
        <v>34</v>
      </c>
      <c r="G249" s="5"/>
      <c r="H249" s="6"/>
      <c r="I249" s="4" t="s">
        <v>28</v>
      </c>
      <c r="J249" s="8" t="str">
        <f t="shared" si="0"/>
        <v>[LAST_UPDATE_DATE_TIME] [DATETIME]  NULL,</v>
      </c>
      <c r="N249" s="8" t="s">
        <v>1234</v>
      </c>
      <c r="Q249" s="8" t="str">
        <f t="shared" si="4"/>
        <v>FROM `miproject`.`credit` AS MTN_DATE,</v>
      </c>
    </row>
    <row r="251" spans="1:17">
      <c r="N251" s="8" t="s">
        <v>1235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C1" workbookViewId="0">
      <selection activeCell="P10" sqref="P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5" width="10.7109375" style="27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6">
      <c r="A1" s="2" t="s">
        <v>6</v>
      </c>
      <c r="B1" s="25"/>
      <c r="C1" s="26"/>
      <c r="D1" s="26"/>
      <c r="E1" s="26"/>
      <c r="G1" s="26"/>
    </row>
    <row r="2" spans="1:16">
      <c r="A2" s="25"/>
      <c r="B2" s="25"/>
      <c r="C2" s="26"/>
      <c r="D2" s="26"/>
      <c r="E2" s="26"/>
      <c r="G2" s="26"/>
    </row>
    <row r="3" spans="1:16">
      <c r="A3" s="28" t="s">
        <v>7</v>
      </c>
      <c r="B3" s="10" t="s">
        <v>133</v>
      </c>
      <c r="C3" s="26"/>
      <c r="D3" s="26"/>
      <c r="E3" s="26"/>
      <c r="G3" s="26"/>
    </row>
    <row r="4" spans="1:16">
      <c r="A4" s="28" t="s">
        <v>8</v>
      </c>
      <c r="B4" s="30" t="str">
        <f>Summary!A4</f>
        <v>STG_BGIS_MST_CREDIT_TYPE</v>
      </c>
      <c r="G4" s="26"/>
    </row>
    <row r="5" spans="1:16">
      <c r="A5" s="28" t="s">
        <v>9</v>
      </c>
      <c r="B5" s="30" t="str">
        <f>Summary!B4</f>
        <v>credit_type</v>
      </c>
      <c r="D5" s="29" t="s">
        <v>409</v>
      </c>
      <c r="G5" s="26"/>
    </row>
    <row r="6" spans="1:16">
      <c r="A6" s="28" t="s">
        <v>10</v>
      </c>
      <c r="B6" s="30" t="str">
        <f>Summary!D4</f>
        <v>GLTH_STG_BGIS_MST</v>
      </c>
      <c r="D6" s="29" t="s">
        <v>410</v>
      </c>
      <c r="G6" s="26"/>
    </row>
    <row r="7" spans="1:16">
      <c r="A7" s="28" t="s">
        <v>11</v>
      </c>
      <c r="B7" s="30"/>
      <c r="C7" s="26"/>
      <c r="D7" s="26"/>
      <c r="E7" s="26"/>
      <c r="G7" s="26"/>
    </row>
    <row r="9" spans="1:16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51</v>
      </c>
      <c r="F9" s="31" t="s">
        <v>15</v>
      </c>
      <c r="G9" s="31" t="s">
        <v>16</v>
      </c>
      <c r="H9" s="31" t="s">
        <v>17</v>
      </c>
      <c r="I9" s="31" t="s">
        <v>19</v>
      </c>
      <c r="M9" s="27" t="s">
        <v>1236</v>
      </c>
    </row>
    <row r="10" spans="1:16">
      <c r="A10" s="4" t="s">
        <v>423</v>
      </c>
      <c r="B10" s="4" t="s">
        <v>478</v>
      </c>
      <c r="C10" s="4" t="s">
        <v>117</v>
      </c>
      <c r="D10" s="4" t="s">
        <v>115</v>
      </c>
      <c r="E10" s="4"/>
      <c r="F10" s="5"/>
      <c r="G10" s="5"/>
      <c r="H10" s="5"/>
      <c r="I10" s="4" t="s">
        <v>423</v>
      </c>
      <c r="J10" s="27" t="str">
        <f t="shared" ref="J10:J65" si="0">"[" &amp; A10 &amp; "] [" &amp; C10 &amp; "] " &amp; IF(D10="","","(" &amp; D10 &amp; ")") &amp; " NULL,"</f>
        <v>[CR_TYPE] [VARCHAR] (3) NULL,</v>
      </c>
      <c r="M10" s="27" t="s">
        <v>1237</v>
      </c>
      <c r="P10" s="27" t="str">
        <f>LEFT(TRIM(M10),LEN(TRIM(M10))-1)&amp;" AS "&amp;I10&amp;","</f>
        <v>`credit_type`.`cr_type` AS CR_TYPE,</v>
      </c>
    </row>
    <row r="11" spans="1:16">
      <c r="A11" s="4" t="s">
        <v>424</v>
      </c>
      <c r="B11" s="4" t="s">
        <v>479</v>
      </c>
      <c r="C11" s="4" t="s">
        <v>117</v>
      </c>
      <c r="D11" s="4" t="s">
        <v>62</v>
      </c>
      <c r="E11" s="4"/>
      <c r="F11" s="5"/>
      <c r="G11" s="5"/>
      <c r="H11" s="5"/>
      <c r="I11" s="4" t="s">
        <v>424</v>
      </c>
      <c r="J11" s="27" t="str">
        <f t="shared" si="0"/>
        <v>[CR_DESC] [VARCHAR] (100) NULL,</v>
      </c>
      <c r="M11" s="27" t="s">
        <v>1238</v>
      </c>
      <c r="P11" s="27" t="str">
        <f t="shared" ref="P11:P73" si="1">LEFT(TRIM(M11),LEN(TRIM(M11))-1)&amp;" AS "&amp;I11&amp;","</f>
        <v>`credit_type`.`cr_desc` AS CR_DESC,</v>
      </c>
    </row>
    <row r="12" spans="1:16">
      <c r="A12" s="4" t="s">
        <v>425</v>
      </c>
      <c r="B12" s="4" t="s">
        <v>480</v>
      </c>
      <c r="C12" s="4" t="s">
        <v>117</v>
      </c>
      <c r="D12" s="4" t="s">
        <v>116</v>
      </c>
      <c r="E12" s="4"/>
      <c r="F12" s="5"/>
      <c r="G12" s="5"/>
      <c r="H12" s="5"/>
      <c r="I12" s="4" t="s">
        <v>425</v>
      </c>
      <c r="J12" s="27" t="str">
        <f t="shared" si="0"/>
        <v>[ACT_CODE] [VARCHAR] (5) NULL,</v>
      </c>
      <c r="M12" s="27" t="s">
        <v>1239</v>
      </c>
      <c r="P12" s="27" t="str">
        <f t="shared" si="1"/>
        <v>`credit_type`.`act_code` AS ACT_CODE,</v>
      </c>
    </row>
    <row r="13" spans="1:16">
      <c r="A13" s="4" t="s">
        <v>426</v>
      </c>
      <c r="B13" s="4"/>
      <c r="C13" s="4" t="s">
        <v>117</v>
      </c>
      <c r="D13" s="4" t="s">
        <v>116</v>
      </c>
      <c r="E13" s="4"/>
      <c r="F13" s="5"/>
      <c r="G13" s="5"/>
      <c r="H13" s="5"/>
      <c r="I13" s="4" t="s">
        <v>426</v>
      </c>
      <c r="J13" s="27" t="str">
        <f t="shared" si="0"/>
        <v>[DOU_CODE] [VARCHAR] (5) NULL,</v>
      </c>
      <c r="M13" s="27" t="s">
        <v>1240</v>
      </c>
      <c r="P13" s="27" t="str">
        <f t="shared" si="1"/>
        <v>`credit_type`.`dou_code` AS DOU_CODE,</v>
      </c>
    </row>
    <row r="14" spans="1:16">
      <c r="A14" s="4" t="s">
        <v>427</v>
      </c>
      <c r="B14" s="4" t="s">
        <v>481</v>
      </c>
      <c r="C14" s="4" t="s">
        <v>117</v>
      </c>
      <c r="D14" s="4" t="s">
        <v>116</v>
      </c>
      <c r="E14" s="4"/>
      <c r="F14" s="5"/>
      <c r="G14" s="5"/>
      <c r="H14" s="5"/>
      <c r="I14" s="4" t="s">
        <v>427</v>
      </c>
      <c r="J14" s="27" t="str">
        <f t="shared" si="0"/>
        <v>[INTRC_CODE] [VARCHAR] (5) NULL,</v>
      </c>
      <c r="M14" s="27" t="s">
        <v>1241</v>
      </c>
      <c r="P14" s="27" t="str">
        <f t="shared" si="1"/>
        <v>`credit_type`.`intrc_code` AS INTRC_CODE,</v>
      </c>
    </row>
    <row r="15" spans="1:16">
      <c r="A15" s="4" t="s">
        <v>428</v>
      </c>
      <c r="B15" s="4"/>
      <c r="C15" s="4" t="s">
        <v>117</v>
      </c>
      <c r="D15" s="4" t="s">
        <v>115</v>
      </c>
      <c r="E15" s="4"/>
      <c r="F15" s="5"/>
      <c r="G15" s="5"/>
      <c r="H15" s="5"/>
      <c r="I15" s="4" t="s">
        <v>428</v>
      </c>
      <c r="J15" s="27" t="str">
        <f t="shared" si="0"/>
        <v>[FLG_FLAT_RATE] [VARCHAR] (3) NULL,</v>
      </c>
      <c r="M15" s="27" t="s">
        <v>1242</v>
      </c>
      <c r="P15" s="27" t="str">
        <f t="shared" si="1"/>
        <v>`credit_type`.`flg_flat_rate` AS FLG_FLAT_RATE,</v>
      </c>
    </row>
    <row r="16" spans="1:16">
      <c r="A16" s="4" t="s">
        <v>429</v>
      </c>
      <c r="B16" s="4"/>
      <c r="C16" s="4" t="s">
        <v>20</v>
      </c>
      <c r="D16" s="4"/>
      <c r="E16" s="4"/>
      <c r="F16" s="5"/>
      <c r="G16" s="5"/>
      <c r="H16" s="5"/>
      <c r="I16" s="4" t="s">
        <v>429</v>
      </c>
      <c r="J16" s="27" t="str">
        <f t="shared" si="0"/>
        <v>[CHARGE] [FLOAT]  NULL,</v>
      </c>
      <c r="M16" s="27" t="s">
        <v>1243</v>
      </c>
      <c r="P16" s="27" t="str">
        <f t="shared" si="1"/>
        <v>`credit_type`.`charge` AS CHARGE,</v>
      </c>
    </row>
    <row r="17" spans="1:16">
      <c r="A17" s="4" t="s">
        <v>430</v>
      </c>
      <c r="B17" s="4"/>
      <c r="C17" s="4" t="s">
        <v>20</v>
      </c>
      <c r="D17" s="4"/>
      <c r="E17" s="4"/>
      <c r="F17" s="5"/>
      <c r="G17" s="5"/>
      <c r="H17" s="5"/>
      <c r="I17" s="4" t="s">
        <v>430</v>
      </c>
      <c r="J17" s="27" t="str">
        <f t="shared" si="0"/>
        <v>[DEB_TAX] [FLOAT]  NULL,</v>
      </c>
      <c r="M17" s="27" t="s">
        <v>1244</v>
      </c>
      <c r="P17" s="27" t="str">
        <f t="shared" si="1"/>
        <v>`credit_type`.`deb_tax` AS DEB_TAX,</v>
      </c>
    </row>
    <row r="18" spans="1:16">
      <c r="A18" s="4" t="s">
        <v>431</v>
      </c>
      <c r="B18" s="4"/>
      <c r="C18" s="4" t="s">
        <v>117</v>
      </c>
      <c r="D18" s="4" t="s">
        <v>115</v>
      </c>
      <c r="E18" s="4"/>
      <c r="F18" s="5"/>
      <c r="G18" s="5"/>
      <c r="H18" s="5"/>
      <c r="I18" s="4" t="s">
        <v>431</v>
      </c>
      <c r="J18" s="27" t="str">
        <f t="shared" si="0"/>
        <v>[BAB_PRV_FLG] [VARCHAR] (3) NULL,</v>
      </c>
      <c r="M18" s="27" t="s">
        <v>1245</v>
      </c>
      <c r="P18" s="27" t="str">
        <f t="shared" si="1"/>
        <v>`credit_type`.`bab_prv_flg` AS BAB_PRV_FLG,</v>
      </c>
    </row>
    <row r="19" spans="1:16">
      <c r="A19" s="4" t="s">
        <v>432</v>
      </c>
      <c r="B19" s="4"/>
      <c r="C19" s="4" t="s">
        <v>117</v>
      </c>
      <c r="D19" s="4" t="s">
        <v>116</v>
      </c>
      <c r="E19" s="4"/>
      <c r="F19" s="5"/>
      <c r="G19" s="5"/>
      <c r="H19" s="5"/>
      <c r="I19" s="4" t="s">
        <v>432</v>
      </c>
      <c r="J19" s="27" t="str">
        <f t="shared" si="0"/>
        <v>[ADVAN_CODE] [VARCHAR] (5) NULL,</v>
      </c>
      <c r="M19" s="27" t="s">
        <v>1246</v>
      </c>
      <c r="P19" s="27" t="str">
        <f t="shared" si="1"/>
        <v>`credit_type`.`advan_code` AS ADVAN_CODE,</v>
      </c>
    </row>
    <row r="20" spans="1:16">
      <c r="A20" s="4" t="s">
        <v>433</v>
      </c>
      <c r="B20" s="4"/>
      <c r="C20" s="4" t="s">
        <v>117</v>
      </c>
      <c r="D20" s="4" t="s">
        <v>115</v>
      </c>
      <c r="E20" s="4"/>
      <c r="F20" s="5"/>
      <c r="G20" s="5"/>
      <c r="H20" s="5"/>
      <c r="I20" s="4" t="s">
        <v>433</v>
      </c>
      <c r="J20" s="27" t="str">
        <f t="shared" si="0"/>
        <v>[REMINDER_FLG] [VARCHAR] (3) NULL,</v>
      </c>
      <c r="M20" s="27" t="s">
        <v>1247</v>
      </c>
      <c r="P20" s="27" t="str">
        <f t="shared" si="1"/>
        <v>`credit_type`.`reminder_flg` AS REMINDER_FLG,</v>
      </c>
    </row>
    <row r="21" spans="1:16">
      <c r="A21" s="4" t="s">
        <v>434</v>
      </c>
      <c r="B21" s="4"/>
      <c r="C21" s="4" t="s">
        <v>117</v>
      </c>
      <c r="D21" s="4" t="s">
        <v>477</v>
      </c>
      <c r="E21" s="4"/>
      <c r="F21" s="5"/>
      <c r="G21" s="5"/>
      <c r="H21" s="5"/>
      <c r="I21" s="4" t="s">
        <v>434</v>
      </c>
      <c r="J21" s="27" t="str">
        <f t="shared" si="0"/>
        <v>[DEL_PAY_CODE] [VARCHAR] (6) NULL,</v>
      </c>
      <c r="M21" s="27" t="s">
        <v>1248</v>
      </c>
      <c r="P21" s="27" t="str">
        <f t="shared" si="1"/>
        <v>`credit_type`.`del_pay_code` AS DEL_PAY_CODE,</v>
      </c>
    </row>
    <row r="22" spans="1:16">
      <c r="A22" s="4" t="s">
        <v>435</v>
      </c>
      <c r="B22" s="4"/>
      <c r="C22" s="4" t="s">
        <v>117</v>
      </c>
      <c r="D22" s="4" t="s">
        <v>477</v>
      </c>
      <c r="E22" s="4"/>
      <c r="F22" s="5"/>
      <c r="G22" s="5"/>
      <c r="H22" s="5"/>
      <c r="I22" s="4" t="s">
        <v>435</v>
      </c>
      <c r="J22" s="27" t="str">
        <f t="shared" si="0"/>
        <v>[REPO_AC_CODE] [VARCHAR] (6) NULL,</v>
      </c>
      <c r="M22" s="27" t="s">
        <v>1249</v>
      </c>
      <c r="P22" s="27" t="str">
        <f t="shared" si="1"/>
        <v>`credit_type`.`repo_ac_code` AS REPO_AC_CODE,</v>
      </c>
    </row>
    <row r="23" spans="1:16">
      <c r="A23" s="4" t="s">
        <v>436</v>
      </c>
      <c r="B23" s="4"/>
      <c r="C23" s="4" t="s">
        <v>117</v>
      </c>
      <c r="D23" s="4" t="s">
        <v>115</v>
      </c>
      <c r="E23" s="4"/>
      <c r="F23" s="5"/>
      <c r="G23" s="5"/>
      <c r="H23" s="5"/>
      <c r="I23" s="4" t="s">
        <v>436</v>
      </c>
      <c r="J23" s="27" t="str">
        <f t="shared" si="0"/>
        <v>[STAMP_FLAG] [VARCHAR] (3) NULL,</v>
      </c>
      <c r="M23" s="27" t="s">
        <v>1250</v>
      </c>
      <c r="P23" s="27" t="str">
        <f t="shared" si="1"/>
        <v>`credit_type`.`stamp_flag` AS STAMP_FLAG,</v>
      </c>
    </row>
    <row r="24" spans="1:16">
      <c r="A24" s="4" t="s">
        <v>437</v>
      </c>
      <c r="B24" s="4"/>
      <c r="C24" s="4" t="s">
        <v>20</v>
      </c>
      <c r="D24" s="4"/>
      <c r="E24" s="4"/>
      <c r="F24" s="5"/>
      <c r="G24" s="5"/>
      <c r="H24" s="5"/>
      <c r="I24" s="4" t="s">
        <v>437</v>
      </c>
      <c r="J24" s="27" t="str">
        <f t="shared" si="0"/>
        <v>[STAMP_FEES] [FLOAT]  NULL,</v>
      </c>
      <c r="M24" s="27" t="s">
        <v>1251</v>
      </c>
      <c r="P24" s="27" t="str">
        <f t="shared" si="1"/>
        <v>`credit_type`.`stamp_fees` AS STAMP_FEES,</v>
      </c>
    </row>
    <row r="25" spans="1:16">
      <c r="A25" s="4" t="s">
        <v>438</v>
      </c>
      <c r="B25" s="4" t="s">
        <v>482</v>
      </c>
      <c r="C25" s="4" t="s">
        <v>117</v>
      </c>
      <c r="D25" s="4" t="s">
        <v>477</v>
      </c>
      <c r="E25" s="4"/>
      <c r="F25" s="5"/>
      <c r="G25" s="5"/>
      <c r="H25" s="5"/>
      <c r="I25" s="4" t="s">
        <v>438</v>
      </c>
      <c r="J25" s="27" t="str">
        <f t="shared" si="0"/>
        <v>[INCOME_CODE] [VARCHAR] (6) NULL,</v>
      </c>
      <c r="M25" s="27" t="s">
        <v>1252</v>
      </c>
      <c r="P25" s="27" t="str">
        <f t="shared" si="1"/>
        <v>`credit_type`.`income_code` AS INCOME_CODE,</v>
      </c>
    </row>
    <row r="26" spans="1:16">
      <c r="A26" s="4" t="s">
        <v>439</v>
      </c>
      <c r="B26" s="4"/>
      <c r="C26" s="4" t="s">
        <v>117</v>
      </c>
      <c r="D26" s="4" t="s">
        <v>115</v>
      </c>
      <c r="E26" s="4"/>
      <c r="F26" s="5"/>
      <c r="G26" s="5"/>
      <c r="H26" s="5"/>
      <c r="I26" s="4" t="s">
        <v>439</v>
      </c>
      <c r="J26" s="27" t="str">
        <f t="shared" si="0"/>
        <v>[FLAG_LS] [VARCHAR] (3) NULL,</v>
      </c>
      <c r="M26" s="27" t="s">
        <v>1253</v>
      </c>
      <c r="P26" s="27" t="str">
        <f t="shared" si="1"/>
        <v>`credit_type`.`flag_ls` AS FLAG_LS,</v>
      </c>
    </row>
    <row r="27" spans="1:16">
      <c r="A27" s="4" t="s">
        <v>440</v>
      </c>
      <c r="B27" s="4"/>
      <c r="C27" s="4" t="s">
        <v>117</v>
      </c>
      <c r="D27" s="4" t="s">
        <v>25</v>
      </c>
      <c r="E27" s="4"/>
      <c r="F27" s="5"/>
      <c r="G27" s="5"/>
      <c r="H27" s="5"/>
      <c r="I27" s="4" t="s">
        <v>440</v>
      </c>
      <c r="J27" s="27" t="str">
        <f t="shared" si="0"/>
        <v>[REP_LEG_ACC] [VARCHAR] (10) NULL,</v>
      </c>
      <c r="M27" s="27" t="s">
        <v>1254</v>
      </c>
      <c r="P27" s="27" t="str">
        <f t="shared" si="1"/>
        <v>`credit_type`.`rep_leg_acc` AS REP_LEG_ACC,</v>
      </c>
    </row>
    <row r="28" spans="1:16">
      <c r="A28" s="4" t="s">
        <v>441</v>
      </c>
      <c r="B28" s="4"/>
      <c r="C28" s="4" t="s">
        <v>117</v>
      </c>
      <c r="D28" s="4" t="s">
        <v>415</v>
      </c>
      <c r="E28" s="4"/>
      <c r="F28" s="5"/>
      <c r="G28" s="5"/>
      <c r="H28" s="5"/>
      <c r="I28" s="4" t="s">
        <v>441</v>
      </c>
      <c r="J28" s="27" t="str">
        <f t="shared" si="0"/>
        <v>[PURPOSE] [VARCHAR] (50) NULL,</v>
      </c>
      <c r="M28" s="27" t="s">
        <v>1255</v>
      </c>
      <c r="P28" s="27" t="str">
        <f t="shared" si="1"/>
        <v>`credit_type`.`purpose` AS PURPOSE,</v>
      </c>
    </row>
    <row r="29" spans="1:16">
      <c r="A29" s="4" t="s">
        <v>442</v>
      </c>
      <c r="B29" s="4"/>
      <c r="C29" s="4" t="s">
        <v>117</v>
      </c>
      <c r="D29" s="4" t="s">
        <v>477</v>
      </c>
      <c r="E29" s="4"/>
      <c r="F29" s="5"/>
      <c r="G29" s="5"/>
      <c r="H29" s="5"/>
      <c r="I29" s="4" t="s">
        <v>442</v>
      </c>
      <c r="J29" s="27" t="str">
        <f t="shared" si="0"/>
        <v>[UII_CODE] [VARCHAR] (6) NULL,</v>
      </c>
      <c r="M29" s="27" t="s">
        <v>1256</v>
      </c>
      <c r="P29" s="27" t="str">
        <f t="shared" si="1"/>
        <v>`credit_type`.`uii_code` AS UII_CODE,</v>
      </c>
    </row>
    <row r="30" spans="1:16">
      <c r="A30" s="4" t="s">
        <v>443</v>
      </c>
      <c r="B30" s="4"/>
      <c r="C30" s="4" t="s">
        <v>117</v>
      </c>
      <c r="D30" s="4" t="s">
        <v>115</v>
      </c>
      <c r="E30" s="4"/>
      <c r="F30" s="5"/>
      <c r="G30" s="5"/>
      <c r="H30" s="5"/>
      <c r="I30" s="4" t="s">
        <v>443</v>
      </c>
      <c r="J30" s="27" t="str">
        <f t="shared" si="0"/>
        <v>[FLG_GU] [VARCHAR] (3) NULL,</v>
      </c>
      <c r="M30" s="27" t="s">
        <v>1257</v>
      </c>
      <c r="P30" s="27" t="str">
        <f t="shared" si="1"/>
        <v>`credit_type`.`flg_gu` AS FLG_GU,</v>
      </c>
    </row>
    <row r="31" spans="1:16">
      <c r="A31" s="4" t="s">
        <v>444</v>
      </c>
      <c r="B31" s="4"/>
      <c r="C31" s="4" t="s">
        <v>117</v>
      </c>
      <c r="D31" s="4" t="s">
        <v>115</v>
      </c>
      <c r="E31" s="4"/>
      <c r="F31" s="5"/>
      <c r="G31" s="5"/>
      <c r="H31" s="5"/>
      <c r="I31" s="4" t="s">
        <v>444</v>
      </c>
      <c r="J31" s="27" t="str">
        <f t="shared" si="0"/>
        <v>[PAY_FRQ] [VARCHAR] (3) NULL,</v>
      </c>
      <c r="M31" s="27" t="s">
        <v>1258</v>
      </c>
      <c r="P31" s="27" t="str">
        <f t="shared" si="1"/>
        <v>`credit_type`.`pay_frq` AS PAY_FRQ,</v>
      </c>
    </row>
    <row r="32" spans="1:16">
      <c r="A32" s="4" t="s">
        <v>445</v>
      </c>
      <c r="B32" s="4"/>
      <c r="C32" s="4" t="s">
        <v>117</v>
      </c>
      <c r="D32" s="4" t="s">
        <v>115</v>
      </c>
      <c r="E32" s="4"/>
      <c r="F32" s="5"/>
      <c r="G32" s="5"/>
      <c r="H32" s="5"/>
      <c r="I32" s="4" t="s">
        <v>445</v>
      </c>
      <c r="J32" s="27" t="str">
        <f t="shared" si="0"/>
        <v>[FLG_ADV_REN] [VARCHAR] (3) NULL,</v>
      </c>
      <c r="M32" s="27" t="s">
        <v>1259</v>
      </c>
      <c r="P32" s="27" t="str">
        <f t="shared" si="1"/>
        <v>`credit_type`.`flg_adv_ren` AS FLG_ADV_REN,</v>
      </c>
    </row>
    <row r="33" spans="1:16">
      <c r="A33" s="4" t="s">
        <v>446</v>
      </c>
      <c r="B33" s="4"/>
      <c r="C33" s="4" t="s">
        <v>117</v>
      </c>
      <c r="D33" s="4" t="s">
        <v>25</v>
      </c>
      <c r="E33" s="4"/>
      <c r="F33" s="5"/>
      <c r="G33" s="5"/>
      <c r="H33" s="5"/>
      <c r="I33" s="4" t="s">
        <v>446</v>
      </c>
      <c r="J33" s="27" t="str">
        <f t="shared" si="0"/>
        <v>[DEALER] [VARCHAR] (10) NULL,</v>
      </c>
      <c r="M33" s="27" t="s">
        <v>1260</v>
      </c>
      <c r="P33" s="27" t="str">
        <f t="shared" si="1"/>
        <v>`credit_type`.`dealer` AS DEALER,</v>
      </c>
    </row>
    <row r="34" spans="1:16">
      <c r="A34" s="4" t="s">
        <v>447</v>
      </c>
      <c r="B34" s="4"/>
      <c r="C34" s="4" t="s">
        <v>117</v>
      </c>
      <c r="D34" s="4" t="s">
        <v>25</v>
      </c>
      <c r="E34" s="4"/>
      <c r="F34" s="5"/>
      <c r="G34" s="5"/>
      <c r="H34" s="5"/>
      <c r="I34" s="4" t="s">
        <v>447</v>
      </c>
      <c r="J34" s="27" t="str">
        <f t="shared" si="0"/>
        <v>[ART_CODE] [VARCHAR] (10) NULL,</v>
      </c>
      <c r="M34" s="27" t="s">
        <v>1261</v>
      </c>
      <c r="P34" s="27" t="str">
        <f t="shared" si="1"/>
        <v>`credit_type`.`art_code` AS ART_CODE,</v>
      </c>
    </row>
    <row r="35" spans="1:16">
      <c r="A35" s="4" t="s">
        <v>448</v>
      </c>
      <c r="B35" s="4"/>
      <c r="C35" s="4" t="s">
        <v>117</v>
      </c>
      <c r="D35" s="4" t="s">
        <v>25</v>
      </c>
      <c r="E35" s="4"/>
      <c r="F35" s="5"/>
      <c r="G35" s="5"/>
      <c r="H35" s="5"/>
      <c r="I35" s="4" t="s">
        <v>448</v>
      </c>
      <c r="J35" s="27" t="str">
        <f t="shared" si="0"/>
        <v>[ART_NAME] [VARCHAR] (10) NULL,</v>
      </c>
      <c r="M35" s="27" t="s">
        <v>1262</v>
      </c>
      <c r="P35" s="27" t="str">
        <f t="shared" si="1"/>
        <v>`credit_type`.`art_name` AS ART_NAME,</v>
      </c>
    </row>
    <row r="36" spans="1:16">
      <c r="A36" s="4" t="s">
        <v>449</v>
      </c>
      <c r="B36" s="4" t="s">
        <v>483</v>
      </c>
      <c r="C36" s="4" t="s">
        <v>117</v>
      </c>
      <c r="D36" s="4" t="s">
        <v>25</v>
      </c>
      <c r="E36" s="4"/>
      <c r="F36" s="5"/>
      <c r="G36" s="5"/>
      <c r="H36" s="5"/>
      <c r="I36" s="4" t="s">
        <v>449</v>
      </c>
      <c r="J36" s="27" t="str">
        <f t="shared" si="0"/>
        <v>[DEBIT_CODE] [VARCHAR] (10) NULL,</v>
      </c>
      <c r="M36" s="27" t="s">
        <v>1263</v>
      </c>
      <c r="P36" s="27" t="str">
        <f t="shared" si="1"/>
        <v>`credit_type`.`debit_code` AS DEBIT_CODE,</v>
      </c>
    </row>
    <row r="37" spans="1:16">
      <c r="A37" s="4" t="s">
        <v>450</v>
      </c>
      <c r="B37" s="4" t="s">
        <v>484</v>
      </c>
      <c r="C37" s="4" t="s">
        <v>117</v>
      </c>
      <c r="D37" s="4" t="s">
        <v>116</v>
      </c>
      <c r="E37" s="4"/>
      <c r="F37" s="5"/>
      <c r="G37" s="5"/>
      <c r="H37" s="5"/>
      <c r="I37" s="4" t="s">
        <v>450</v>
      </c>
      <c r="J37" s="27" t="str">
        <f t="shared" si="0"/>
        <v>[INT_CODE] [VARCHAR] (5) NULL,</v>
      </c>
      <c r="M37" s="27" t="s">
        <v>1264</v>
      </c>
      <c r="P37" s="27" t="str">
        <f t="shared" si="1"/>
        <v>`credit_type`.`int_code` AS INT_CODE,</v>
      </c>
    </row>
    <row r="38" spans="1:16">
      <c r="A38" s="4" t="s">
        <v>451</v>
      </c>
      <c r="B38" s="4"/>
      <c r="C38" s="4" t="s">
        <v>117</v>
      </c>
      <c r="D38" s="4" t="s">
        <v>115</v>
      </c>
      <c r="E38" s="4"/>
      <c r="F38" s="5"/>
      <c r="G38" s="5"/>
      <c r="H38" s="5"/>
      <c r="I38" s="4" t="s">
        <v>451</v>
      </c>
      <c r="J38" s="27" t="str">
        <f t="shared" si="0"/>
        <v>[FLG_BTT] [VARCHAR] (3) NULL,</v>
      </c>
      <c r="M38" s="27" t="s">
        <v>1265</v>
      </c>
      <c r="P38" s="27" t="str">
        <f t="shared" si="1"/>
        <v>`credit_type`.`flg_btt` AS FLG_BTT,</v>
      </c>
    </row>
    <row r="39" spans="1:16">
      <c r="A39" s="4" t="s">
        <v>452</v>
      </c>
      <c r="B39" s="4"/>
      <c r="C39" s="4" t="s">
        <v>117</v>
      </c>
      <c r="D39" s="4" t="s">
        <v>115</v>
      </c>
      <c r="E39" s="4"/>
      <c r="F39" s="5"/>
      <c r="G39" s="5"/>
      <c r="H39" s="5"/>
      <c r="I39" s="4" t="s">
        <v>452</v>
      </c>
      <c r="J39" s="27" t="str">
        <f t="shared" si="0"/>
        <v>[FLG_ADV_FIRST] [VARCHAR] (3) NULL,</v>
      </c>
      <c r="M39" s="27" t="s">
        <v>1266</v>
      </c>
      <c r="P39" s="27" t="str">
        <f t="shared" si="1"/>
        <v>`credit_type`.`flg_adv_first` AS FLG_ADV_FIRST,</v>
      </c>
    </row>
    <row r="40" spans="1:16">
      <c r="A40" s="4" t="s">
        <v>453</v>
      </c>
      <c r="B40" s="4"/>
      <c r="C40" s="4" t="s">
        <v>20</v>
      </c>
      <c r="D40" s="4"/>
      <c r="E40" s="4"/>
      <c r="F40" s="5"/>
      <c r="G40" s="5"/>
      <c r="H40" s="5"/>
      <c r="I40" s="4" t="s">
        <v>453</v>
      </c>
      <c r="J40" s="27" t="str">
        <f t="shared" si="0"/>
        <v>[INTRO_COMM] [FLOAT]  NULL,</v>
      </c>
      <c r="M40" s="27" t="s">
        <v>1267</v>
      </c>
      <c r="P40" s="27" t="str">
        <f t="shared" si="1"/>
        <v>`credit_type`.`intro_comm` AS INTRO_COMM,</v>
      </c>
    </row>
    <row r="41" spans="1:16">
      <c r="A41" s="4" t="s">
        <v>454</v>
      </c>
      <c r="B41" s="4"/>
      <c r="C41" s="4" t="s">
        <v>117</v>
      </c>
      <c r="D41" s="4" t="s">
        <v>115</v>
      </c>
      <c r="E41" s="4"/>
      <c r="F41" s="5"/>
      <c r="G41" s="5"/>
      <c r="H41" s="5"/>
      <c r="I41" s="4" t="s">
        <v>454</v>
      </c>
      <c r="J41" s="27" t="str">
        <f t="shared" si="0"/>
        <v>[FLG_ARR_DISP] [VARCHAR] (3) NULL,</v>
      </c>
      <c r="M41" s="27" t="s">
        <v>1268</v>
      </c>
      <c r="P41" s="27" t="str">
        <f t="shared" si="1"/>
        <v>`credit_type`.`flg_arr_disp` AS FLG_ARR_DISP,</v>
      </c>
    </row>
    <row r="42" spans="1:16">
      <c r="A42" s="4" t="s">
        <v>455</v>
      </c>
      <c r="B42" s="4"/>
      <c r="C42" s="4" t="s">
        <v>117</v>
      </c>
      <c r="D42" s="4" t="s">
        <v>477</v>
      </c>
      <c r="E42" s="4"/>
      <c r="F42" s="5"/>
      <c r="G42" s="5"/>
      <c r="H42" s="5"/>
      <c r="I42" s="4" t="s">
        <v>455</v>
      </c>
      <c r="J42" s="27" t="str">
        <f t="shared" si="0"/>
        <v>[DF_INT_CODE] [VARCHAR] (6) NULL,</v>
      </c>
      <c r="M42" s="27" t="s">
        <v>1269</v>
      </c>
      <c r="P42" s="27" t="str">
        <f t="shared" si="1"/>
        <v>`credit_type`.`df_int_code` AS DF_INT_CODE,</v>
      </c>
    </row>
    <row r="43" spans="1:16">
      <c r="A43" s="4" t="s">
        <v>456</v>
      </c>
      <c r="B43" s="4" t="s">
        <v>485</v>
      </c>
      <c r="C43" s="4" t="s">
        <v>117</v>
      </c>
      <c r="D43" s="4" t="s">
        <v>115</v>
      </c>
      <c r="E43" s="4"/>
      <c r="F43" s="5"/>
      <c r="G43" s="5"/>
      <c r="H43" s="5"/>
      <c r="I43" s="4" t="s">
        <v>456</v>
      </c>
      <c r="J43" s="27" t="str">
        <f t="shared" si="0"/>
        <v>[FLAG_IRR] [VARCHAR] (3) NULL,</v>
      </c>
      <c r="M43" s="27" t="s">
        <v>1270</v>
      </c>
      <c r="P43" s="27" t="str">
        <f t="shared" si="1"/>
        <v>`credit_type`.`flag_irr` AS FLAG_IRR,</v>
      </c>
    </row>
    <row r="44" spans="1:16">
      <c r="A44" s="4" t="s">
        <v>345</v>
      </c>
      <c r="B44" s="4" t="s">
        <v>486</v>
      </c>
      <c r="C44" s="4" t="s">
        <v>117</v>
      </c>
      <c r="D44" s="4" t="s">
        <v>115</v>
      </c>
      <c r="E44" s="4"/>
      <c r="F44" s="5"/>
      <c r="G44" s="5"/>
      <c r="H44" s="5"/>
      <c r="I44" s="4" t="s">
        <v>345</v>
      </c>
      <c r="J44" s="27" t="str">
        <f t="shared" si="0"/>
        <v>[FLAG_MF] [VARCHAR] (3) NULL,</v>
      </c>
      <c r="M44" s="27" t="s">
        <v>1271</v>
      </c>
      <c r="P44" s="27" t="str">
        <f t="shared" si="1"/>
        <v>`credit_type`.`flag_mf` AS FLAG_MF,</v>
      </c>
    </row>
    <row r="45" spans="1:16">
      <c r="A45" s="4" t="s">
        <v>457</v>
      </c>
      <c r="B45" s="4" t="s">
        <v>487</v>
      </c>
      <c r="C45" s="4" t="s">
        <v>117</v>
      </c>
      <c r="D45" s="4" t="s">
        <v>115</v>
      </c>
      <c r="E45" s="4"/>
      <c r="F45" s="5"/>
      <c r="G45" s="5"/>
      <c r="H45" s="5"/>
      <c r="I45" s="4" t="s">
        <v>457</v>
      </c>
      <c r="J45" s="27" t="str">
        <f t="shared" si="0"/>
        <v>[REPAY_MODE_WEEK] [VARCHAR] (3) NULL,</v>
      </c>
      <c r="M45" s="27" t="s">
        <v>1272</v>
      </c>
      <c r="P45" s="27" t="str">
        <f t="shared" si="1"/>
        <v>`credit_type`.`repay_mode_week` AS REPAY_MODE_WEEK,</v>
      </c>
    </row>
    <row r="46" spans="1:16">
      <c r="A46" s="4" t="s">
        <v>458</v>
      </c>
      <c r="B46" s="4" t="s">
        <v>488</v>
      </c>
      <c r="C46" s="4" t="s">
        <v>117</v>
      </c>
      <c r="D46" s="4" t="s">
        <v>115</v>
      </c>
      <c r="E46" s="4"/>
      <c r="F46" s="5"/>
      <c r="G46" s="5"/>
      <c r="H46" s="5"/>
      <c r="I46" s="4" t="s">
        <v>458</v>
      </c>
      <c r="J46" s="27" t="str">
        <f t="shared" si="0"/>
        <v>[FLG_REBATE] [VARCHAR] (3) NULL,</v>
      </c>
      <c r="M46" s="27" t="s">
        <v>1273</v>
      </c>
      <c r="P46" s="27" t="str">
        <f t="shared" si="1"/>
        <v>`credit_type`.`flg_rebate` AS FLG_REBATE,</v>
      </c>
    </row>
    <row r="47" spans="1:16">
      <c r="A47" s="4" t="s">
        <v>459</v>
      </c>
      <c r="B47" s="4"/>
      <c r="C47" s="4" t="s">
        <v>117</v>
      </c>
      <c r="D47" s="4" t="s">
        <v>115</v>
      </c>
      <c r="E47" s="4"/>
      <c r="F47" s="5"/>
      <c r="G47" s="5"/>
      <c r="H47" s="5"/>
      <c r="I47" s="4" t="s">
        <v>459</v>
      </c>
      <c r="J47" s="27" t="str">
        <f t="shared" si="0"/>
        <v>[FLG_DEL] [VARCHAR] (3) NULL,</v>
      </c>
      <c r="M47" s="27" t="s">
        <v>1274</v>
      </c>
      <c r="P47" s="27" t="str">
        <f t="shared" si="1"/>
        <v>`credit_type`.`flg_del` AS FLG_DEL,</v>
      </c>
    </row>
    <row r="48" spans="1:16">
      <c r="A48" s="4" t="s">
        <v>460</v>
      </c>
      <c r="B48" s="4"/>
      <c r="C48" s="4" t="s">
        <v>117</v>
      </c>
      <c r="D48" s="4" t="s">
        <v>115</v>
      </c>
      <c r="E48" s="4"/>
      <c r="F48" s="5"/>
      <c r="G48" s="5"/>
      <c r="H48" s="5"/>
      <c r="I48" s="4" t="s">
        <v>460</v>
      </c>
      <c r="J48" s="27" t="str">
        <f t="shared" si="0"/>
        <v>[FLG_CONTRI] [VARCHAR] (3) NULL,</v>
      </c>
      <c r="M48" s="27" t="s">
        <v>1275</v>
      </c>
      <c r="P48" s="27" t="str">
        <f t="shared" si="1"/>
        <v>`credit_type`.`flg_contri` AS FLG_CONTRI,</v>
      </c>
    </row>
    <row r="49" spans="1:16">
      <c r="A49" s="4" t="s">
        <v>461</v>
      </c>
      <c r="B49" s="4"/>
      <c r="C49" s="4" t="s">
        <v>117</v>
      </c>
      <c r="D49" s="4" t="s">
        <v>115</v>
      </c>
      <c r="E49" s="4"/>
      <c r="F49" s="5"/>
      <c r="G49" s="5"/>
      <c r="H49" s="5"/>
      <c r="I49" s="4" t="s">
        <v>461</v>
      </c>
      <c r="J49" s="27" t="str">
        <f t="shared" si="0"/>
        <v>[FLG_RENT_DUE_DAILY] [VARCHAR] (3) NULL,</v>
      </c>
      <c r="M49" s="27" t="s">
        <v>1276</v>
      </c>
      <c r="P49" s="27" t="str">
        <f t="shared" si="1"/>
        <v>`credit_type`.`flg_rent_due_daily` AS FLG_RENT_DUE_DAILY,</v>
      </c>
    </row>
    <row r="50" spans="1:16">
      <c r="A50" s="4" t="s">
        <v>462</v>
      </c>
      <c r="B50" s="4"/>
      <c r="C50" s="4" t="s">
        <v>117</v>
      </c>
      <c r="D50" s="4" t="s">
        <v>115</v>
      </c>
      <c r="E50" s="4"/>
      <c r="F50" s="5"/>
      <c r="G50" s="5"/>
      <c r="H50" s="5"/>
      <c r="I50" s="4" t="s">
        <v>462</v>
      </c>
      <c r="J50" s="27" t="str">
        <f t="shared" si="0"/>
        <v>[FLG_STRUCTURED_RENTAL] [VARCHAR] (3) NULL,</v>
      </c>
      <c r="M50" s="27" t="s">
        <v>1277</v>
      </c>
      <c r="P50" s="27" t="str">
        <f t="shared" si="1"/>
        <v>`credit_type`.`flg_structured_rental` AS FLG_STRUCTURED_RENTAL,</v>
      </c>
    </row>
    <row r="51" spans="1:16">
      <c r="A51" s="4" t="s">
        <v>463</v>
      </c>
      <c r="B51" s="4"/>
      <c r="C51" s="4" t="s">
        <v>117</v>
      </c>
      <c r="D51" s="4" t="s">
        <v>115</v>
      </c>
      <c r="E51" s="4"/>
      <c r="F51" s="5"/>
      <c r="G51" s="5"/>
      <c r="H51" s="5"/>
      <c r="I51" s="4" t="s">
        <v>463</v>
      </c>
      <c r="J51" s="27" t="str">
        <f t="shared" si="0"/>
        <v>[REPAY_MODE_2WEEK] [VARCHAR] (3) NULL,</v>
      </c>
      <c r="M51" s="27" t="s">
        <v>1278</v>
      </c>
      <c r="P51" s="27" t="str">
        <f t="shared" si="1"/>
        <v>`credit_type`.`repay_mode_2week` AS REPAY_MODE_2WEEK,</v>
      </c>
    </row>
    <row r="52" spans="1:16">
      <c r="A52" s="4" t="s">
        <v>464</v>
      </c>
      <c r="B52" s="4"/>
      <c r="C52" s="4" t="s">
        <v>117</v>
      </c>
      <c r="D52" s="4" t="s">
        <v>115</v>
      </c>
      <c r="E52" s="4"/>
      <c r="F52" s="5"/>
      <c r="G52" s="5"/>
      <c r="H52" s="5"/>
      <c r="I52" s="4" t="s">
        <v>464</v>
      </c>
      <c r="J52" s="27" t="str">
        <f t="shared" si="0"/>
        <v>[IFRS_CODE] [VARCHAR] (3) NULL,</v>
      </c>
      <c r="M52" s="27" t="s">
        <v>1279</v>
      </c>
      <c r="P52" s="27" t="str">
        <f t="shared" si="1"/>
        <v>`credit_type`.`ifrs_code` AS IFRS_CODE,</v>
      </c>
    </row>
    <row r="53" spans="1:16">
      <c r="A53" s="4" t="s">
        <v>465</v>
      </c>
      <c r="B53" s="4" t="s">
        <v>489</v>
      </c>
      <c r="C53" s="4" t="s">
        <v>418</v>
      </c>
      <c r="D53" s="4" t="s">
        <v>420</v>
      </c>
      <c r="E53" s="4"/>
      <c r="F53" s="5"/>
      <c r="G53" s="5"/>
      <c r="H53" s="5"/>
      <c r="I53" s="4" t="s">
        <v>465</v>
      </c>
      <c r="J53" s="27" t="str">
        <f t="shared" si="0"/>
        <v>[DEF_INT_RATE] [DECIMAL] (18,2) NULL,</v>
      </c>
      <c r="M53" s="27" t="s">
        <v>1280</v>
      </c>
      <c r="P53" s="27" t="str">
        <f t="shared" si="1"/>
        <v>`credit_type`.`def_int_rate` AS DEF_INT_RATE,</v>
      </c>
    </row>
    <row r="54" spans="1:16">
      <c r="A54" s="4" t="s">
        <v>466</v>
      </c>
      <c r="B54" s="4"/>
      <c r="C54" s="4" t="s">
        <v>20</v>
      </c>
      <c r="D54" s="4"/>
      <c r="E54" s="4"/>
      <c r="F54" s="5"/>
      <c r="G54" s="5"/>
      <c r="H54" s="5"/>
      <c r="I54" s="4" t="s">
        <v>466</v>
      </c>
      <c r="J54" s="27" t="str">
        <f t="shared" si="0"/>
        <v>[LGD] [FLOAT]  NULL,</v>
      </c>
      <c r="M54" s="27" t="s">
        <v>1281</v>
      </c>
      <c r="P54" s="27" t="str">
        <f t="shared" si="1"/>
        <v>`credit_type`.`lgd` AS LGD,</v>
      </c>
    </row>
    <row r="55" spans="1:16">
      <c r="A55" s="4" t="s">
        <v>467</v>
      </c>
      <c r="B55" s="4"/>
      <c r="C55" s="4" t="s">
        <v>20</v>
      </c>
      <c r="D55" s="4"/>
      <c r="E55" s="4"/>
      <c r="F55" s="5"/>
      <c r="G55" s="5"/>
      <c r="H55" s="5"/>
      <c r="I55" s="4" t="s">
        <v>467</v>
      </c>
      <c r="J55" s="27" t="str">
        <f t="shared" si="0"/>
        <v>[EARLY_SETTLEMET_RATE_WAVE_OFF] [FLOAT]  NULL,</v>
      </c>
      <c r="M55" s="27" t="s">
        <v>1282</v>
      </c>
      <c r="P55" s="27" t="str">
        <f t="shared" si="1"/>
        <v>`credit_type`.`early_settlemet_rate_wave_off` AS EARLY_SETTLEMET_RATE_WAVE_OFF,</v>
      </c>
    </row>
    <row r="56" spans="1:16">
      <c r="A56" s="4" t="s">
        <v>468</v>
      </c>
      <c r="B56" s="4"/>
      <c r="C56" s="4" t="s">
        <v>117</v>
      </c>
      <c r="D56" s="4" t="s">
        <v>115</v>
      </c>
      <c r="E56" s="4"/>
      <c r="F56" s="5"/>
      <c r="G56" s="5"/>
      <c r="H56" s="5"/>
      <c r="I56" s="4" t="s">
        <v>468</v>
      </c>
      <c r="J56" s="27" t="str">
        <f t="shared" si="0"/>
        <v>[FLG_RESCHEDULE] [VARCHAR] (3) NULL,</v>
      </c>
      <c r="M56" s="27" t="s">
        <v>1283</v>
      </c>
      <c r="P56" s="27" t="str">
        <f t="shared" si="1"/>
        <v>`credit_type`.`flg_reschedule` AS FLG_RESCHEDULE,</v>
      </c>
    </row>
    <row r="57" spans="1:16">
      <c r="A57" s="4" t="s">
        <v>52</v>
      </c>
      <c r="B57" s="4"/>
      <c r="C57" s="4" t="s">
        <v>30</v>
      </c>
      <c r="D57" s="4"/>
      <c r="E57" s="4"/>
      <c r="F57" s="5"/>
      <c r="G57" s="5"/>
      <c r="H57" s="5"/>
      <c r="I57" s="4" t="s">
        <v>52</v>
      </c>
      <c r="J57" s="27" t="str">
        <f t="shared" si="0"/>
        <v>[ID] [INT]  NULL,</v>
      </c>
      <c r="M57" s="27" t="s">
        <v>1284</v>
      </c>
      <c r="P57" s="27" t="str">
        <f t="shared" si="1"/>
        <v>`credit_type`.`id` AS ID,</v>
      </c>
    </row>
    <row r="58" spans="1:16">
      <c r="A58" s="4" t="s">
        <v>469</v>
      </c>
      <c r="B58" s="4"/>
      <c r="C58" s="4" t="s">
        <v>117</v>
      </c>
      <c r="D58" s="4" t="s">
        <v>115</v>
      </c>
      <c r="E58" s="4"/>
      <c r="F58" s="5"/>
      <c r="G58" s="5"/>
      <c r="H58" s="5"/>
      <c r="I58" s="4" t="s">
        <v>469</v>
      </c>
      <c r="J58" s="27" t="str">
        <f t="shared" si="0"/>
        <v>[FLAG_RENTAL_VAT] [VARCHAR] (3) NULL,</v>
      </c>
      <c r="M58" s="27" t="s">
        <v>1285</v>
      </c>
      <c r="P58" s="27" t="str">
        <f t="shared" si="1"/>
        <v>`credit_type`.`flag_rental_vat` AS FLAG_RENTAL_VAT,</v>
      </c>
    </row>
    <row r="59" spans="1:16">
      <c r="A59" s="4" t="s">
        <v>470</v>
      </c>
      <c r="B59" s="4"/>
      <c r="C59" s="4" t="s">
        <v>117</v>
      </c>
      <c r="D59" s="4" t="s">
        <v>115</v>
      </c>
      <c r="E59" s="4"/>
      <c r="F59" s="5"/>
      <c r="G59" s="5"/>
      <c r="H59" s="5"/>
      <c r="I59" s="4" t="s">
        <v>470</v>
      </c>
      <c r="J59" s="27" t="str">
        <f t="shared" si="0"/>
        <v>[FLG_PROCESS] [VARCHAR] (3) NULL,</v>
      </c>
      <c r="M59" s="27" t="s">
        <v>1286</v>
      </c>
      <c r="P59" s="27" t="str">
        <f t="shared" si="1"/>
        <v>`credit_type`.`flg_process` AS FLG_PROCESS,</v>
      </c>
    </row>
    <row r="60" spans="1:16">
      <c r="A60" s="4" t="s">
        <v>471</v>
      </c>
      <c r="B60" s="4"/>
      <c r="C60" s="4" t="s">
        <v>117</v>
      </c>
      <c r="D60" s="4" t="s">
        <v>115</v>
      </c>
      <c r="E60" s="4"/>
      <c r="F60" s="5"/>
      <c r="G60" s="5"/>
      <c r="H60" s="5"/>
      <c r="I60" s="4" t="s">
        <v>471</v>
      </c>
      <c r="J60" s="27" t="str">
        <f t="shared" si="0"/>
        <v>[FLG_ALLOW] [VARCHAR] (3) NULL,</v>
      </c>
      <c r="M60" s="27" t="s">
        <v>1287</v>
      </c>
      <c r="P60" s="27" t="str">
        <f t="shared" si="1"/>
        <v>`credit_type`.`flg_allow` AS FLG_ALLOW,</v>
      </c>
    </row>
    <row r="61" spans="1:16">
      <c r="A61" s="4" t="s">
        <v>472</v>
      </c>
      <c r="B61" s="4" t="s">
        <v>490</v>
      </c>
      <c r="C61" s="4" t="s">
        <v>30</v>
      </c>
      <c r="D61" s="4"/>
      <c r="E61" s="4"/>
      <c r="F61" s="5"/>
      <c r="G61" s="5"/>
      <c r="H61" s="5"/>
      <c r="I61" s="4" t="s">
        <v>472</v>
      </c>
      <c r="J61" s="27" t="str">
        <f t="shared" si="0"/>
        <v>[APPRAISAL_FORM_NO] [INT]  NULL,</v>
      </c>
      <c r="M61" s="27" t="s">
        <v>1288</v>
      </c>
      <c r="P61" s="27" t="str">
        <f t="shared" si="1"/>
        <v>`credit_type`.`appraisal_form_no` AS APPRAISAL_FORM_NO,</v>
      </c>
    </row>
    <row r="62" spans="1:16">
      <c r="A62" s="4" t="s">
        <v>473</v>
      </c>
      <c r="B62" s="4"/>
      <c r="C62" s="4" t="s">
        <v>117</v>
      </c>
      <c r="D62" s="4" t="s">
        <v>115</v>
      </c>
      <c r="E62" s="4"/>
      <c r="F62" s="5"/>
      <c r="G62" s="5"/>
      <c r="H62" s="5"/>
      <c r="I62" s="4" t="s">
        <v>473</v>
      </c>
      <c r="J62" s="27" t="str">
        <f t="shared" si="0"/>
        <v>[FLAG_RBL] [VARCHAR] (3) NULL,</v>
      </c>
      <c r="M62" s="27" t="s">
        <v>1289</v>
      </c>
      <c r="P62" s="27" t="str">
        <f t="shared" si="1"/>
        <v>`credit_type`.`flag_rbl` AS FLAG_RBL,</v>
      </c>
    </row>
    <row r="63" spans="1:16">
      <c r="A63" s="4" t="s">
        <v>474</v>
      </c>
      <c r="B63" s="4"/>
      <c r="C63" s="4" t="s">
        <v>117</v>
      </c>
      <c r="D63" s="4" t="s">
        <v>115</v>
      </c>
      <c r="E63" s="4"/>
      <c r="F63" s="5"/>
      <c r="G63" s="5"/>
      <c r="H63" s="5"/>
      <c r="I63" s="4" t="s">
        <v>474</v>
      </c>
      <c r="J63" s="27" t="str">
        <f t="shared" si="0"/>
        <v>[FLAG_PAWNING] [VARCHAR] (3) NULL,</v>
      </c>
      <c r="M63" s="27" t="s">
        <v>1290</v>
      </c>
      <c r="P63" s="27" t="str">
        <f t="shared" si="1"/>
        <v>`credit_type`.`flag_pawning` AS FLAG_PAWNING,</v>
      </c>
    </row>
    <row r="64" spans="1:16">
      <c r="A64" s="4" t="s">
        <v>475</v>
      </c>
      <c r="B64" s="4"/>
      <c r="C64" s="4" t="s">
        <v>117</v>
      </c>
      <c r="D64" s="4" t="s">
        <v>24</v>
      </c>
      <c r="E64" s="4"/>
      <c r="F64" s="5"/>
      <c r="G64" s="5"/>
      <c r="H64" s="5"/>
      <c r="I64" s="4" t="s">
        <v>475</v>
      </c>
      <c r="J64" s="27" t="str">
        <f t="shared" si="0"/>
        <v>[RECOVERY_TYPE] [VARCHAR] (20) NULL,</v>
      </c>
      <c r="M64" s="27" t="s">
        <v>1291</v>
      </c>
      <c r="P64" s="27" t="str">
        <f t="shared" si="1"/>
        <v>`credit_type`.`recovery_type` AS RECOVERY_TYPE,</v>
      </c>
    </row>
    <row r="65" spans="1:16">
      <c r="A65" s="4" t="s">
        <v>476</v>
      </c>
      <c r="B65" s="4" t="s">
        <v>491</v>
      </c>
      <c r="C65" s="4" t="s">
        <v>30</v>
      </c>
      <c r="D65" s="4"/>
      <c r="E65" s="4"/>
      <c r="F65" s="5"/>
      <c r="G65" s="5"/>
      <c r="H65" s="5"/>
      <c r="I65" s="4" t="s">
        <v>476</v>
      </c>
      <c r="J65" s="27" t="str">
        <f t="shared" si="0"/>
        <v>[NO_OF_DAYS] [INT]  NULL,</v>
      </c>
      <c r="M65" s="27" t="s">
        <v>1292</v>
      </c>
      <c r="P65" s="27" t="str">
        <f t="shared" si="1"/>
        <v>`credit_type`.`no_of_days` AS NO_OF_DAYS,</v>
      </c>
    </row>
    <row r="66" spans="1:16" s="8" customFormat="1">
      <c r="A66" s="4" t="s">
        <v>31</v>
      </c>
      <c r="B66" s="4" t="s">
        <v>32</v>
      </c>
      <c r="C66" s="4" t="s">
        <v>33</v>
      </c>
      <c r="D66" s="4"/>
      <c r="E66" s="4"/>
      <c r="F66" s="5" t="s">
        <v>34</v>
      </c>
      <c r="G66" s="5"/>
      <c r="H66" s="6"/>
      <c r="I66" s="6" t="s">
        <v>35</v>
      </c>
      <c r="J66" s="27" t="str">
        <f t="shared" ref="J66:J72" si="2">"[" &amp; A66 &amp; "] [" &amp; C66 &amp; "] " &amp; IF(D66="","","(" &amp; D66 &amp; ")") &amp; " NULL,"</f>
        <v>[JOB_RUN_KEY] [BIGINT]  NULL,</v>
      </c>
      <c r="M66" s="8" t="s">
        <v>1293</v>
      </c>
      <c r="P66" s="27" t="str">
        <f t="shared" si="1"/>
        <v>NULL AS JOB_RUN_KEY AS NEW COLUNM,</v>
      </c>
    </row>
    <row r="67" spans="1:16" s="8" customFormat="1">
      <c r="A67" s="4" t="s">
        <v>36</v>
      </c>
      <c r="B67" s="4" t="s">
        <v>37</v>
      </c>
      <c r="C67" s="4" t="s">
        <v>64</v>
      </c>
      <c r="D67" s="4" t="s">
        <v>25</v>
      </c>
      <c r="E67" s="4"/>
      <c r="F67" s="5" t="s">
        <v>34</v>
      </c>
      <c r="G67" s="5"/>
      <c r="H67" s="6"/>
      <c r="I67" s="6" t="s">
        <v>35</v>
      </c>
      <c r="J67" s="27" t="str">
        <f t="shared" si="2"/>
        <v>[SOURCE_SYSTEM_CODE] [NVARCHAR] (10) NULL,</v>
      </c>
      <c r="M67" s="8" t="s">
        <v>1294</v>
      </c>
      <c r="P67" s="27" t="str">
        <f t="shared" si="1"/>
        <v>'BGIS' AS SOURCE_SYSTEM_CODE AS NEW COLUNM,</v>
      </c>
    </row>
    <row r="68" spans="1:16" s="8" customFormat="1">
      <c r="A68" s="4" t="s">
        <v>38</v>
      </c>
      <c r="B68" s="4" t="s">
        <v>39</v>
      </c>
      <c r="C68" s="4" t="s">
        <v>64</v>
      </c>
      <c r="D68" s="4" t="s">
        <v>24</v>
      </c>
      <c r="E68" s="4"/>
      <c r="F68" s="5" t="s">
        <v>34</v>
      </c>
      <c r="G68" s="5"/>
      <c r="H68" s="6"/>
      <c r="I68" s="6" t="s">
        <v>35</v>
      </c>
      <c r="J68" s="27" t="str">
        <f t="shared" si="2"/>
        <v>[SOURCE_TABLE_NAME] [NVARCHAR] (20) NULL,</v>
      </c>
      <c r="M68" s="8" t="s">
        <v>1295</v>
      </c>
      <c r="P68" s="27" t="str">
        <f t="shared" si="1"/>
        <v>'CREDIT_TYPE' AS SOURCE_TABLE_NAME AS NEW COLUNM,</v>
      </c>
    </row>
    <row r="69" spans="1:16" s="8" customFormat="1">
      <c r="A69" s="4" t="s">
        <v>40</v>
      </c>
      <c r="B69" s="4" t="s">
        <v>41</v>
      </c>
      <c r="C69" s="4" t="s">
        <v>64</v>
      </c>
      <c r="D69" s="4" t="s">
        <v>23</v>
      </c>
      <c r="E69" s="4"/>
      <c r="F69" s="5" t="s">
        <v>34</v>
      </c>
      <c r="G69" s="5"/>
      <c r="H69" s="6"/>
      <c r="I69" s="6" t="s">
        <v>35</v>
      </c>
      <c r="J69" s="27" t="str">
        <f t="shared" si="2"/>
        <v>[DELETED_FLAG] [NVARCHAR] (1) NULL,</v>
      </c>
      <c r="M69" s="8" t="s">
        <v>1296</v>
      </c>
      <c r="P69" s="27" t="str">
        <f t="shared" si="1"/>
        <v>'N' DELETED_FLAG AS NEW COLUNM,</v>
      </c>
    </row>
    <row r="70" spans="1:16" s="8" customFormat="1">
      <c r="A70" s="4" t="s">
        <v>42</v>
      </c>
      <c r="B70" s="4" t="s">
        <v>43</v>
      </c>
      <c r="C70" s="4" t="s">
        <v>64</v>
      </c>
      <c r="D70" s="4" t="s">
        <v>44</v>
      </c>
      <c r="E70" s="4"/>
      <c r="F70" s="5" t="s">
        <v>45</v>
      </c>
      <c r="G70" s="5"/>
      <c r="H70" s="6"/>
      <c r="I70" s="6" t="s">
        <v>35</v>
      </c>
      <c r="J70" s="27" t="str">
        <f t="shared" si="2"/>
        <v>[COMMENTS] [NVARCHAR] (500) NULL,</v>
      </c>
      <c r="M70" s="8" t="s">
        <v>1297</v>
      </c>
      <c r="P70" s="27" t="str">
        <f t="shared" si="1"/>
        <v>NULL AS SOURCE_LAST_UPDATE_DATE_TIME AS NEW COLUNM,</v>
      </c>
    </row>
    <row r="71" spans="1:16" s="8" customFormat="1">
      <c r="A71" s="4" t="s">
        <v>46</v>
      </c>
      <c r="B71" s="4" t="s">
        <v>47</v>
      </c>
      <c r="C71" s="4" t="s">
        <v>21</v>
      </c>
      <c r="D71" s="4"/>
      <c r="E71" s="4"/>
      <c r="F71" s="5" t="s">
        <v>34</v>
      </c>
      <c r="G71" s="5"/>
      <c r="H71" s="6"/>
      <c r="I71" s="6" t="s">
        <v>35</v>
      </c>
      <c r="J71" s="27" t="str">
        <f t="shared" si="2"/>
        <v>[SOURCE_LAST_UPDATE_DATE_TIME] [DATETIME]  NULL,</v>
      </c>
      <c r="M71" s="8" t="s">
        <v>1298</v>
      </c>
      <c r="P71" s="27" t="str">
        <f t="shared" si="1"/>
        <v>NULL AS LAST_UPDATE_DATE_TIM AS NEW COLUNM,</v>
      </c>
    </row>
    <row r="72" spans="1:16" s="8" customFormat="1">
      <c r="A72" s="4" t="s">
        <v>48</v>
      </c>
      <c r="B72" s="4" t="s">
        <v>49</v>
      </c>
      <c r="C72" s="4" t="s">
        <v>21</v>
      </c>
      <c r="D72" s="4"/>
      <c r="E72" s="4"/>
      <c r="F72" s="5" t="s">
        <v>34</v>
      </c>
      <c r="G72" s="5"/>
      <c r="H72" s="6"/>
      <c r="I72" s="4" t="s">
        <v>18</v>
      </c>
      <c r="J72" s="27" t="str">
        <f t="shared" si="2"/>
        <v>[LAST_UPDATE_DATE_TIME] [DATETIME]  NULL,</v>
      </c>
      <c r="M72" s="8" t="s">
        <v>1299</v>
      </c>
      <c r="P72" s="27" t="str">
        <f t="shared" si="1"/>
        <v>FRO AS MTN_DATE_TIME,</v>
      </c>
    </row>
    <row r="73" spans="1:16">
      <c r="M73" s="27" t="s">
        <v>1300</v>
      </c>
      <c r="P73" s="27" t="str">
        <f t="shared" si="1"/>
        <v>`miproject`.`credit_type` AS 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E1" workbookViewId="0">
      <selection activeCell="P10" sqref="P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5" width="10.7109375" style="27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6">
      <c r="A1" s="2" t="s">
        <v>6</v>
      </c>
      <c r="B1" s="25"/>
      <c r="C1" s="26"/>
      <c r="D1" s="26"/>
      <c r="E1" s="26"/>
      <c r="G1" s="26"/>
    </row>
    <row r="2" spans="1:16">
      <c r="A2" s="25"/>
      <c r="B2" s="25"/>
      <c r="C2" s="26"/>
      <c r="D2" s="26"/>
      <c r="E2" s="26"/>
      <c r="G2" s="26"/>
    </row>
    <row r="3" spans="1:16">
      <c r="A3" s="28" t="s">
        <v>7</v>
      </c>
      <c r="B3" s="10" t="s">
        <v>133</v>
      </c>
      <c r="C3" s="26"/>
      <c r="E3" s="26"/>
      <c r="G3" s="26"/>
    </row>
    <row r="4" spans="1:16">
      <c r="A4" s="28" t="s">
        <v>8</v>
      </c>
      <c r="B4" s="30" t="str">
        <f>Summary!A5</f>
        <v>STG_BGIS_MST_CSU_CENTER</v>
      </c>
      <c r="G4" s="26"/>
    </row>
    <row r="5" spans="1:16">
      <c r="A5" s="28" t="s">
        <v>9</v>
      </c>
      <c r="B5" s="30" t="str">
        <f>Summary!B5</f>
        <v>csu_center</v>
      </c>
      <c r="D5" s="29" t="s">
        <v>409</v>
      </c>
      <c r="G5" s="26"/>
    </row>
    <row r="6" spans="1:16">
      <c r="A6" s="28" t="s">
        <v>10</v>
      </c>
      <c r="B6" s="30" t="str">
        <f>Summary!D5</f>
        <v>GLTH_STG_BGIS_MST</v>
      </c>
      <c r="D6" s="29" t="s">
        <v>410</v>
      </c>
      <c r="G6" s="26"/>
    </row>
    <row r="7" spans="1:16">
      <c r="A7" s="28" t="s">
        <v>11</v>
      </c>
      <c r="B7" s="30"/>
      <c r="C7" s="26"/>
      <c r="D7" s="26"/>
      <c r="E7" s="26"/>
      <c r="G7" s="26"/>
    </row>
    <row r="9" spans="1:16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6">
      <c r="A10" s="4" t="s">
        <v>52</v>
      </c>
      <c r="B10" s="4"/>
      <c r="C10" s="4" t="s">
        <v>30</v>
      </c>
      <c r="D10" s="4"/>
      <c r="E10" s="4"/>
      <c r="F10" s="5"/>
      <c r="G10" s="5"/>
      <c r="H10" s="5"/>
      <c r="I10" s="4" t="s">
        <v>52</v>
      </c>
      <c r="J10" s="27" t="str">
        <f t="shared" ref="J10:J26" si="0">"[" &amp; A10 &amp; "] [" &amp; C10 &amp; "] " &amp; IF(D10="","","(" &amp; D10 &amp; ")") &amp; " NULL,"</f>
        <v>[ID] [INT]  NULL,</v>
      </c>
      <c r="M10" s="27" t="s">
        <v>1301</v>
      </c>
      <c r="P10" s="27" t="str">
        <f>LEFT(TRIM(M10),LEN(TRIM(M10))-1)&amp;" AS "&amp;I10&amp;","</f>
        <v>SELECT `csu_center`.`id` AS ID,</v>
      </c>
    </row>
    <row r="11" spans="1:16">
      <c r="A11" s="4" t="s">
        <v>492</v>
      </c>
      <c r="B11" s="4" t="s">
        <v>502</v>
      </c>
      <c r="C11" s="4" t="s">
        <v>117</v>
      </c>
      <c r="D11" s="4" t="s">
        <v>116</v>
      </c>
      <c r="E11" s="4"/>
      <c r="F11" s="5"/>
      <c r="G11" s="5"/>
      <c r="H11" s="5"/>
      <c r="I11" s="4" t="s">
        <v>492</v>
      </c>
      <c r="J11" s="27" t="str">
        <f t="shared" si="0"/>
        <v>[CEN] [VARCHAR] (5) NULL,</v>
      </c>
      <c r="M11" s="27" t="s">
        <v>1302</v>
      </c>
      <c r="P11" s="27" t="str">
        <f t="shared" ref="P11:P26" si="1">LEFT(TRIM(M11),LEN(TRIM(M11))-1)&amp;" AS "&amp;I11&amp;","</f>
        <v>`csu_center`.`cen` AS CEN,</v>
      </c>
    </row>
    <row r="12" spans="1:16" s="44" customFormat="1">
      <c r="A12" s="20" t="s">
        <v>176</v>
      </c>
      <c r="B12" s="20"/>
      <c r="C12" s="20" t="s">
        <v>117</v>
      </c>
      <c r="D12" s="20" t="s">
        <v>415</v>
      </c>
      <c r="E12" s="20"/>
      <c r="F12" s="21"/>
      <c r="G12" s="21"/>
      <c r="H12" s="21"/>
      <c r="I12" s="20" t="s">
        <v>176</v>
      </c>
      <c r="J12" s="44" t="str">
        <f t="shared" si="0"/>
        <v>[GS_DIV] [VARCHAR] (50) NULL,</v>
      </c>
      <c r="M12" s="44" t="s">
        <v>1303</v>
      </c>
      <c r="P12" s="27" t="str">
        <f t="shared" si="1"/>
        <v>`csu_center`.`gs_div` AS GS_DIV,</v>
      </c>
    </row>
    <row r="13" spans="1:16">
      <c r="A13" s="4" t="s">
        <v>493</v>
      </c>
      <c r="B13" s="4" t="s">
        <v>503</v>
      </c>
      <c r="C13" s="4" t="s">
        <v>117</v>
      </c>
      <c r="D13" s="4" t="s">
        <v>62</v>
      </c>
      <c r="E13" s="4"/>
      <c r="F13" s="5"/>
      <c r="G13" s="5"/>
      <c r="H13" s="5"/>
      <c r="I13" s="4" t="s">
        <v>493</v>
      </c>
      <c r="J13" s="27" t="str">
        <f t="shared" si="0"/>
        <v>[CSU_NAME] [VARCHAR] (100) NULL,</v>
      </c>
      <c r="M13" s="27" t="s">
        <v>1304</v>
      </c>
      <c r="P13" s="27" t="str">
        <f t="shared" si="1"/>
        <v>`csu_center`.`csu_name` AS CSU_NAME,</v>
      </c>
    </row>
    <row r="14" spans="1:16">
      <c r="A14" s="4" t="s">
        <v>61</v>
      </c>
      <c r="B14" s="4"/>
      <c r="C14" s="4" t="s">
        <v>117</v>
      </c>
      <c r="D14" s="4" t="s">
        <v>62</v>
      </c>
      <c r="E14" s="4"/>
      <c r="F14" s="5"/>
      <c r="G14" s="5"/>
      <c r="H14" s="5"/>
      <c r="I14" s="4" t="s">
        <v>61</v>
      </c>
      <c r="J14" s="27" t="str">
        <f t="shared" si="0"/>
        <v>[ADDRESS] [VARCHAR] (100) NULL,</v>
      </c>
      <c r="M14" s="27" t="s">
        <v>1305</v>
      </c>
      <c r="P14" s="27" t="str">
        <f t="shared" si="1"/>
        <v>`csu_center`.`address` AS ADDRESS,</v>
      </c>
    </row>
    <row r="15" spans="1:16">
      <c r="A15" s="4" t="s">
        <v>183</v>
      </c>
      <c r="B15" s="4"/>
      <c r="C15" s="4" t="s">
        <v>117</v>
      </c>
      <c r="D15" s="4" t="s">
        <v>62</v>
      </c>
      <c r="E15" s="4"/>
      <c r="F15" s="5"/>
      <c r="G15" s="5"/>
      <c r="H15" s="5"/>
      <c r="I15" s="4" t="s">
        <v>183</v>
      </c>
      <c r="J15" s="27" t="str">
        <f t="shared" si="0"/>
        <v>[STREET] [VARCHAR] (100) NULL,</v>
      </c>
      <c r="M15" s="27" t="s">
        <v>1306</v>
      </c>
      <c r="P15" s="27" t="str">
        <f t="shared" si="1"/>
        <v>`csu_center`.`street` AS STREET,</v>
      </c>
    </row>
    <row r="16" spans="1:16">
      <c r="A16" s="4" t="s">
        <v>184</v>
      </c>
      <c r="B16" s="4"/>
      <c r="C16" s="4" t="s">
        <v>117</v>
      </c>
      <c r="D16" s="4" t="s">
        <v>415</v>
      </c>
      <c r="E16" s="4"/>
      <c r="F16" s="5"/>
      <c r="G16" s="5"/>
      <c r="H16" s="5"/>
      <c r="I16" s="4" t="s">
        <v>184</v>
      </c>
      <c r="J16" s="27" t="str">
        <f t="shared" si="0"/>
        <v>[CITY] [VARCHAR] (50) NULL,</v>
      </c>
      <c r="M16" s="27" t="s">
        <v>1307</v>
      </c>
      <c r="P16" s="27" t="str">
        <f t="shared" si="1"/>
        <v>`csu_center`.`city` AS CITY,</v>
      </c>
    </row>
    <row r="17" spans="1:16">
      <c r="A17" s="4" t="s">
        <v>494</v>
      </c>
      <c r="B17" s="4" t="s">
        <v>504</v>
      </c>
      <c r="C17" s="4" t="s">
        <v>117</v>
      </c>
      <c r="D17" s="4" t="s">
        <v>24</v>
      </c>
      <c r="E17" s="4"/>
      <c r="F17" s="5"/>
      <c r="G17" s="5"/>
      <c r="H17" s="5"/>
      <c r="I17" s="4" t="s">
        <v>494</v>
      </c>
      <c r="J17" s="27" t="str">
        <f t="shared" si="0"/>
        <v>[LEADER_NIC] [VARCHAR] (20) NULL,</v>
      </c>
      <c r="M17" s="27" t="s">
        <v>1308</v>
      </c>
      <c r="P17" s="27" t="str">
        <f t="shared" si="1"/>
        <v>`csu_center`.`leader_nic` AS LEADER_NIC,</v>
      </c>
    </row>
    <row r="18" spans="1:16" s="44" customFormat="1">
      <c r="A18" s="20" t="s">
        <v>495</v>
      </c>
      <c r="B18" s="20"/>
      <c r="C18" s="20" t="s">
        <v>117</v>
      </c>
      <c r="D18" s="20" t="s">
        <v>24</v>
      </c>
      <c r="E18" s="20"/>
      <c r="F18" s="21"/>
      <c r="G18" s="21"/>
      <c r="H18" s="21"/>
      <c r="I18" s="20" t="s">
        <v>495</v>
      </c>
      <c r="J18" s="44" t="str">
        <f t="shared" si="0"/>
        <v>[TEL_NO] [VARCHAR] (20) NULL,</v>
      </c>
      <c r="M18" s="44" t="s">
        <v>1309</v>
      </c>
      <c r="P18" s="27" t="str">
        <f t="shared" si="1"/>
        <v>`csu_center`.`tel_no` AS TEL_NO,</v>
      </c>
    </row>
    <row r="19" spans="1:16">
      <c r="A19" s="4" t="s">
        <v>496</v>
      </c>
      <c r="B19" s="4" t="s">
        <v>505</v>
      </c>
      <c r="C19" s="4" t="s">
        <v>117</v>
      </c>
      <c r="D19" s="4" t="s">
        <v>26</v>
      </c>
      <c r="E19" s="4"/>
      <c r="F19" s="5"/>
      <c r="G19" s="5"/>
      <c r="H19" s="5"/>
      <c r="I19" s="4" t="s">
        <v>496</v>
      </c>
      <c r="J19" s="27" t="str">
        <f t="shared" si="0"/>
        <v>[CSU_CODE] [VARCHAR] (30) NULL,</v>
      </c>
      <c r="M19" s="27" t="s">
        <v>1310</v>
      </c>
      <c r="P19" s="27" t="str">
        <f t="shared" si="1"/>
        <v>`csu_center`.`csu_code` AS CSU_CODE,</v>
      </c>
    </row>
    <row r="20" spans="1:16">
      <c r="A20" s="4" t="s">
        <v>142</v>
      </c>
      <c r="B20" s="4" t="s">
        <v>506</v>
      </c>
      <c r="C20" s="4" t="s">
        <v>117</v>
      </c>
      <c r="D20" s="4" t="s">
        <v>415</v>
      </c>
      <c r="E20" s="4"/>
      <c r="F20" s="5"/>
      <c r="G20" s="5"/>
      <c r="H20" s="5"/>
      <c r="I20" s="4" t="s">
        <v>142</v>
      </c>
      <c r="J20" s="27" t="str">
        <f t="shared" si="0"/>
        <v>[USER] [VARCHAR] (50) NULL,</v>
      </c>
      <c r="M20" s="27" t="s">
        <v>1311</v>
      </c>
      <c r="P20" s="27" t="str">
        <f t="shared" si="1"/>
        <v>`csu_center`.`user` AS USER,</v>
      </c>
    </row>
    <row r="21" spans="1:16">
      <c r="A21" s="4" t="s">
        <v>144</v>
      </c>
      <c r="B21" s="4" t="s">
        <v>507</v>
      </c>
      <c r="C21" s="4" t="s">
        <v>118</v>
      </c>
      <c r="D21" s="4"/>
      <c r="E21" s="4"/>
      <c r="F21" s="5"/>
      <c r="G21" s="5"/>
      <c r="H21" s="5"/>
      <c r="I21" s="4" t="s">
        <v>144</v>
      </c>
      <c r="J21" s="27" t="str">
        <f t="shared" si="0"/>
        <v>[UDATE] [DATE]  NULL,</v>
      </c>
      <c r="M21" s="27" t="s">
        <v>1312</v>
      </c>
      <c r="P21" s="27" t="str">
        <f t="shared" si="1"/>
        <v>`csu_center`.`udate` AS UDATE,</v>
      </c>
    </row>
    <row r="22" spans="1:16" s="34" customFormat="1">
      <c r="A22" s="4" t="s">
        <v>497</v>
      </c>
      <c r="B22" s="4" t="s">
        <v>508</v>
      </c>
      <c r="C22" s="4" t="s">
        <v>30</v>
      </c>
      <c r="D22" s="4"/>
      <c r="E22" s="4"/>
      <c r="F22" s="5"/>
      <c r="G22" s="5"/>
      <c r="H22" s="5"/>
      <c r="I22" s="4" t="s">
        <v>497</v>
      </c>
      <c r="J22" s="27" t="str">
        <f t="shared" si="0"/>
        <v>[SERIAL_NO] [INT]  NULL,</v>
      </c>
      <c r="M22" s="34" t="s">
        <v>1313</v>
      </c>
      <c r="P22" s="27" t="str">
        <f t="shared" si="1"/>
        <v>`csu_center`.`serial_no` AS SERIAL_NO,</v>
      </c>
    </row>
    <row r="23" spans="1:16" s="44" customFormat="1">
      <c r="A23" s="20" t="s">
        <v>498</v>
      </c>
      <c r="B23" s="20" t="s">
        <v>509</v>
      </c>
      <c r="C23" s="20" t="s">
        <v>117</v>
      </c>
      <c r="D23" s="20" t="s">
        <v>62</v>
      </c>
      <c r="E23" s="20"/>
      <c r="F23" s="21"/>
      <c r="G23" s="21"/>
      <c r="H23" s="21"/>
      <c r="I23" s="20" t="s">
        <v>498</v>
      </c>
      <c r="J23" s="44" t="str">
        <f t="shared" si="0"/>
        <v>[EXECUTIVE] [VARCHAR] (100) NULL,</v>
      </c>
      <c r="M23" s="44" t="s">
        <v>1314</v>
      </c>
      <c r="P23" s="27" t="str">
        <f t="shared" si="1"/>
        <v>`csu_center`.`executive` AS EXECUTIVE,</v>
      </c>
    </row>
    <row r="24" spans="1:16" s="44" customFormat="1">
      <c r="A24" s="20" t="s">
        <v>499</v>
      </c>
      <c r="B24" s="20" t="s">
        <v>510</v>
      </c>
      <c r="C24" s="20" t="s">
        <v>117</v>
      </c>
      <c r="D24" s="20" t="s">
        <v>62</v>
      </c>
      <c r="E24" s="20"/>
      <c r="F24" s="21"/>
      <c r="G24" s="21"/>
      <c r="H24" s="21"/>
      <c r="I24" s="20" t="s">
        <v>499</v>
      </c>
      <c r="J24" s="44" t="str">
        <f t="shared" si="0"/>
        <v>[ASSTMANAGER] [VARCHAR] (100) NULL,</v>
      </c>
      <c r="M24" s="44" t="s">
        <v>1315</v>
      </c>
      <c r="P24" s="27" t="str">
        <f t="shared" si="1"/>
        <v>`csu_center`.`asstmanager` AS ASSTMANAGER,</v>
      </c>
    </row>
    <row r="25" spans="1:16" s="44" customFormat="1">
      <c r="A25" s="20" t="s">
        <v>500</v>
      </c>
      <c r="B25" s="20" t="s">
        <v>511</v>
      </c>
      <c r="C25" s="20" t="s">
        <v>117</v>
      </c>
      <c r="D25" s="20" t="s">
        <v>62</v>
      </c>
      <c r="E25" s="20"/>
      <c r="F25" s="21"/>
      <c r="G25" s="21"/>
      <c r="H25" s="21"/>
      <c r="I25" s="20" t="s">
        <v>500</v>
      </c>
      <c r="J25" s="44" t="str">
        <f t="shared" si="0"/>
        <v>[MFMANAGER] [VARCHAR] (100) NULL,</v>
      </c>
      <c r="M25" s="44" t="s">
        <v>1316</v>
      </c>
      <c r="P25" s="27" t="str">
        <f t="shared" si="1"/>
        <v>`csu_center`.`mfmanager` AS MFMANAGER,</v>
      </c>
    </row>
    <row r="26" spans="1:16" s="44" customFormat="1">
      <c r="A26" s="20" t="s">
        <v>501</v>
      </c>
      <c r="B26" s="20" t="s">
        <v>512</v>
      </c>
      <c r="C26" s="20" t="s">
        <v>117</v>
      </c>
      <c r="D26" s="20" t="s">
        <v>62</v>
      </c>
      <c r="E26" s="20"/>
      <c r="F26" s="21"/>
      <c r="G26" s="21"/>
      <c r="H26" s="21"/>
      <c r="I26" s="20" t="s">
        <v>501</v>
      </c>
      <c r="J26" s="44" t="str">
        <f t="shared" si="0"/>
        <v>[OPRNMANAGER] [VARCHAR] (100) NULL,</v>
      </c>
      <c r="M26" s="44" t="s">
        <v>1317</v>
      </c>
      <c r="P26" s="27" t="str">
        <f t="shared" si="1"/>
        <v>`csu_center`.`oprnmanager AS OPRNMANAGER,</v>
      </c>
    </row>
    <row r="27" spans="1:16" s="8" customFormat="1">
      <c r="A27" s="4" t="s">
        <v>31</v>
      </c>
      <c r="B27" s="4" t="s">
        <v>32</v>
      </c>
      <c r="C27" s="4" t="s">
        <v>33</v>
      </c>
      <c r="D27" s="4"/>
      <c r="E27" s="4"/>
      <c r="F27" s="5" t="s">
        <v>34</v>
      </c>
      <c r="G27" s="5"/>
      <c r="H27" s="6"/>
      <c r="I27" s="6" t="s">
        <v>35</v>
      </c>
      <c r="J27" s="27" t="str">
        <f t="shared" ref="J27:J33" si="2">"[" &amp; A27 &amp; "] [" &amp; C27 &amp; "] " &amp; IF(D27="","","(" &amp; D27 &amp; ")") &amp; " NULL,"</f>
        <v>[JOB_RUN_KEY] [BIGINT]  NULL,</v>
      </c>
    </row>
    <row r="28" spans="1:16" s="8" customFormat="1">
      <c r="A28" s="4" t="s">
        <v>36</v>
      </c>
      <c r="B28" s="4" t="s">
        <v>37</v>
      </c>
      <c r="C28" s="4" t="s">
        <v>64</v>
      </c>
      <c r="D28" s="4" t="s">
        <v>25</v>
      </c>
      <c r="E28" s="4"/>
      <c r="F28" s="5" t="s">
        <v>34</v>
      </c>
      <c r="G28" s="5"/>
      <c r="H28" s="6"/>
      <c r="I28" s="6" t="s">
        <v>35</v>
      </c>
      <c r="J28" s="27" t="str">
        <f t="shared" si="2"/>
        <v>[SOURCE_SYSTEM_CODE] [NVARCHAR] (10) NULL,</v>
      </c>
    </row>
    <row r="29" spans="1:16" s="8" customFormat="1">
      <c r="A29" s="4" t="s">
        <v>38</v>
      </c>
      <c r="B29" s="4" t="s">
        <v>39</v>
      </c>
      <c r="C29" s="4" t="s">
        <v>64</v>
      </c>
      <c r="D29" s="4" t="s">
        <v>24</v>
      </c>
      <c r="E29" s="4"/>
      <c r="F29" s="5" t="s">
        <v>34</v>
      </c>
      <c r="G29" s="5"/>
      <c r="H29" s="6"/>
      <c r="I29" s="6" t="s">
        <v>35</v>
      </c>
      <c r="J29" s="27" t="str">
        <f t="shared" si="2"/>
        <v>[SOURCE_TABLE_NAME] [NVARCHAR] (20) NULL,</v>
      </c>
    </row>
    <row r="30" spans="1:16" s="8" customFormat="1">
      <c r="A30" s="4" t="s">
        <v>40</v>
      </c>
      <c r="B30" s="4" t="s">
        <v>41</v>
      </c>
      <c r="C30" s="4" t="s">
        <v>64</v>
      </c>
      <c r="D30" s="4" t="s">
        <v>23</v>
      </c>
      <c r="E30" s="4"/>
      <c r="F30" s="5" t="s">
        <v>34</v>
      </c>
      <c r="G30" s="5"/>
      <c r="H30" s="6"/>
      <c r="I30" s="6" t="s">
        <v>35</v>
      </c>
      <c r="J30" s="27" t="str">
        <f t="shared" si="2"/>
        <v>[DELETED_FLAG] [NVARCHAR] (1) NULL,</v>
      </c>
    </row>
    <row r="31" spans="1:16" s="8" customFormat="1">
      <c r="A31" s="4" t="s">
        <v>42</v>
      </c>
      <c r="B31" s="4" t="s">
        <v>43</v>
      </c>
      <c r="C31" s="4" t="s">
        <v>64</v>
      </c>
      <c r="D31" s="4" t="s">
        <v>44</v>
      </c>
      <c r="E31" s="4"/>
      <c r="F31" s="5" t="s">
        <v>45</v>
      </c>
      <c r="G31" s="5"/>
      <c r="H31" s="6"/>
      <c r="I31" s="6" t="s">
        <v>35</v>
      </c>
      <c r="J31" s="27" t="str">
        <f t="shared" si="2"/>
        <v>[COMMENTS] [NVARCHAR] (500) NULL,</v>
      </c>
    </row>
    <row r="32" spans="1:16" s="8" customFormat="1">
      <c r="A32" s="4" t="s">
        <v>46</v>
      </c>
      <c r="B32" s="4" t="s">
        <v>47</v>
      </c>
      <c r="C32" s="4" t="s">
        <v>21</v>
      </c>
      <c r="D32" s="4"/>
      <c r="E32" s="4"/>
      <c r="F32" s="5" t="s">
        <v>34</v>
      </c>
      <c r="G32" s="5"/>
      <c r="H32" s="6"/>
      <c r="I32" s="6" t="s">
        <v>35</v>
      </c>
      <c r="J32" s="27" t="str">
        <f t="shared" si="2"/>
        <v>[SOURCE_LAST_UPDATE_DATE_TIME] [DATETIME]  NULL,</v>
      </c>
    </row>
    <row r="33" spans="1:10" s="8" customFormat="1">
      <c r="A33" s="4" t="s">
        <v>48</v>
      </c>
      <c r="B33" s="4" t="s">
        <v>49</v>
      </c>
      <c r="C33" s="4" t="s">
        <v>21</v>
      </c>
      <c r="D33" s="4"/>
      <c r="E33" s="4"/>
      <c r="F33" s="5" t="s">
        <v>34</v>
      </c>
      <c r="G33" s="5"/>
      <c r="H33" s="6"/>
      <c r="I33" s="4" t="s">
        <v>28</v>
      </c>
      <c r="J33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E4" workbookViewId="0">
      <selection activeCell="P10" sqref="P10"/>
    </sheetView>
  </sheetViews>
  <sheetFormatPr defaultRowHeight="12.75"/>
  <cols>
    <col min="1" max="1" width="25.7109375" style="38" customWidth="1"/>
    <col min="2" max="2" width="40.7109375" style="38" customWidth="1"/>
    <col min="3" max="3" width="15.7109375" style="38" customWidth="1"/>
    <col min="4" max="5" width="10.7109375" style="38" customWidth="1"/>
    <col min="6" max="6" width="5.7109375" style="37" customWidth="1"/>
    <col min="7" max="7" width="5.7109375" style="38" customWidth="1"/>
    <col min="8" max="8" width="5.7109375" style="37" customWidth="1"/>
    <col min="9" max="9" width="50.7109375" style="38" customWidth="1"/>
    <col min="10" max="16384" width="9.140625" style="38"/>
  </cols>
  <sheetData>
    <row r="1" spans="1:16">
      <c r="A1" s="12" t="s">
        <v>6</v>
      </c>
      <c r="B1" s="36"/>
      <c r="C1" s="37"/>
      <c r="D1" s="37"/>
      <c r="E1" s="37"/>
      <c r="G1" s="37"/>
    </row>
    <row r="2" spans="1:16">
      <c r="A2" s="36"/>
      <c r="B2" s="36"/>
      <c r="C2" s="37"/>
      <c r="D2" s="37"/>
      <c r="E2" s="37"/>
      <c r="G2" s="37"/>
    </row>
    <row r="3" spans="1:16">
      <c r="A3" s="39" t="s">
        <v>7</v>
      </c>
      <c r="B3" s="10" t="s">
        <v>133</v>
      </c>
      <c r="C3" s="37"/>
      <c r="D3" s="37"/>
      <c r="E3" s="37"/>
      <c r="G3" s="37"/>
    </row>
    <row r="4" spans="1:16">
      <c r="A4" s="39" t="s">
        <v>8</v>
      </c>
      <c r="B4" s="30" t="str">
        <f>Summary!A6</f>
        <v>STG_BGIS_MST_CSU_MEMBER_GROUP</v>
      </c>
      <c r="G4" s="37"/>
    </row>
    <row r="5" spans="1:16">
      <c r="A5" s="39" t="s">
        <v>9</v>
      </c>
      <c r="B5" s="30" t="str">
        <f>Summary!B6</f>
        <v>csu_member_group</v>
      </c>
      <c r="G5" s="37"/>
    </row>
    <row r="6" spans="1:16">
      <c r="A6" s="39" t="s">
        <v>10</v>
      </c>
      <c r="B6" s="30" t="str">
        <f>Summary!D6</f>
        <v>GLTH_STG_BGIS_MST</v>
      </c>
      <c r="G6" s="37"/>
    </row>
    <row r="7" spans="1:16">
      <c r="A7" s="39" t="s">
        <v>11</v>
      </c>
      <c r="B7" s="40"/>
      <c r="C7" s="37"/>
      <c r="D7" s="37"/>
      <c r="E7" s="37"/>
      <c r="G7" s="37"/>
    </row>
    <row r="9" spans="1:16">
      <c r="A9" s="41" t="s">
        <v>12</v>
      </c>
      <c r="B9" s="41" t="s">
        <v>13</v>
      </c>
      <c r="C9" s="41" t="s">
        <v>14</v>
      </c>
      <c r="D9" s="41" t="s">
        <v>22</v>
      </c>
      <c r="E9" s="41" t="s">
        <v>51</v>
      </c>
      <c r="F9" s="41" t="s">
        <v>15</v>
      </c>
      <c r="G9" s="41" t="s">
        <v>16</v>
      </c>
      <c r="H9" s="41" t="s">
        <v>17</v>
      </c>
      <c r="I9" s="41" t="s">
        <v>19</v>
      </c>
    </row>
    <row r="10" spans="1:16">
      <c r="A10" s="4" t="s">
        <v>52</v>
      </c>
      <c r="B10" s="4"/>
      <c r="C10" s="4" t="s">
        <v>30</v>
      </c>
      <c r="D10" s="13"/>
      <c r="E10" s="4"/>
      <c r="F10" s="5"/>
      <c r="G10" s="5"/>
      <c r="H10" s="5"/>
      <c r="I10" s="4" t="s">
        <v>52</v>
      </c>
      <c r="J10" s="38" t="str">
        <f t="shared" ref="J10:J22" si="0">"[" &amp; A10 &amp; "] [" &amp; C10 &amp; "] " &amp; IF(D10="","","(" &amp; D10 &amp; ")") &amp; " NULL,"</f>
        <v>[ID] [INT]  NULL,</v>
      </c>
      <c r="M10" s="38" t="s">
        <v>1318</v>
      </c>
      <c r="P10" s="38" t="str">
        <f>LEFT(TRIM(M10),LEN(TRIM(M10))-1)&amp;" AS "&amp;I10&amp;","</f>
        <v>SELECT `csu_member_group`.`id` AS ID,</v>
      </c>
    </row>
    <row r="11" spans="1:16">
      <c r="A11" s="4" t="s">
        <v>492</v>
      </c>
      <c r="B11" s="4" t="s">
        <v>522</v>
      </c>
      <c r="C11" s="4" t="s">
        <v>117</v>
      </c>
      <c r="D11" s="13" t="s">
        <v>116</v>
      </c>
      <c r="E11" s="4"/>
      <c r="F11" s="5"/>
      <c r="G11" s="5"/>
      <c r="H11" s="5"/>
      <c r="I11" s="4" t="s">
        <v>492</v>
      </c>
      <c r="J11" s="38" t="str">
        <f t="shared" si="0"/>
        <v>[CEN] [VARCHAR] (5) NULL,</v>
      </c>
      <c r="M11" s="38" t="s">
        <v>1319</v>
      </c>
      <c r="P11" s="38" t="str">
        <f t="shared" ref="P11:P22" si="1">LEFT(TRIM(M11),LEN(TRIM(M11))-1)&amp;" AS "&amp;I11&amp;","</f>
        <v>`csu_member_group`.`cen` AS CEN,</v>
      </c>
    </row>
    <row r="12" spans="1:16">
      <c r="A12" s="4" t="s">
        <v>496</v>
      </c>
      <c r="B12" s="4" t="s">
        <v>523</v>
      </c>
      <c r="C12" s="4" t="s">
        <v>117</v>
      </c>
      <c r="D12" s="13" t="s">
        <v>26</v>
      </c>
      <c r="E12" s="4"/>
      <c r="F12" s="5"/>
      <c r="G12" s="5"/>
      <c r="H12" s="5"/>
      <c r="I12" s="4" t="s">
        <v>496</v>
      </c>
      <c r="J12" s="38" t="str">
        <f t="shared" si="0"/>
        <v>[CSU_CODE] [VARCHAR] (30) NULL,</v>
      </c>
      <c r="M12" s="38" t="s">
        <v>1320</v>
      </c>
      <c r="P12" s="38" t="str">
        <f t="shared" si="1"/>
        <v>`csu_member_group`.`csu_code` AS CSU_CODE,</v>
      </c>
    </row>
    <row r="13" spans="1:16">
      <c r="A13" s="4" t="s">
        <v>513</v>
      </c>
      <c r="B13" s="4" t="s">
        <v>524</v>
      </c>
      <c r="C13" s="4" t="s">
        <v>30</v>
      </c>
      <c r="D13" s="13"/>
      <c r="E13" s="4"/>
      <c r="F13" s="5"/>
      <c r="G13" s="5"/>
      <c r="H13" s="5"/>
      <c r="I13" s="4" t="s">
        <v>513</v>
      </c>
      <c r="J13" s="38" t="str">
        <f t="shared" si="0"/>
        <v>[CSU_MEM_GROUP_NO] [INT]  NULL,</v>
      </c>
      <c r="M13" s="38" t="s">
        <v>1321</v>
      </c>
      <c r="P13" s="38" t="str">
        <f t="shared" si="1"/>
        <v>`csu_member_group`.`csu_mem_group_no` AS CSU_MEM_GROUP_NO,</v>
      </c>
    </row>
    <row r="14" spans="1:16">
      <c r="A14" s="4" t="s">
        <v>514</v>
      </c>
      <c r="B14" s="4" t="s">
        <v>525</v>
      </c>
      <c r="C14" s="4" t="s">
        <v>117</v>
      </c>
      <c r="D14" s="13" t="s">
        <v>26</v>
      </c>
      <c r="E14" s="4"/>
      <c r="F14" s="5"/>
      <c r="G14" s="5"/>
      <c r="H14" s="5"/>
      <c r="I14" s="4" t="s">
        <v>514</v>
      </c>
      <c r="J14" s="38" t="str">
        <f t="shared" si="0"/>
        <v>[CUS_REF_NO] [VARCHAR] (30) NULL,</v>
      </c>
      <c r="M14" s="38" t="s">
        <v>1322</v>
      </c>
      <c r="P14" s="38" t="str">
        <f t="shared" si="1"/>
        <v>`csu_member_group`.`cus_ref_no` AS CUS_REF_NO,</v>
      </c>
    </row>
    <row r="15" spans="1:16">
      <c r="A15" s="4" t="s">
        <v>142</v>
      </c>
      <c r="B15" s="4" t="s">
        <v>367</v>
      </c>
      <c r="C15" s="4" t="s">
        <v>117</v>
      </c>
      <c r="D15" s="13" t="s">
        <v>415</v>
      </c>
      <c r="E15" s="4"/>
      <c r="F15" s="5"/>
      <c r="G15" s="5"/>
      <c r="H15" s="5"/>
      <c r="I15" s="4" t="s">
        <v>142</v>
      </c>
      <c r="J15" s="38" t="str">
        <f t="shared" si="0"/>
        <v>[USER] [VARCHAR] (50) NULL,</v>
      </c>
      <c r="M15" s="38" t="s">
        <v>1323</v>
      </c>
      <c r="P15" s="38" t="str">
        <f t="shared" si="1"/>
        <v>`csu_member_group`.`user` AS USER,</v>
      </c>
    </row>
    <row r="16" spans="1:16">
      <c r="A16" s="4" t="s">
        <v>144</v>
      </c>
      <c r="B16" s="4" t="s">
        <v>369</v>
      </c>
      <c r="C16" s="4" t="s">
        <v>118</v>
      </c>
      <c r="D16" s="13"/>
      <c r="E16" s="4"/>
      <c r="F16" s="5"/>
      <c r="G16" s="5"/>
      <c r="H16" s="5"/>
      <c r="I16" s="4" t="s">
        <v>144</v>
      </c>
      <c r="J16" s="38" t="str">
        <f t="shared" si="0"/>
        <v>[UDATE] [DATE]  NULL,</v>
      </c>
      <c r="M16" s="38" t="s">
        <v>1324</v>
      </c>
      <c r="P16" s="38" t="str">
        <f t="shared" si="1"/>
        <v>`csu_member_group`.`udate` AS UDATE,</v>
      </c>
    </row>
    <row r="17" spans="1:16">
      <c r="A17" s="4" t="s">
        <v>515</v>
      </c>
      <c r="B17" s="4" t="s">
        <v>526</v>
      </c>
      <c r="C17" s="4" t="s">
        <v>117</v>
      </c>
      <c r="D17" s="13" t="s">
        <v>24</v>
      </c>
      <c r="E17" s="4"/>
      <c r="F17" s="5"/>
      <c r="G17" s="5"/>
      <c r="H17" s="5"/>
      <c r="I17" s="4" t="s">
        <v>515</v>
      </c>
      <c r="J17" s="38" t="str">
        <f t="shared" si="0"/>
        <v>[NIC] [VARCHAR] (20) NULL,</v>
      </c>
      <c r="M17" s="38" t="s">
        <v>1325</v>
      </c>
      <c r="P17" s="38" t="str">
        <f t="shared" si="1"/>
        <v>`csu_member_group`.`nic` AS NIC,</v>
      </c>
    </row>
    <row r="18" spans="1:16">
      <c r="A18" s="4" t="s">
        <v>516</v>
      </c>
      <c r="B18" s="4" t="s">
        <v>527</v>
      </c>
      <c r="C18" s="4" t="s">
        <v>117</v>
      </c>
      <c r="D18" s="4" t="s">
        <v>115</v>
      </c>
      <c r="E18" s="4"/>
      <c r="F18" s="5"/>
      <c r="G18" s="5"/>
      <c r="H18" s="5"/>
      <c r="I18" s="4" t="s">
        <v>516</v>
      </c>
      <c r="J18" s="38" t="str">
        <f t="shared" si="0"/>
        <v>[FLG_ACTIVE] [VARCHAR] (3) NULL,</v>
      </c>
      <c r="M18" s="38" t="s">
        <v>1326</v>
      </c>
      <c r="P18" s="38" t="str">
        <f t="shared" si="1"/>
        <v>`csu_member_group`.`flg_active` AS FLG_ACTIVE,</v>
      </c>
    </row>
    <row r="19" spans="1:16">
      <c r="A19" s="4" t="s">
        <v>517</v>
      </c>
      <c r="B19" s="4"/>
      <c r="C19" s="4" t="s">
        <v>118</v>
      </c>
      <c r="D19" s="13"/>
      <c r="E19" s="4"/>
      <c r="F19" s="5"/>
      <c r="G19" s="5"/>
      <c r="H19" s="5"/>
      <c r="I19" s="4" t="s">
        <v>517</v>
      </c>
      <c r="J19" s="38" t="str">
        <f t="shared" si="0"/>
        <v>[ACTIVE_DATE] [DATE]  NULL,</v>
      </c>
      <c r="M19" s="38" t="s">
        <v>1327</v>
      </c>
      <c r="P19" s="38" t="str">
        <f t="shared" si="1"/>
        <v>`csu_member_group`.`active_date` AS ACTIVE_DATE,</v>
      </c>
    </row>
    <row r="20" spans="1:16" s="42" customFormat="1">
      <c r="A20" s="4" t="s">
        <v>518</v>
      </c>
      <c r="B20" s="4" t="s">
        <v>528</v>
      </c>
      <c r="C20" s="4" t="s">
        <v>117</v>
      </c>
      <c r="D20" s="13" t="s">
        <v>521</v>
      </c>
      <c r="E20" s="4"/>
      <c r="F20" s="5"/>
      <c r="G20" s="5"/>
      <c r="H20" s="5"/>
      <c r="I20" s="4" t="s">
        <v>518</v>
      </c>
      <c r="J20" s="38" t="str">
        <f t="shared" si="0"/>
        <v>[MEMBER_GROUP] [VARCHAR] (40) NULL,</v>
      </c>
      <c r="M20" s="42" t="s">
        <v>1328</v>
      </c>
      <c r="P20" s="38" t="str">
        <f t="shared" si="1"/>
        <v>`csu_member_group`.`member_group` AS MEMBER_GROUP,</v>
      </c>
    </row>
    <row r="21" spans="1:16">
      <c r="A21" s="4" t="s">
        <v>519</v>
      </c>
      <c r="B21" s="4"/>
      <c r="C21" s="4" t="s">
        <v>117</v>
      </c>
      <c r="D21" s="4" t="s">
        <v>115</v>
      </c>
      <c r="E21" s="4"/>
      <c r="F21" s="5"/>
      <c r="G21" s="5"/>
      <c r="H21" s="5"/>
      <c r="I21" s="4" t="s">
        <v>519</v>
      </c>
      <c r="J21" s="38" t="str">
        <f t="shared" si="0"/>
        <v>[FLAG_CARD_PRINT] [VARCHAR] (3) NULL,</v>
      </c>
      <c r="M21" s="38" t="s">
        <v>1329</v>
      </c>
      <c r="P21" s="38" t="str">
        <f t="shared" si="1"/>
        <v>`csu_member_group`.`flag_card_print` AS FLAG_CARD_PRINT,</v>
      </c>
    </row>
    <row r="22" spans="1:16">
      <c r="A22" s="4" t="s">
        <v>520</v>
      </c>
      <c r="B22" s="4"/>
      <c r="C22" s="4" t="s">
        <v>117</v>
      </c>
      <c r="D22" s="4" t="s">
        <v>115</v>
      </c>
      <c r="E22" s="4"/>
      <c r="F22" s="5"/>
      <c r="G22" s="5"/>
      <c r="H22" s="5"/>
      <c r="I22" s="4" t="s">
        <v>520</v>
      </c>
      <c r="J22" s="38" t="str">
        <f t="shared" si="0"/>
        <v>[FLAG_RH] [VARCHAR] (3) NULL,</v>
      </c>
      <c r="M22" s="38" t="s">
        <v>1330</v>
      </c>
      <c r="P22" s="38" t="str">
        <f t="shared" si="1"/>
        <v>`csu_member_group`.`flag_rh AS FLAG_RH,</v>
      </c>
    </row>
    <row r="23" spans="1:16" s="43" customFormat="1">
      <c r="A23" s="13" t="s">
        <v>31</v>
      </c>
      <c r="B23" s="13" t="s">
        <v>32</v>
      </c>
      <c r="C23" s="13" t="s">
        <v>33</v>
      </c>
      <c r="D23" s="13"/>
      <c r="E23" s="13"/>
      <c r="F23" s="3" t="s">
        <v>34</v>
      </c>
      <c r="G23" s="3"/>
      <c r="H23" s="14"/>
      <c r="I23" s="14" t="s">
        <v>35</v>
      </c>
      <c r="J23" s="38" t="str">
        <f t="shared" ref="J23:J29" si="2">"[" &amp; A23 &amp; "] [" &amp; C23 &amp; "] " &amp; IF(D23="","","(" &amp; D23 &amp; ")") &amp; " NULL,"</f>
        <v>[JOB_RUN_KEY] [BIGINT]  NULL,</v>
      </c>
    </row>
    <row r="24" spans="1:16" s="43" customFormat="1">
      <c r="A24" s="13" t="s">
        <v>36</v>
      </c>
      <c r="B24" s="13" t="s">
        <v>37</v>
      </c>
      <c r="C24" s="13" t="s">
        <v>64</v>
      </c>
      <c r="D24" s="13" t="s">
        <v>25</v>
      </c>
      <c r="E24" s="13"/>
      <c r="F24" s="3" t="s">
        <v>34</v>
      </c>
      <c r="G24" s="3"/>
      <c r="H24" s="14"/>
      <c r="I24" s="14" t="s">
        <v>35</v>
      </c>
      <c r="J24" s="38" t="str">
        <f t="shared" si="2"/>
        <v>[SOURCE_SYSTEM_CODE] [NVARCHAR] (10) NULL,</v>
      </c>
    </row>
    <row r="25" spans="1:16" s="43" customFormat="1">
      <c r="A25" s="13" t="s">
        <v>38</v>
      </c>
      <c r="B25" s="13" t="s">
        <v>39</v>
      </c>
      <c r="C25" s="13" t="s">
        <v>64</v>
      </c>
      <c r="D25" s="13" t="s">
        <v>24</v>
      </c>
      <c r="E25" s="13"/>
      <c r="F25" s="3" t="s">
        <v>34</v>
      </c>
      <c r="G25" s="3"/>
      <c r="H25" s="14"/>
      <c r="I25" s="14" t="s">
        <v>35</v>
      </c>
      <c r="J25" s="38" t="str">
        <f t="shared" si="2"/>
        <v>[SOURCE_TABLE_NAME] [NVARCHAR] (20) NULL,</v>
      </c>
    </row>
    <row r="26" spans="1:16" s="43" customFormat="1">
      <c r="A26" s="13" t="s">
        <v>40</v>
      </c>
      <c r="B26" s="13" t="s">
        <v>41</v>
      </c>
      <c r="C26" s="13" t="s">
        <v>64</v>
      </c>
      <c r="D26" s="13" t="s">
        <v>23</v>
      </c>
      <c r="E26" s="13"/>
      <c r="F26" s="3" t="s">
        <v>34</v>
      </c>
      <c r="G26" s="3"/>
      <c r="H26" s="14"/>
      <c r="I26" s="14" t="s">
        <v>35</v>
      </c>
      <c r="J26" s="38" t="str">
        <f t="shared" si="2"/>
        <v>[DELETED_FLAG] [NVARCHAR] (1) NULL,</v>
      </c>
    </row>
    <row r="27" spans="1:16" s="43" customFormat="1">
      <c r="A27" s="13" t="s">
        <v>42</v>
      </c>
      <c r="B27" s="13" t="s">
        <v>43</v>
      </c>
      <c r="C27" s="13" t="s">
        <v>64</v>
      </c>
      <c r="D27" s="13" t="s">
        <v>44</v>
      </c>
      <c r="E27" s="13"/>
      <c r="F27" s="3" t="s">
        <v>45</v>
      </c>
      <c r="G27" s="3"/>
      <c r="H27" s="14"/>
      <c r="I27" s="14" t="s">
        <v>35</v>
      </c>
      <c r="J27" s="38" t="str">
        <f t="shared" si="2"/>
        <v>[COMMENTS] [NVARCHAR] (500) NULL,</v>
      </c>
    </row>
    <row r="28" spans="1:16" s="43" customFormat="1">
      <c r="A28" s="13" t="s">
        <v>46</v>
      </c>
      <c r="B28" s="13" t="s">
        <v>47</v>
      </c>
      <c r="C28" s="13" t="s">
        <v>21</v>
      </c>
      <c r="D28" s="13"/>
      <c r="E28" s="13"/>
      <c r="F28" s="3" t="s">
        <v>34</v>
      </c>
      <c r="G28" s="3"/>
      <c r="H28" s="14"/>
      <c r="I28" s="14" t="s">
        <v>35</v>
      </c>
      <c r="J28" s="38" t="str">
        <f t="shared" si="2"/>
        <v>[SOURCE_LAST_UPDATE_DATE_TIME] [DATETIME]  NULL,</v>
      </c>
    </row>
    <row r="29" spans="1:16" s="43" customFormat="1">
      <c r="A29" s="13" t="s">
        <v>48</v>
      </c>
      <c r="B29" s="13" t="s">
        <v>49</v>
      </c>
      <c r="C29" s="13" t="s">
        <v>21</v>
      </c>
      <c r="D29" s="13"/>
      <c r="E29" s="13"/>
      <c r="F29" s="3" t="s">
        <v>34</v>
      </c>
      <c r="G29" s="3"/>
      <c r="H29" s="14"/>
      <c r="I29" s="13" t="s">
        <v>18</v>
      </c>
      <c r="J29" s="38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opLeftCell="E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6"/>
      <c r="E3" s="26"/>
      <c r="G3" s="26"/>
    </row>
    <row r="4" spans="1:15">
      <c r="A4" s="28" t="s">
        <v>8</v>
      </c>
      <c r="B4" s="30" t="str">
        <f>Summary!A7</f>
        <v>STG_BGIS_MST_CUSTOMER_MAIN</v>
      </c>
      <c r="G4" s="26"/>
    </row>
    <row r="5" spans="1:15">
      <c r="A5" s="28" t="s">
        <v>9</v>
      </c>
      <c r="B5" s="30" t="str">
        <f>Summary!B7</f>
        <v>customer_main</v>
      </c>
      <c r="G5" s="26"/>
    </row>
    <row r="6" spans="1:15">
      <c r="A6" s="28" t="s">
        <v>10</v>
      </c>
      <c r="B6" s="30" t="str">
        <f>Summary!D7</f>
        <v>GLTH_STG_BGIS_MST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136</v>
      </c>
      <c r="B10" s="4" t="s">
        <v>700</v>
      </c>
      <c r="C10" s="4" t="s">
        <v>117</v>
      </c>
      <c r="D10" s="4" t="s">
        <v>26</v>
      </c>
      <c r="E10" s="4"/>
      <c r="F10" s="5"/>
      <c r="G10" s="5"/>
      <c r="H10" s="5"/>
      <c r="I10" s="4" t="s">
        <v>136</v>
      </c>
      <c r="J10" s="27" t="str">
        <f t="shared" ref="J10:J73" si="0">"[" &amp; A10 &amp; "] [" &amp; C10 &amp; "] " &amp; IF(D10="","","(" &amp; D10 &amp; ")") &amp; " NULL,"</f>
        <v>[CUS_CODE] [VARCHAR] (30) NULL,</v>
      </c>
      <c r="M10" s="27" t="s">
        <v>1331</v>
      </c>
      <c r="O10" s="27" t="str">
        <f>LEFT(TRIM(M10),LEN(TRIM(M10))-1)&amp;" AS "&amp;I10&amp;","</f>
        <v>SELECT `customer_main`.`cus_code` AS CUS_CODE,</v>
      </c>
    </row>
    <row r="11" spans="1:15">
      <c r="A11" s="4" t="s">
        <v>179</v>
      </c>
      <c r="B11" s="4" t="s">
        <v>60</v>
      </c>
      <c r="C11" s="4" t="s">
        <v>117</v>
      </c>
      <c r="D11" s="4" t="s">
        <v>25</v>
      </c>
      <c r="E11" s="4"/>
      <c r="F11" s="5"/>
      <c r="G11" s="5"/>
      <c r="H11" s="5"/>
      <c r="I11" s="4" t="s">
        <v>179</v>
      </c>
      <c r="J11" s="27" t="str">
        <f t="shared" si="0"/>
        <v>[PREFIX] [VARCHAR] (10) NULL,</v>
      </c>
      <c r="M11" s="27" t="s">
        <v>1332</v>
      </c>
      <c r="O11" s="27" t="str">
        <f t="shared" ref="O11:O74" si="1">LEFT(TRIM(M11),LEN(TRIM(M11))-1)&amp;" AS "&amp;I11&amp;","</f>
        <v>`customer_main`.`prefix` AS PREFIX,</v>
      </c>
    </row>
    <row r="12" spans="1:15">
      <c r="A12" s="4" t="s">
        <v>178</v>
      </c>
      <c r="B12" s="4" t="s">
        <v>701</v>
      </c>
      <c r="C12" s="4" t="s">
        <v>117</v>
      </c>
      <c r="D12" s="4" t="s">
        <v>415</v>
      </c>
      <c r="E12" s="4"/>
      <c r="F12" s="5"/>
      <c r="G12" s="5"/>
      <c r="H12" s="5"/>
      <c r="I12" s="4" t="s">
        <v>178</v>
      </c>
      <c r="J12" s="27" t="str">
        <f t="shared" si="0"/>
        <v>[SURNAME] [VARCHAR] (50) NULL,</v>
      </c>
      <c r="M12" s="27" t="s">
        <v>1333</v>
      </c>
      <c r="O12" s="27" t="str">
        <f t="shared" si="1"/>
        <v>`customer_main`.`surname` AS SURNAME,</v>
      </c>
    </row>
    <row r="13" spans="1:15">
      <c r="A13" s="4" t="s">
        <v>529</v>
      </c>
      <c r="B13" s="4" t="s">
        <v>702</v>
      </c>
      <c r="C13" s="4" t="s">
        <v>117</v>
      </c>
      <c r="D13" s="4" t="s">
        <v>54</v>
      </c>
      <c r="E13" s="4"/>
      <c r="F13" s="5"/>
      <c r="G13" s="5"/>
      <c r="H13" s="5"/>
      <c r="I13" s="4" t="s">
        <v>529</v>
      </c>
      <c r="J13" s="27" t="str">
        <f t="shared" si="0"/>
        <v>[FIRSTNAME] [VARCHAR] (25) NULL,</v>
      </c>
      <c r="M13" s="27" t="s">
        <v>1334</v>
      </c>
      <c r="O13" s="27" t="str">
        <f t="shared" si="1"/>
        <v>`customer_main`.`firstname` AS FIRSTNAME,</v>
      </c>
    </row>
    <row r="14" spans="1:15">
      <c r="A14" s="4" t="s">
        <v>530</v>
      </c>
      <c r="B14" s="4" t="s">
        <v>703</v>
      </c>
      <c r="C14" s="4" t="s">
        <v>117</v>
      </c>
      <c r="D14" s="4" t="s">
        <v>54</v>
      </c>
      <c r="E14" s="4"/>
      <c r="F14" s="5"/>
      <c r="G14" s="5"/>
      <c r="H14" s="5"/>
      <c r="I14" s="4" t="s">
        <v>530</v>
      </c>
      <c r="J14" s="27" t="str">
        <f t="shared" si="0"/>
        <v>[INITIAL] [VARCHAR] (25) NULL,</v>
      </c>
      <c r="M14" s="27" t="s">
        <v>1335</v>
      </c>
      <c r="O14" s="27" t="str">
        <f t="shared" si="1"/>
        <v>`customer_main`.`initial` AS INITIAL,</v>
      </c>
    </row>
    <row r="15" spans="1:15">
      <c r="A15" s="4" t="s">
        <v>531</v>
      </c>
      <c r="B15" s="4" t="s">
        <v>704</v>
      </c>
      <c r="C15" s="4" t="s">
        <v>117</v>
      </c>
      <c r="D15" s="4" t="s">
        <v>62</v>
      </c>
      <c r="E15" s="4"/>
      <c r="F15" s="5"/>
      <c r="G15" s="5"/>
      <c r="H15" s="5"/>
      <c r="I15" s="4" t="s">
        <v>531</v>
      </c>
      <c r="J15" s="27" t="str">
        <f t="shared" si="0"/>
        <v>[OTHER_NAME] [VARCHAR] (100) NULL,</v>
      </c>
      <c r="M15" s="27" t="s">
        <v>1336</v>
      </c>
      <c r="O15" s="27" t="str">
        <f t="shared" si="1"/>
        <v>`customer_main`.`other_name` AS OTHER_NAME,</v>
      </c>
    </row>
    <row r="16" spans="1:15">
      <c r="A16" s="4" t="s">
        <v>532</v>
      </c>
      <c r="B16" s="4" t="s">
        <v>705</v>
      </c>
      <c r="C16" s="4" t="s">
        <v>118</v>
      </c>
      <c r="D16" s="4"/>
      <c r="E16" s="4"/>
      <c r="F16" s="5"/>
      <c r="G16" s="5"/>
      <c r="H16" s="5"/>
      <c r="I16" s="4" t="s">
        <v>532</v>
      </c>
      <c r="J16" s="27" t="str">
        <f t="shared" si="0"/>
        <v>[DATE_OF_BIRTH] [DATE]  NULL,</v>
      </c>
      <c r="M16" s="27" t="s">
        <v>1337</v>
      </c>
      <c r="O16" s="27" t="str">
        <f t="shared" si="1"/>
        <v>`customer_main`.`date_of_birth` AS DATE_OF_BIRTH,</v>
      </c>
    </row>
    <row r="17" spans="1:15">
      <c r="A17" s="4" t="s">
        <v>533</v>
      </c>
      <c r="B17" s="4" t="s">
        <v>706</v>
      </c>
      <c r="C17" s="4" t="s">
        <v>117</v>
      </c>
      <c r="D17" s="4" t="s">
        <v>119</v>
      </c>
      <c r="E17" s="4"/>
      <c r="F17" s="5"/>
      <c r="G17" s="5"/>
      <c r="H17" s="5"/>
      <c r="I17" s="4" t="s">
        <v>533</v>
      </c>
      <c r="J17" s="27" t="str">
        <f t="shared" si="0"/>
        <v>[SEX] [VARCHAR] (MAX) NULL,</v>
      </c>
      <c r="M17" s="27" t="s">
        <v>1338</v>
      </c>
      <c r="O17" s="27" t="str">
        <f t="shared" si="1"/>
        <v>`customer_main`.`sex` AS SEX,</v>
      </c>
    </row>
    <row r="18" spans="1:15">
      <c r="A18" s="4" t="s">
        <v>534</v>
      </c>
      <c r="B18" s="4" t="s">
        <v>707</v>
      </c>
      <c r="C18" s="4" t="s">
        <v>117</v>
      </c>
      <c r="D18" s="4" t="s">
        <v>119</v>
      </c>
      <c r="E18" s="4"/>
      <c r="F18" s="5"/>
      <c r="G18" s="5"/>
      <c r="H18" s="5"/>
      <c r="I18" s="4" t="s">
        <v>534</v>
      </c>
      <c r="J18" s="27" t="str">
        <f t="shared" si="0"/>
        <v>[MARITIAL_STATE] [VARCHAR] (MAX) NULL,</v>
      </c>
      <c r="M18" s="27" t="s">
        <v>1339</v>
      </c>
      <c r="O18" s="27" t="str">
        <f t="shared" si="1"/>
        <v>`customer_main`.`maritial_state` AS MARITIAL_STATE,</v>
      </c>
    </row>
    <row r="19" spans="1:15">
      <c r="A19" s="4" t="s">
        <v>535</v>
      </c>
      <c r="B19" s="4" t="s">
        <v>708</v>
      </c>
      <c r="C19" s="4" t="s">
        <v>117</v>
      </c>
      <c r="D19" s="4" t="s">
        <v>119</v>
      </c>
      <c r="E19" s="4"/>
      <c r="F19" s="5"/>
      <c r="G19" s="5"/>
      <c r="H19" s="5"/>
      <c r="I19" s="4" t="s">
        <v>535</v>
      </c>
      <c r="J19" s="27" t="str">
        <f t="shared" si="0"/>
        <v>[SPOUSE] [VARCHAR] (MAX) NULL,</v>
      </c>
      <c r="M19" s="27" t="s">
        <v>1340</v>
      </c>
      <c r="O19" s="27" t="str">
        <f t="shared" si="1"/>
        <v>`customer_main`.`spouse` AS SPOUSE,</v>
      </c>
    </row>
    <row r="20" spans="1:15">
      <c r="A20" s="4" t="s">
        <v>536</v>
      </c>
      <c r="B20" s="4" t="s">
        <v>709</v>
      </c>
      <c r="C20" s="4" t="s">
        <v>117</v>
      </c>
      <c r="D20" s="4" t="s">
        <v>119</v>
      </c>
      <c r="E20" s="4"/>
      <c r="F20" s="5"/>
      <c r="G20" s="5"/>
      <c r="H20" s="5"/>
      <c r="I20" s="4" t="s">
        <v>536</v>
      </c>
      <c r="J20" s="27" t="str">
        <f t="shared" si="0"/>
        <v>[NATIONALITY] [VARCHAR] (MAX) NULL,</v>
      </c>
      <c r="M20" s="27" t="s">
        <v>1341</v>
      </c>
      <c r="O20" s="27" t="str">
        <f t="shared" si="1"/>
        <v>`customer_main`.`nationality` AS NATIONALITY,</v>
      </c>
    </row>
    <row r="21" spans="1:15">
      <c r="A21" s="4" t="s">
        <v>537</v>
      </c>
      <c r="B21" s="4" t="s">
        <v>710</v>
      </c>
      <c r="C21" s="4" t="s">
        <v>117</v>
      </c>
      <c r="D21" s="4" t="s">
        <v>24</v>
      </c>
      <c r="E21" s="4"/>
      <c r="F21" s="5"/>
      <c r="G21" s="5"/>
      <c r="H21" s="5"/>
      <c r="I21" s="4" t="s">
        <v>537</v>
      </c>
      <c r="J21" s="27" t="str">
        <f t="shared" si="0"/>
        <v>[USER_ID] [VARCHAR] (20) NULL,</v>
      </c>
      <c r="M21" s="27" t="s">
        <v>1342</v>
      </c>
      <c r="O21" s="27" t="str">
        <f t="shared" si="1"/>
        <v>`customer_main`.`user_id` AS USER_ID,</v>
      </c>
    </row>
    <row r="22" spans="1:15">
      <c r="A22" s="4" t="s">
        <v>538</v>
      </c>
      <c r="B22" s="4" t="s">
        <v>711</v>
      </c>
      <c r="C22" s="4" t="s">
        <v>118</v>
      </c>
      <c r="D22" s="4"/>
      <c r="E22" s="4"/>
      <c r="F22" s="5"/>
      <c r="G22" s="5"/>
      <c r="H22" s="5"/>
      <c r="I22" s="4" t="s">
        <v>538</v>
      </c>
      <c r="J22" s="27" t="str">
        <f t="shared" si="0"/>
        <v>[USER_DATE] [DATE]  NULL,</v>
      </c>
      <c r="M22" s="27" t="s">
        <v>1343</v>
      </c>
      <c r="O22" s="27" t="str">
        <f t="shared" si="1"/>
        <v>`customer_main`.`user_date` AS USER_DATE,</v>
      </c>
    </row>
    <row r="23" spans="1:15">
      <c r="A23" s="4" t="s">
        <v>539</v>
      </c>
      <c r="B23" s="4" t="s">
        <v>712</v>
      </c>
      <c r="C23" s="4" t="s">
        <v>417</v>
      </c>
      <c r="D23" s="4"/>
      <c r="E23" s="4"/>
      <c r="F23" s="5"/>
      <c r="G23" s="5"/>
      <c r="H23" s="5"/>
      <c r="I23" s="4" t="s">
        <v>539</v>
      </c>
      <c r="J23" s="27" t="str">
        <f t="shared" si="0"/>
        <v>[USER_TIME] [TIME]  NULL,</v>
      </c>
      <c r="M23" s="27" t="s">
        <v>1344</v>
      </c>
      <c r="O23" s="27" t="str">
        <f t="shared" si="1"/>
        <v>`customer_main`.`user_time` AS USER_TIME,</v>
      </c>
    </row>
    <row r="24" spans="1:15">
      <c r="A24" s="4" t="s">
        <v>540</v>
      </c>
      <c r="B24" s="4"/>
      <c r="C24" s="4" t="s">
        <v>117</v>
      </c>
      <c r="D24" s="4" t="s">
        <v>119</v>
      </c>
      <c r="E24" s="4"/>
      <c r="F24" s="5"/>
      <c r="G24" s="5"/>
      <c r="H24" s="5"/>
      <c r="I24" s="4" t="s">
        <v>540</v>
      </c>
      <c r="J24" s="27" t="str">
        <f t="shared" si="0"/>
        <v>[FL_INTRO] [VARCHAR] (MAX) NULL,</v>
      </c>
      <c r="M24" s="27" t="s">
        <v>1345</v>
      </c>
      <c r="O24" s="27" t="str">
        <f t="shared" si="1"/>
        <v>`customer_main`.`fl_intro` AS FL_INTRO,</v>
      </c>
    </row>
    <row r="25" spans="1:15">
      <c r="A25" s="4" t="s">
        <v>541</v>
      </c>
      <c r="B25" s="4" t="s">
        <v>713</v>
      </c>
      <c r="C25" s="4" t="s">
        <v>117</v>
      </c>
      <c r="D25" s="4" t="s">
        <v>119</v>
      </c>
      <c r="E25" s="4"/>
      <c r="F25" s="5"/>
      <c r="G25" s="5"/>
      <c r="H25" s="5"/>
      <c r="I25" s="4" t="s">
        <v>541</v>
      </c>
      <c r="J25" s="27" t="str">
        <f t="shared" si="0"/>
        <v>[DESIGNATION] [VARCHAR] (MAX) NULL,</v>
      </c>
      <c r="M25" s="27" t="s">
        <v>1346</v>
      </c>
      <c r="O25" s="27" t="str">
        <f t="shared" si="1"/>
        <v>`customer_main`.`designation` AS DESIGNATION,</v>
      </c>
    </row>
    <row r="26" spans="1:15">
      <c r="A26" s="4" t="s">
        <v>542</v>
      </c>
      <c r="B26" s="4"/>
      <c r="C26" s="4" t="s">
        <v>117</v>
      </c>
      <c r="D26" s="4" t="s">
        <v>119</v>
      </c>
      <c r="E26" s="4"/>
      <c r="F26" s="5"/>
      <c r="G26" s="5"/>
      <c r="H26" s="5"/>
      <c r="I26" s="4" t="s">
        <v>542</v>
      </c>
      <c r="J26" s="27" t="str">
        <f t="shared" si="0"/>
        <v>[EMPLOYMENT_TYPE] [VARCHAR] (MAX) NULL,</v>
      </c>
      <c r="M26" s="27" t="s">
        <v>1347</v>
      </c>
      <c r="O26" s="27" t="str">
        <f t="shared" si="1"/>
        <v>`customer_main`.`employment_type` AS EMPLOYMENT_TYPE,</v>
      </c>
    </row>
    <row r="27" spans="1:15">
      <c r="A27" s="4" t="s">
        <v>543</v>
      </c>
      <c r="B27" s="4"/>
      <c r="C27" s="4" t="s">
        <v>118</v>
      </c>
      <c r="D27" s="4"/>
      <c r="E27" s="4"/>
      <c r="F27" s="5"/>
      <c r="G27" s="5"/>
      <c r="H27" s="5"/>
      <c r="I27" s="4" t="s">
        <v>543</v>
      </c>
      <c r="J27" s="27" t="str">
        <f t="shared" si="0"/>
        <v>[PERIOD] [DATE]  NULL,</v>
      </c>
      <c r="M27" s="27" t="s">
        <v>1348</v>
      </c>
      <c r="O27" s="27" t="str">
        <f t="shared" si="1"/>
        <v>`customer_main`.`period` AS PERIOD,</v>
      </c>
    </row>
    <row r="28" spans="1:15">
      <c r="A28" s="4" t="s">
        <v>544</v>
      </c>
      <c r="B28" s="4"/>
      <c r="C28" s="4" t="s">
        <v>117</v>
      </c>
      <c r="D28" s="4" t="s">
        <v>119</v>
      </c>
      <c r="E28" s="4"/>
      <c r="F28" s="5"/>
      <c r="G28" s="5"/>
      <c r="H28" s="5"/>
      <c r="I28" s="4" t="s">
        <v>544</v>
      </c>
      <c r="J28" s="27" t="str">
        <f t="shared" si="0"/>
        <v>[COMPANY] [VARCHAR] (MAX) NULL,</v>
      </c>
      <c r="M28" s="27" t="s">
        <v>1349</v>
      </c>
      <c r="O28" s="27" t="str">
        <f t="shared" si="1"/>
        <v>`customer_main`.`company` AS COMPANY,</v>
      </c>
    </row>
    <row r="29" spans="1:15">
      <c r="A29" s="4" t="s">
        <v>545</v>
      </c>
      <c r="B29" s="4"/>
      <c r="C29" s="4" t="s">
        <v>117</v>
      </c>
      <c r="D29" s="4" t="s">
        <v>119</v>
      </c>
      <c r="E29" s="4"/>
      <c r="F29" s="5"/>
      <c r="G29" s="5"/>
      <c r="H29" s="5"/>
      <c r="I29" s="4" t="s">
        <v>545</v>
      </c>
      <c r="J29" s="27" t="str">
        <f t="shared" si="0"/>
        <v>[OTHER_DETAIL] [VARCHAR] (MAX) NULL,</v>
      </c>
      <c r="M29" s="27" t="s">
        <v>1350</v>
      </c>
      <c r="O29" s="27" t="str">
        <f t="shared" si="1"/>
        <v>`customer_main`.`other_detail` AS OTHER_DETAIL,</v>
      </c>
    </row>
    <row r="30" spans="1:15">
      <c r="A30" s="4" t="s">
        <v>546</v>
      </c>
      <c r="B30" s="4"/>
      <c r="C30" s="4" t="s">
        <v>117</v>
      </c>
      <c r="D30" s="4" t="s">
        <v>119</v>
      </c>
      <c r="E30" s="4"/>
      <c r="F30" s="5"/>
      <c r="G30" s="5"/>
      <c r="H30" s="5"/>
      <c r="I30" s="4" t="s">
        <v>546</v>
      </c>
      <c r="J30" s="27" t="str">
        <f t="shared" si="0"/>
        <v>[FLG_GOV] [VARCHAR] (MAX) NULL,</v>
      </c>
      <c r="M30" s="27" t="s">
        <v>1351</v>
      </c>
      <c r="O30" s="27" t="str">
        <f t="shared" si="1"/>
        <v>`customer_main`.`flg_gov` AS FLG_GOV,</v>
      </c>
    </row>
    <row r="31" spans="1:15">
      <c r="A31" s="4" t="s">
        <v>547</v>
      </c>
      <c r="B31" s="4"/>
      <c r="C31" s="4" t="s">
        <v>117</v>
      </c>
      <c r="D31" s="4" t="s">
        <v>119</v>
      </c>
      <c r="E31" s="4"/>
      <c r="F31" s="5"/>
      <c r="G31" s="5"/>
      <c r="H31" s="5"/>
      <c r="I31" s="4" t="s">
        <v>547</v>
      </c>
      <c r="J31" s="27" t="str">
        <f t="shared" si="0"/>
        <v>[FLG_PVT] [VARCHAR] (MAX) NULL,</v>
      </c>
      <c r="M31" s="27" t="s">
        <v>1352</v>
      </c>
      <c r="O31" s="27" t="str">
        <f t="shared" si="1"/>
        <v>`customer_main`.`flg_pvt` AS FLG_PVT,</v>
      </c>
    </row>
    <row r="32" spans="1:15">
      <c r="A32" s="4" t="s">
        <v>548</v>
      </c>
      <c r="B32" s="4"/>
      <c r="C32" s="4" t="s">
        <v>117</v>
      </c>
      <c r="D32" s="4" t="s">
        <v>119</v>
      </c>
      <c r="E32" s="4"/>
      <c r="F32" s="5"/>
      <c r="G32" s="5"/>
      <c r="H32" s="5"/>
      <c r="I32" s="4" t="s">
        <v>548</v>
      </c>
      <c r="J32" s="27" t="str">
        <f t="shared" si="0"/>
        <v>[FLG_SELF] [VARCHAR] (MAX) NULL,</v>
      </c>
      <c r="M32" s="27" t="s">
        <v>1353</v>
      </c>
      <c r="O32" s="27" t="str">
        <f t="shared" si="1"/>
        <v>`customer_main`.`flg_self` AS FLG_SELF,</v>
      </c>
    </row>
    <row r="33" spans="1:15">
      <c r="A33" s="4" t="s">
        <v>549</v>
      </c>
      <c r="B33" s="4"/>
      <c r="C33" s="4" t="s">
        <v>117</v>
      </c>
      <c r="D33" s="4" t="s">
        <v>119</v>
      </c>
      <c r="E33" s="4"/>
      <c r="F33" s="5"/>
      <c r="G33" s="5"/>
      <c r="H33" s="5"/>
      <c r="I33" s="4" t="s">
        <v>549</v>
      </c>
      <c r="J33" s="27" t="str">
        <f t="shared" si="0"/>
        <v>[BANK_NAME] [VARCHAR] (MAX) NULL,</v>
      </c>
      <c r="M33" s="27" t="s">
        <v>1354</v>
      </c>
      <c r="O33" s="27" t="str">
        <f t="shared" si="1"/>
        <v>`customer_main`.`bank_name` AS BANK_NAME,</v>
      </c>
    </row>
    <row r="34" spans="1:15">
      <c r="A34" s="4" t="s">
        <v>550</v>
      </c>
      <c r="B34" s="4"/>
      <c r="C34" s="4" t="s">
        <v>117</v>
      </c>
      <c r="D34" s="4" t="s">
        <v>119</v>
      </c>
      <c r="E34" s="4"/>
      <c r="F34" s="5"/>
      <c r="G34" s="5"/>
      <c r="H34" s="5"/>
      <c r="I34" s="4" t="s">
        <v>550</v>
      </c>
      <c r="J34" s="27" t="str">
        <f t="shared" si="0"/>
        <v>[ACCOUNT_NO] [VARCHAR] (MAX) NULL,</v>
      </c>
      <c r="M34" s="27" t="s">
        <v>1355</v>
      </c>
      <c r="O34" s="27" t="str">
        <f t="shared" si="1"/>
        <v>`customer_main`.`account_no` AS ACCOUNT_NO,</v>
      </c>
    </row>
    <row r="35" spans="1:15">
      <c r="A35" s="4" t="s">
        <v>91</v>
      </c>
      <c r="B35" s="4"/>
      <c r="C35" s="4" t="s">
        <v>117</v>
      </c>
      <c r="D35" s="4" t="s">
        <v>119</v>
      </c>
      <c r="E35" s="4"/>
      <c r="F35" s="5"/>
      <c r="G35" s="5"/>
      <c r="H35" s="5"/>
      <c r="I35" s="4" t="s">
        <v>91</v>
      </c>
      <c r="J35" s="27" t="str">
        <f t="shared" si="0"/>
        <v>[BRANCH] [VARCHAR] (MAX) NULL,</v>
      </c>
      <c r="M35" s="27" t="s">
        <v>1356</v>
      </c>
      <c r="O35" s="27" t="str">
        <f t="shared" si="1"/>
        <v>`customer_main`.`branch` AS BRANCH,</v>
      </c>
    </row>
    <row r="36" spans="1:15">
      <c r="A36" s="4" t="s">
        <v>551</v>
      </c>
      <c r="B36" s="4"/>
      <c r="C36" s="4" t="s">
        <v>117</v>
      </c>
      <c r="D36" s="4" t="s">
        <v>115</v>
      </c>
      <c r="E36" s="4"/>
      <c r="F36" s="5"/>
      <c r="G36" s="5"/>
      <c r="H36" s="5"/>
      <c r="I36" s="4" t="s">
        <v>551</v>
      </c>
      <c r="J36" s="27" t="str">
        <f t="shared" si="0"/>
        <v>[FLG_TAX] [VARCHAR] (3) NULL,</v>
      </c>
      <c r="M36" s="27" t="s">
        <v>1357</v>
      </c>
      <c r="O36" s="27" t="str">
        <f t="shared" si="1"/>
        <v>`customer_main`.`flg_tax` AS FLG_TAX,</v>
      </c>
    </row>
    <row r="37" spans="1:15">
      <c r="A37" s="4" t="s">
        <v>552</v>
      </c>
      <c r="B37" s="4"/>
      <c r="C37" s="4" t="s">
        <v>117</v>
      </c>
      <c r="D37" s="4" t="s">
        <v>115</v>
      </c>
      <c r="E37" s="4"/>
      <c r="F37" s="5"/>
      <c r="G37" s="5"/>
      <c r="H37" s="5"/>
      <c r="I37" s="4" t="s">
        <v>552</v>
      </c>
      <c r="J37" s="27" t="str">
        <f t="shared" si="0"/>
        <v>[INCOME_TAXNO] [VARCHAR] (3) NULL,</v>
      </c>
      <c r="M37" s="27" t="s">
        <v>1358</v>
      </c>
      <c r="O37" s="27" t="str">
        <f t="shared" si="1"/>
        <v>`customer_main`.`income_taxno` AS INCOME_TAXNO,</v>
      </c>
    </row>
    <row r="38" spans="1:15">
      <c r="A38" s="4" t="s">
        <v>553</v>
      </c>
      <c r="B38" s="4"/>
      <c r="C38" s="4" t="s">
        <v>20</v>
      </c>
      <c r="D38" s="4"/>
      <c r="E38" s="4"/>
      <c r="F38" s="5"/>
      <c r="G38" s="5"/>
      <c r="H38" s="5"/>
      <c r="I38" s="4" t="s">
        <v>553</v>
      </c>
      <c r="J38" s="27" t="str">
        <f t="shared" si="0"/>
        <v>[CURRENT_INCOME] [FLOAT]  NULL,</v>
      </c>
      <c r="M38" s="27" t="s">
        <v>1359</v>
      </c>
      <c r="O38" s="27" t="str">
        <f t="shared" si="1"/>
        <v>`customer_main`.`current_income` AS CURRENT_INCOME,</v>
      </c>
    </row>
    <row r="39" spans="1:15">
      <c r="A39" s="4" t="s">
        <v>554</v>
      </c>
      <c r="B39" s="4"/>
      <c r="C39" s="4" t="s">
        <v>20</v>
      </c>
      <c r="D39" s="4"/>
      <c r="E39" s="4"/>
      <c r="F39" s="5"/>
      <c r="G39" s="5"/>
      <c r="H39" s="5"/>
      <c r="I39" s="4" t="s">
        <v>554</v>
      </c>
      <c r="J39" s="27" t="str">
        <f t="shared" si="0"/>
        <v>[PAYMENT_EXP] [FLOAT]  NULL,</v>
      </c>
      <c r="M39" s="27" t="s">
        <v>1360</v>
      </c>
      <c r="O39" s="27" t="str">
        <f t="shared" si="1"/>
        <v>`customer_main`.`payment_exp` AS PAYMENT_EXP,</v>
      </c>
    </row>
    <row r="40" spans="1:15">
      <c r="A40" s="4" t="s">
        <v>555</v>
      </c>
      <c r="B40" s="4"/>
      <c r="C40" s="4" t="s">
        <v>20</v>
      </c>
      <c r="D40" s="4"/>
      <c r="E40" s="4"/>
      <c r="F40" s="5"/>
      <c r="G40" s="5"/>
      <c r="H40" s="5"/>
      <c r="I40" s="4" t="s">
        <v>555</v>
      </c>
      <c r="J40" s="27" t="str">
        <f t="shared" si="0"/>
        <v>[INSURANCE_EXP] [FLOAT]  NULL,</v>
      </c>
      <c r="M40" s="27" t="s">
        <v>1361</v>
      </c>
      <c r="O40" s="27" t="str">
        <f t="shared" si="1"/>
        <v>`customer_main`.`insurance_exp` AS INSURANCE_EXP,</v>
      </c>
    </row>
    <row r="41" spans="1:15">
      <c r="A41" s="4" t="s">
        <v>556</v>
      </c>
      <c r="B41" s="4"/>
      <c r="C41" s="4" t="s">
        <v>20</v>
      </c>
      <c r="D41" s="4"/>
      <c r="E41" s="4"/>
      <c r="F41" s="5"/>
      <c r="G41" s="5"/>
      <c r="H41" s="5"/>
      <c r="I41" s="4" t="s">
        <v>556</v>
      </c>
      <c r="J41" s="27" t="str">
        <f t="shared" si="0"/>
        <v>[UTILITIES_EXP] [FLOAT]  NULL,</v>
      </c>
      <c r="M41" s="27" t="s">
        <v>1362</v>
      </c>
      <c r="O41" s="27" t="str">
        <f t="shared" si="1"/>
        <v>`customer_main`.`utilities_exp` AS UTILITIES_EXP,</v>
      </c>
    </row>
    <row r="42" spans="1:15">
      <c r="A42" s="4" t="s">
        <v>557</v>
      </c>
      <c r="B42" s="4"/>
      <c r="C42" s="4" t="s">
        <v>20</v>
      </c>
      <c r="D42" s="4"/>
      <c r="E42" s="4"/>
      <c r="F42" s="5"/>
      <c r="G42" s="5"/>
      <c r="H42" s="5"/>
      <c r="I42" s="4" t="s">
        <v>557</v>
      </c>
      <c r="J42" s="27" t="str">
        <f t="shared" si="0"/>
        <v>[VEHICLES_EXP] [FLOAT]  NULL,</v>
      </c>
      <c r="M42" s="27" t="s">
        <v>1363</v>
      </c>
      <c r="O42" s="27" t="str">
        <f t="shared" si="1"/>
        <v>`customer_main`.`vehicles_exp` AS VEHICLES_EXP,</v>
      </c>
    </row>
    <row r="43" spans="1:15">
      <c r="A43" s="4" t="s">
        <v>558</v>
      </c>
      <c r="B43" s="4"/>
      <c r="C43" s="4" t="s">
        <v>20</v>
      </c>
      <c r="D43" s="4"/>
      <c r="E43" s="4"/>
      <c r="F43" s="5"/>
      <c r="G43" s="5"/>
      <c r="H43" s="5"/>
      <c r="I43" s="4" t="s">
        <v>558</v>
      </c>
      <c r="J43" s="27" t="str">
        <f t="shared" si="0"/>
        <v>[HOMEOFFICE_EXP] [FLOAT]  NULL,</v>
      </c>
      <c r="M43" s="27" t="s">
        <v>1364</v>
      </c>
      <c r="O43" s="27" t="str">
        <f t="shared" si="1"/>
        <v>`customer_main`.`homeoffice_exp` AS HOMEOFFICE_EXP,</v>
      </c>
    </row>
    <row r="44" spans="1:15">
      <c r="A44" s="4" t="s">
        <v>559</v>
      </c>
      <c r="B44" s="4"/>
      <c r="C44" s="4" t="s">
        <v>20</v>
      </c>
      <c r="D44" s="4"/>
      <c r="E44" s="4"/>
      <c r="F44" s="5"/>
      <c r="G44" s="5"/>
      <c r="H44" s="5"/>
      <c r="I44" s="4" t="s">
        <v>559</v>
      </c>
      <c r="J44" s="27" t="str">
        <f t="shared" si="0"/>
        <v>[PERSONAL_EXP] [FLOAT]  NULL,</v>
      </c>
      <c r="M44" s="27" t="s">
        <v>1365</v>
      </c>
      <c r="O44" s="27" t="str">
        <f t="shared" si="1"/>
        <v>`customer_main`.`personal_exp` AS PERSONAL_EXP,</v>
      </c>
    </row>
    <row r="45" spans="1:15">
      <c r="A45" s="4" t="s">
        <v>560</v>
      </c>
      <c r="B45" s="4"/>
      <c r="C45" s="4" t="s">
        <v>20</v>
      </c>
      <c r="D45" s="4"/>
      <c r="E45" s="4"/>
      <c r="F45" s="5"/>
      <c r="G45" s="5"/>
      <c r="H45" s="5"/>
      <c r="I45" s="4" t="s">
        <v>560</v>
      </c>
      <c r="J45" s="27" t="str">
        <f t="shared" si="0"/>
        <v>[TOTAL_EXP] [FLOAT]  NULL,</v>
      </c>
      <c r="M45" s="27" t="s">
        <v>1366</v>
      </c>
      <c r="O45" s="27" t="str">
        <f t="shared" si="1"/>
        <v>`customer_main`.`total_exp` AS TOTAL_EXP,</v>
      </c>
    </row>
    <row r="46" spans="1:15">
      <c r="A46" s="4" t="s">
        <v>561</v>
      </c>
      <c r="B46" s="4"/>
      <c r="C46" s="4" t="s">
        <v>117</v>
      </c>
      <c r="D46" s="4" t="s">
        <v>115</v>
      </c>
      <c r="E46" s="4"/>
      <c r="F46" s="5"/>
      <c r="G46" s="5"/>
      <c r="H46" s="5"/>
      <c r="I46" s="4" t="s">
        <v>561</v>
      </c>
      <c r="J46" s="27" t="str">
        <f t="shared" si="0"/>
        <v>[FLG_CREDIT] [VARCHAR] (3) NULL,</v>
      </c>
      <c r="M46" s="27" t="s">
        <v>1367</v>
      </c>
      <c r="O46" s="27" t="str">
        <f t="shared" si="1"/>
        <v>`customer_main`.`flg_credit` AS FLG_CREDIT,</v>
      </c>
    </row>
    <row r="47" spans="1:15">
      <c r="A47" s="4" t="s">
        <v>562</v>
      </c>
      <c r="B47" s="4"/>
      <c r="C47" s="4" t="s">
        <v>117</v>
      </c>
      <c r="D47" s="4" t="s">
        <v>115</v>
      </c>
      <c r="E47" s="4"/>
      <c r="F47" s="5"/>
      <c r="G47" s="5"/>
      <c r="H47" s="5"/>
      <c r="I47" s="4" t="s">
        <v>562</v>
      </c>
      <c r="J47" s="27" t="str">
        <f t="shared" si="0"/>
        <v>[CRE_CARD_TYPE] [VARCHAR] (3) NULL,</v>
      </c>
      <c r="M47" s="27" t="s">
        <v>1368</v>
      </c>
      <c r="O47" s="27" t="str">
        <f t="shared" si="1"/>
        <v>`customer_main`.`cre_card_type` AS CRE_CARD_TYPE,</v>
      </c>
    </row>
    <row r="48" spans="1:15">
      <c r="A48" s="4" t="s">
        <v>563</v>
      </c>
      <c r="B48" s="4"/>
      <c r="C48" s="4" t="s">
        <v>117</v>
      </c>
      <c r="D48" s="4" t="s">
        <v>115</v>
      </c>
      <c r="E48" s="4"/>
      <c r="F48" s="5"/>
      <c r="G48" s="5"/>
      <c r="H48" s="5"/>
      <c r="I48" s="4" t="s">
        <v>563</v>
      </c>
      <c r="J48" s="27" t="str">
        <f t="shared" si="0"/>
        <v>[CARD_NO] [VARCHAR] (3) NULL,</v>
      </c>
      <c r="M48" s="27" t="s">
        <v>1369</v>
      </c>
      <c r="O48" s="27" t="str">
        <f t="shared" si="1"/>
        <v>`customer_main`.`card_no` AS CARD_NO,</v>
      </c>
    </row>
    <row r="49" spans="1:15">
      <c r="A49" s="4" t="s">
        <v>564</v>
      </c>
      <c r="B49" s="4" t="s">
        <v>714</v>
      </c>
      <c r="C49" s="4" t="s">
        <v>117</v>
      </c>
      <c r="D49" s="4" t="s">
        <v>115</v>
      </c>
      <c r="E49" s="4"/>
      <c r="F49" s="5"/>
      <c r="G49" s="5"/>
      <c r="H49" s="5"/>
      <c r="I49" s="4" t="s">
        <v>564</v>
      </c>
      <c r="J49" s="27" t="str">
        <f t="shared" si="0"/>
        <v>[CCL_USERID] [VARCHAR] (3) NULL,</v>
      </c>
      <c r="M49" s="27" t="s">
        <v>1370</v>
      </c>
      <c r="O49" s="27" t="str">
        <f t="shared" si="1"/>
        <v>`customer_main`.`ccl_userid` AS CCL_USERID,</v>
      </c>
    </row>
    <row r="50" spans="1:15">
      <c r="A50" s="4" t="s">
        <v>565</v>
      </c>
      <c r="B50" s="4"/>
      <c r="C50" s="4" t="s">
        <v>117</v>
      </c>
      <c r="D50" s="4" t="s">
        <v>115</v>
      </c>
      <c r="E50" s="4"/>
      <c r="F50" s="5"/>
      <c r="G50" s="5"/>
      <c r="H50" s="5"/>
      <c r="I50" s="4" t="s">
        <v>565</v>
      </c>
      <c r="J50" s="27" t="str">
        <f t="shared" si="0"/>
        <v>[CCL_PASSWORD] [VARCHAR] (3) NULL,</v>
      </c>
      <c r="M50" s="27" t="s">
        <v>1371</v>
      </c>
      <c r="O50" s="27" t="str">
        <f t="shared" si="1"/>
        <v>`customer_main`.`ccl_password` AS CCL_PASSWORD,</v>
      </c>
    </row>
    <row r="51" spans="1:15">
      <c r="A51" s="4" t="s">
        <v>566</v>
      </c>
      <c r="B51" s="4"/>
      <c r="C51" s="4" t="s">
        <v>117</v>
      </c>
      <c r="D51" s="4" t="s">
        <v>115</v>
      </c>
      <c r="E51" s="4"/>
      <c r="F51" s="5"/>
      <c r="G51" s="5"/>
      <c r="H51" s="5"/>
      <c r="I51" s="4" t="s">
        <v>566</v>
      </c>
      <c r="J51" s="27" t="str">
        <f t="shared" si="0"/>
        <v>[CCL_CONFIRMPWD] [VARCHAR] (3) NULL,</v>
      </c>
      <c r="M51" s="27" t="s">
        <v>1372</v>
      </c>
      <c r="O51" s="27" t="str">
        <f t="shared" si="1"/>
        <v>`customer_main`.`ccl_confirmpwd` AS CCL_CONFIRMPWD,</v>
      </c>
    </row>
    <row r="52" spans="1:15">
      <c r="A52" s="4" t="s">
        <v>567</v>
      </c>
      <c r="B52" s="4" t="s">
        <v>715</v>
      </c>
      <c r="C52" s="4" t="s">
        <v>117</v>
      </c>
      <c r="D52" s="4" t="s">
        <v>115</v>
      </c>
      <c r="E52" s="4"/>
      <c r="F52" s="5"/>
      <c r="G52" s="5"/>
      <c r="H52" s="5"/>
      <c r="I52" s="4" t="s">
        <v>567</v>
      </c>
      <c r="J52" s="27" t="str">
        <f t="shared" si="0"/>
        <v>[EMP_TYPE] [VARCHAR] (3) NULL,</v>
      </c>
      <c r="M52" s="27" t="s">
        <v>1373</v>
      </c>
      <c r="O52" s="27" t="str">
        <f t="shared" si="1"/>
        <v>`customer_main`.`emp_type` AS EMP_TYPE,</v>
      </c>
    </row>
    <row r="53" spans="1:15">
      <c r="A53" s="4" t="s">
        <v>568</v>
      </c>
      <c r="B53" s="4" t="s">
        <v>716</v>
      </c>
      <c r="C53" s="4" t="s">
        <v>117</v>
      </c>
      <c r="D53" s="4" t="s">
        <v>115</v>
      </c>
      <c r="E53" s="4"/>
      <c r="F53" s="5"/>
      <c r="G53" s="5"/>
      <c r="H53" s="5"/>
      <c r="I53" s="4" t="s">
        <v>568</v>
      </c>
      <c r="J53" s="27" t="str">
        <f t="shared" si="0"/>
        <v>[EMP_DEPT] [VARCHAR] (3) NULL,</v>
      </c>
      <c r="M53" s="27" t="s">
        <v>1374</v>
      </c>
      <c r="O53" s="27" t="str">
        <f t="shared" si="1"/>
        <v>`customer_main`.`emp_dept` AS EMP_DEPT,</v>
      </c>
    </row>
    <row r="54" spans="1:15">
      <c r="A54" s="4" t="s">
        <v>569</v>
      </c>
      <c r="B54" s="4" t="s">
        <v>717</v>
      </c>
      <c r="C54" s="4" t="s">
        <v>117</v>
      </c>
      <c r="D54" s="4" t="s">
        <v>115</v>
      </c>
      <c r="E54" s="4"/>
      <c r="F54" s="5"/>
      <c r="G54" s="5"/>
      <c r="H54" s="5"/>
      <c r="I54" s="4" t="s">
        <v>569</v>
      </c>
      <c r="J54" s="27" t="str">
        <f t="shared" si="0"/>
        <v>[EMP_DESIGNATION] [VARCHAR] (3) NULL,</v>
      </c>
      <c r="M54" s="27" t="s">
        <v>1375</v>
      </c>
      <c r="O54" s="27" t="str">
        <f t="shared" si="1"/>
        <v>`customer_main`.`emp_designation` AS EMP_DESIGNATION,</v>
      </c>
    </row>
    <row r="55" spans="1:15">
      <c r="A55" s="4" t="s">
        <v>570</v>
      </c>
      <c r="B55" s="4" t="s">
        <v>718</v>
      </c>
      <c r="C55" s="4" t="s">
        <v>118</v>
      </c>
      <c r="D55" s="4"/>
      <c r="E55" s="4"/>
      <c r="F55" s="5"/>
      <c r="G55" s="5"/>
      <c r="H55" s="5"/>
      <c r="I55" s="4" t="s">
        <v>570</v>
      </c>
      <c r="J55" s="27" t="str">
        <f t="shared" si="0"/>
        <v>[EMP_STARTDATE] [DATE]  NULL,</v>
      </c>
      <c r="M55" s="27" t="s">
        <v>1376</v>
      </c>
      <c r="O55" s="27" t="str">
        <f t="shared" si="1"/>
        <v>`customer_main`.`emp_startdate` AS EMP_STARTDATE,</v>
      </c>
    </row>
    <row r="56" spans="1:15">
      <c r="A56" s="4" t="s">
        <v>571</v>
      </c>
      <c r="B56" s="4" t="s">
        <v>719</v>
      </c>
      <c r="C56" s="4" t="s">
        <v>118</v>
      </c>
      <c r="D56" s="4"/>
      <c r="E56" s="4"/>
      <c r="F56" s="5"/>
      <c r="G56" s="5"/>
      <c r="H56" s="5"/>
      <c r="I56" s="4" t="s">
        <v>571</v>
      </c>
      <c r="J56" s="27" t="str">
        <f t="shared" si="0"/>
        <v>[EMP_CONFIRMDATE] [DATE]  NULL,</v>
      </c>
      <c r="M56" s="27" t="s">
        <v>1377</v>
      </c>
      <c r="O56" s="27" t="str">
        <f t="shared" si="1"/>
        <v>`customer_main`.`emp_confirmdate` AS EMP_CONFIRMDATE,</v>
      </c>
    </row>
    <row r="57" spans="1:15">
      <c r="A57" s="4" t="s">
        <v>572</v>
      </c>
      <c r="B57" s="4"/>
      <c r="C57" s="4" t="s">
        <v>118</v>
      </c>
      <c r="D57" s="4"/>
      <c r="E57" s="4"/>
      <c r="F57" s="5"/>
      <c r="G57" s="5"/>
      <c r="H57" s="5"/>
      <c r="I57" s="4" t="s">
        <v>572</v>
      </c>
      <c r="J57" s="27" t="str">
        <f t="shared" si="0"/>
        <v>[EMP_ENDDATE] [DATE]  NULL,</v>
      </c>
      <c r="M57" s="27" t="s">
        <v>1378</v>
      </c>
      <c r="O57" s="27" t="str">
        <f t="shared" si="1"/>
        <v>`customer_main`.`emp_enddate` AS EMP_ENDDATE,</v>
      </c>
    </row>
    <row r="58" spans="1:15">
      <c r="A58" s="4" t="s">
        <v>573</v>
      </c>
      <c r="B58" s="4" t="s">
        <v>720</v>
      </c>
      <c r="C58" s="4" t="s">
        <v>118</v>
      </c>
      <c r="D58" s="4"/>
      <c r="E58" s="4"/>
      <c r="F58" s="5"/>
      <c r="G58" s="5"/>
      <c r="H58" s="5"/>
      <c r="I58" s="4" t="s">
        <v>573</v>
      </c>
      <c r="J58" s="27" t="str">
        <f t="shared" si="0"/>
        <v>[EMP_TERMINATEDATE] [DATE]  NULL,</v>
      </c>
      <c r="M58" s="27" t="s">
        <v>1379</v>
      </c>
      <c r="O58" s="27" t="str">
        <f t="shared" si="1"/>
        <v>`customer_main`.`emp_terminatedate` AS EMP_TERMINATEDATE,</v>
      </c>
    </row>
    <row r="59" spans="1:15">
      <c r="A59" s="4" t="s">
        <v>574</v>
      </c>
      <c r="B59" s="4" t="s">
        <v>721</v>
      </c>
      <c r="C59" s="4" t="s">
        <v>117</v>
      </c>
      <c r="D59" s="4" t="s">
        <v>115</v>
      </c>
      <c r="E59" s="4"/>
      <c r="F59" s="5"/>
      <c r="G59" s="5"/>
      <c r="H59" s="5"/>
      <c r="I59" s="4" t="s">
        <v>574</v>
      </c>
      <c r="J59" s="27" t="str">
        <f t="shared" si="0"/>
        <v>[EMP_TERMIN_REASON] [VARCHAR] (3) NULL,</v>
      </c>
      <c r="M59" s="27" t="s">
        <v>1380</v>
      </c>
      <c r="O59" s="27" t="str">
        <f t="shared" si="1"/>
        <v>`customer_main`.`emp_termin_reason` AS EMP_TERMIN_REASON,</v>
      </c>
    </row>
    <row r="60" spans="1:15">
      <c r="A60" s="4" t="s">
        <v>575</v>
      </c>
      <c r="B60" s="4" t="s">
        <v>722</v>
      </c>
      <c r="C60" s="4" t="s">
        <v>117</v>
      </c>
      <c r="D60" s="4" t="s">
        <v>115</v>
      </c>
      <c r="E60" s="4"/>
      <c r="F60" s="5"/>
      <c r="G60" s="5"/>
      <c r="H60" s="5"/>
      <c r="I60" s="4" t="s">
        <v>575</v>
      </c>
      <c r="J60" s="27" t="str">
        <f t="shared" si="0"/>
        <v>[EMP_EPFNO] [VARCHAR] (3) NULL,</v>
      </c>
      <c r="M60" s="27" t="s">
        <v>1381</v>
      </c>
      <c r="O60" s="27" t="str">
        <f t="shared" si="1"/>
        <v>`customer_main`.`emp_epfno` AS EMP_EPFNO,</v>
      </c>
    </row>
    <row r="61" spans="1:15">
      <c r="A61" s="4" t="s">
        <v>576</v>
      </c>
      <c r="B61" s="4"/>
      <c r="C61" s="4" t="s">
        <v>117</v>
      </c>
      <c r="D61" s="4" t="s">
        <v>115</v>
      </c>
      <c r="E61" s="4"/>
      <c r="F61" s="5"/>
      <c r="G61" s="5"/>
      <c r="H61" s="5"/>
      <c r="I61" s="4" t="s">
        <v>576</v>
      </c>
      <c r="J61" s="27" t="str">
        <f t="shared" si="0"/>
        <v>[EMP_ETFNO] [VARCHAR] (3) NULL,</v>
      </c>
      <c r="M61" s="27" t="s">
        <v>1382</v>
      </c>
      <c r="O61" s="27" t="str">
        <f t="shared" si="1"/>
        <v>`customer_main`.`emp_etfno` AS EMP_ETFNO,</v>
      </c>
    </row>
    <row r="62" spans="1:15">
      <c r="A62" s="4" t="s">
        <v>577</v>
      </c>
      <c r="B62" s="4"/>
      <c r="C62" s="4" t="s">
        <v>20</v>
      </c>
      <c r="D62" s="4"/>
      <c r="E62" s="4"/>
      <c r="F62" s="5"/>
      <c r="G62" s="5"/>
      <c r="H62" s="5"/>
      <c r="I62" s="4" t="s">
        <v>577</v>
      </c>
      <c r="J62" s="27" t="str">
        <f t="shared" si="0"/>
        <v>[EMP_MEDI_COVER] [FLOAT]  NULL,</v>
      </c>
      <c r="M62" s="27" t="s">
        <v>1383</v>
      </c>
      <c r="O62" s="27" t="str">
        <f t="shared" si="1"/>
        <v>`customer_main`.`emp_medi_cover` AS EMP_MEDI_COVER,</v>
      </c>
    </row>
    <row r="63" spans="1:15">
      <c r="A63" s="4" t="s">
        <v>578</v>
      </c>
      <c r="B63" s="4"/>
      <c r="C63" s="4" t="s">
        <v>20</v>
      </c>
      <c r="D63" s="4"/>
      <c r="E63" s="4"/>
      <c r="F63" s="5"/>
      <c r="G63" s="5"/>
      <c r="H63" s="5"/>
      <c r="I63" s="4" t="s">
        <v>578</v>
      </c>
      <c r="J63" s="27" t="str">
        <f t="shared" si="0"/>
        <v>[EMP_GUILD] [FLOAT]  NULL,</v>
      </c>
      <c r="M63" s="27" t="s">
        <v>1384</v>
      </c>
      <c r="O63" s="27" t="str">
        <f t="shared" si="1"/>
        <v>`customer_main`.`emp_guild` AS EMP_GUILD,</v>
      </c>
    </row>
    <row r="64" spans="1:15">
      <c r="A64" s="4" t="s">
        <v>579</v>
      </c>
      <c r="B64" s="4"/>
      <c r="C64" s="4" t="s">
        <v>20</v>
      </c>
      <c r="D64" s="4"/>
      <c r="E64" s="4"/>
      <c r="F64" s="5"/>
      <c r="G64" s="5"/>
      <c r="H64" s="5"/>
      <c r="I64" s="4" t="s">
        <v>579</v>
      </c>
      <c r="J64" s="27" t="str">
        <f t="shared" si="0"/>
        <v>[EMP_ALLOWENCES] [FLOAT]  NULL,</v>
      </c>
      <c r="M64" s="27" t="s">
        <v>1385</v>
      </c>
      <c r="O64" s="27" t="str">
        <f t="shared" si="1"/>
        <v>`customer_main`.`emp_allowences` AS EMP_ALLOWENCES,</v>
      </c>
    </row>
    <row r="65" spans="1:15">
      <c r="A65" s="4" t="s">
        <v>580</v>
      </c>
      <c r="B65" s="4"/>
      <c r="C65" s="4" t="s">
        <v>20</v>
      </c>
      <c r="D65" s="4"/>
      <c r="E65" s="4"/>
      <c r="F65" s="5"/>
      <c r="G65" s="5"/>
      <c r="H65" s="5"/>
      <c r="I65" s="4" t="s">
        <v>580</v>
      </c>
      <c r="J65" s="27" t="str">
        <f t="shared" si="0"/>
        <v>[EMP_BENEFIT] [FLOAT]  NULL,</v>
      </c>
      <c r="M65" s="27" t="s">
        <v>1386</v>
      </c>
      <c r="O65" s="27" t="str">
        <f t="shared" si="1"/>
        <v>`customer_main`.`emp_benefit` AS EMP_BENEFIT,</v>
      </c>
    </row>
    <row r="66" spans="1:15">
      <c r="A66" s="4" t="s">
        <v>581</v>
      </c>
      <c r="B66" s="4"/>
      <c r="C66" s="4" t="s">
        <v>20</v>
      </c>
      <c r="D66" s="4"/>
      <c r="E66" s="4"/>
      <c r="F66" s="5"/>
      <c r="G66" s="5"/>
      <c r="H66" s="5"/>
      <c r="I66" s="4" t="s">
        <v>581</v>
      </c>
      <c r="J66" s="27" t="str">
        <f t="shared" si="0"/>
        <v>[EMP_CONTRIBUTION] [FLOAT]  NULL,</v>
      </c>
      <c r="M66" s="27" t="s">
        <v>1387</v>
      </c>
      <c r="O66" s="27" t="str">
        <f t="shared" si="1"/>
        <v>`customer_main`.`emp_contribution` AS EMP_CONTRIBUTION,</v>
      </c>
    </row>
    <row r="67" spans="1:15">
      <c r="A67" s="4" t="s">
        <v>582</v>
      </c>
      <c r="B67" s="4"/>
      <c r="C67" s="4" t="s">
        <v>20</v>
      </c>
      <c r="D67" s="4"/>
      <c r="E67" s="4"/>
      <c r="F67" s="5"/>
      <c r="G67" s="5"/>
      <c r="H67" s="5"/>
      <c r="I67" s="4" t="s">
        <v>582</v>
      </c>
      <c r="J67" s="27" t="str">
        <f t="shared" si="0"/>
        <v>[EMP_STAFFLOAN] [FLOAT]  NULL,</v>
      </c>
      <c r="M67" s="27" t="s">
        <v>1388</v>
      </c>
      <c r="O67" s="27" t="str">
        <f t="shared" si="1"/>
        <v>`customer_main`.`emp_staffloan` AS EMP_STAFFLOAN,</v>
      </c>
    </row>
    <row r="68" spans="1:15">
      <c r="A68" s="4" t="s">
        <v>583</v>
      </c>
      <c r="B68" s="4"/>
      <c r="C68" s="4" t="s">
        <v>117</v>
      </c>
      <c r="D68" s="4" t="s">
        <v>115</v>
      </c>
      <c r="E68" s="4"/>
      <c r="F68" s="5"/>
      <c r="G68" s="5"/>
      <c r="H68" s="5"/>
      <c r="I68" s="4" t="s">
        <v>583</v>
      </c>
      <c r="J68" s="27" t="str">
        <f t="shared" si="0"/>
        <v>[EMP_CONTACT] [VARCHAR] (3) NULL,</v>
      </c>
      <c r="M68" s="27" t="s">
        <v>1389</v>
      </c>
      <c r="O68" s="27" t="str">
        <f t="shared" si="1"/>
        <v>`customer_main`.`emp_contact` AS EMP_CONTACT,</v>
      </c>
    </row>
    <row r="69" spans="1:15">
      <c r="A69" s="4" t="s">
        <v>584</v>
      </c>
      <c r="B69" s="4"/>
      <c r="C69" s="4" t="s">
        <v>117</v>
      </c>
      <c r="D69" s="4" t="s">
        <v>115</v>
      </c>
      <c r="E69" s="4"/>
      <c r="F69" s="5"/>
      <c r="G69" s="5"/>
      <c r="H69" s="5"/>
      <c r="I69" s="4" t="s">
        <v>584</v>
      </c>
      <c r="J69" s="27" t="str">
        <f t="shared" si="0"/>
        <v>[EMP_QUALIFICATION] [VARCHAR] (3) NULL,</v>
      </c>
      <c r="M69" s="27" t="s">
        <v>1390</v>
      </c>
      <c r="O69" s="27" t="str">
        <f t="shared" si="1"/>
        <v>`customer_main`.`emp_qualification` AS EMP_QUALIFICATION,</v>
      </c>
    </row>
    <row r="70" spans="1:15">
      <c r="A70" s="4" t="s">
        <v>585</v>
      </c>
      <c r="B70" s="4"/>
      <c r="C70" s="4" t="s">
        <v>117</v>
      </c>
      <c r="D70" s="4" t="s">
        <v>115</v>
      </c>
      <c r="E70" s="4"/>
      <c r="F70" s="5"/>
      <c r="G70" s="5"/>
      <c r="H70" s="5"/>
      <c r="I70" s="4" t="s">
        <v>585</v>
      </c>
      <c r="J70" s="27" t="str">
        <f t="shared" si="0"/>
        <v>[EMP_BANKNAME] [VARCHAR] (3) NULL,</v>
      </c>
      <c r="M70" s="27" t="s">
        <v>1391</v>
      </c>
      <c r="O70" s="27" t="str">
        <f t="shared" si="1"/>
        <v>`customer_main`.`emp_bankname` AS EMP_BANKNAME,</v>
      </c>
    </row>
    <row r="71" spans="1:15">
      <c r="A71" s="4" t="s">
        <v>586</v>
      </c>
      <c r="B71" s="4"/>
      <c r="C71" s="4" t="s">
        <v>117</v>
      </c>
      <c r="D71" s="4" t="s">
        <v>115</v>
      </c>
      <c r="E71" s="4"/>
      <c r="F71" s="5"/>
      <c r="G71" s="5"/>
      <c r="H71" s="5"/>
      <c r="I71" s="4" t="s">
        <v>586</v>
      </c>
      <c r="J71" s="27" t="str">
        <f t="shared" si="0"/>
        <v>[EMP_ACCNO] [VARCHAR] (3) NULL,</v>
      </c>
      <c r="M71" s="27" t="s">
        <v>1392</v>
      </c>
      <c r="O71" s="27" t="str">
        <f t="shared" si="1"/>
        <v>`customer_main`.`emp_accno` AS EMP_ACCNO,</v>
      </c>
    </row>
    <row r="72" spans="1:15">
      <c r="A72" s="4" t="s">
        <v>587</v>
      </c>
      <c r="B72" s="4"/>
      <c r="C72" s="4" t="s">
        <v>117</v>
      </c>
      <c r="D72" s="4" t="s">
        <v>115</v>
      </c>
      <c r="E72" s="4"/>
      <c r="F72" s="5"/>
      <c r="G72" s="5"/>
      <c r="H72" s="5"/>
      <c r="I72" s="4" t="s">
        <v>587</v>
      </c>
      <c r="J72" s="27" t="str">
        <f t="shared" si="0"/>
        <v>[EMP_SPOUSE] [VARCHAR] (3) NULL,</v>
      </c>
      <c r="M72" s="27" t="s">
        <v>1393</v>
      </c>
      <c r="O72" s="27" t="str">
        <f t="shared" si="1"/>
        <v>`customer_main`.`emp_spouse` AS EMP_SPOUSE,</v>
      </c>
    </row>
    <row r="73" spans="1:15">
      <c r="A73" s="4" t="s">
        <v>588</v>
      </c>
      <c r="B73" s="4"/>
      <c r="C73" s="4" t="s">
        <v>117</v>
      </c>
      <c r="D73" s="4" t="s">
        <v>115</v>
      </c>
      <c r="E73" s="4"/>
      <c r="F73" s="5"/>
      <c r="G73" s="5"/>
      <c r="H73" s="5"/>
      <c r="I73" s="4" t="s">
        <v>588</v>
      </c>
      <c r="J73" s="27" t="str">
        <f t="shared" si="0"/>
        <v>[FLG_PAYEE] [VARCHAR] (3) NULL,</v>
      </c>
      <c r="M73" s="27" t="s">
        <v>1394</v>
      </c>
      <c r="O73" s="27" t="str">
        <f t="shared" si="1"/>
        <v>`customer_main`.`flg_payee` AS FLG_PAYEE,</v>
      </c>
    </row>
    <row r="74" spans="1:15">
      <c r="A74" s="4" t="s">
        <v>589</v>
      </c>
      <c r="B74" s="4"/>
      <c r="C74" s="4" t="s">
        <v>117</v>
      </c>
      <c r="D74" s="4" t="s">
        <v>115</v>
      </c>
      <c r="E74" s="4"/>
      <c r="F74" s="5"/>
      <c r="G74" s="5"/>
      <c r="H74" s="5"/>
      <c r="I74" s="4" t="s">
        <v>589</v>
      </c>
      <c r="J74" s="27" t="str">
        <f t="shared" ref="J74:J137" si="2">"[" &amp; A74 &amp; "] [" &amp; C74 &amp; "] " &amp; IF(D74="","","(" &amp; D74 &amp; ")") &amp; " NULL,"</f>
        <v>[FLG_NOMINEE] [VARCHAR] (3) NULL,</v>
      </c>
      <c r="M74" s="27" t="s">
        <v>1395</v>
      </c>
      <c r="O74" s="27" t="str">
        <f t="shared" si="1"/>
        <v>`customer_main`.`flg_nominee` AS FLG_NOMINEE,</v>
      </c>
    </row>
    <row r="75" spans="1:15">
      <c r="A75" s="4" t="s">
        <v>590</v>
      </c>
      <c r="B75" s="4"/>
      <c r="C75" s="4" t="s">
        <v>117</v>
      </c>
      <c r="D75" s="4" t="s">
        <v>115</v>
      </c>
      <c r="E75" s="4"/>
      <c r="F75" s="5"/>
      <c r="G75" s="5"/>
      <c r="H75" s="5"/>
      <c r="I75" s="4" t="s">
        <v>590</v>
      </c>
      <c r="J75" s="27" t="str">
        <f t="shared" si="2"/>
        <v>[FLG_HIERER] [VARCHAR] (3) NULL,</v>
      </c>
      <c r="M75" s="27" t="s">
        <v>1396</v>
      </c>
      <c r="O75" s="27" t="str">
        <f t="shared" ref="O75:O138" si="3">LEFT(TRIM(M75),LEN(TRIM(M75))-1)&amp;" AS "&amp;I75&amp;","</f>
        <v>`customer_main`.`flg_hierer` AS FLG_HIERER,</v>
      </c>
    </row>
    <row r="76" spans="1:15">
      <c r="A76" s="4" t="s">
        <v>591</v>
      </c>
      <c r="B76" s="4"/>
      <c r="C76" s="4" t="s">
        <v>117</v>
      </c>
      <c r="D76" s="4" t="s">
        <v>115</v>
      </c>
      <c r="E76" s="4"/>
      <c r="F76" s="5"/>
      <c r="G76" s="5"/>
      <c r="H76" s="5"/>
      <c r="I76" s="4" t="s">
        <v>591</v>
      </c>
      <c r="J76" s="27" t="str">
        <f t="shared" si="2"/>
        <v>[FLG_GURANTOR] [VARCHAR] (3) NULL,</v>
      </c>
      <c r="M76" s="27" t="s">
        <v>1397</v>
      </c>
      <c r="O76" s="27" t="str">
        <f t="shared" si="3"/>
        <v>`customer_main`.`flg_gurantor` AS FLG_GURANTOR,</v>
      </c>
    </row>
    <row r="77" spans="1:15">
      <c r="A77" s="4" t="s">
        <v>592</v>
      </c>
      <c r="B77" s="4"/>
      <c r="C77" s="4" t="s">
        <v>117</v>
      </c>
      <c r="D77" s="4" t="s">
        <v>115</v>
      </c>
      <c r="E77" s="4"/>
      <c r="F77" s="5"/>
      <c r="G77" s="5"/>
      <c r="H77" s="5"/>
      <c r="I77" s="4" t="s">
        <v>592</v>
      </c>
      <c r="J77" s="27" t="str">
        <f t="shared" si="2"/>
        <v>[FLG_BLACK_LISTED] [VARCHAR] (3) NULL,</v>
      </c>
      <c r="M77" s="27" t="s">
        <v>1398</v>
      </c>
      <c r="O77" s="27" t="str">
        <f t="shared" si="3"/>
        <v>`customer_main`.`flg_black_listed` AS FLG_BLACK_LISTED,</v>
      </c>
    </row>
    <row r="78" spans="1:15">
      <c r="A78" s="4" t="s">
        <v>593</v>
      </c>
      <c r="B78" s="4" t="s">
        <v>723</v>
      </c>
      <c r="C78" s="4" t="s">
        <v>117</v>
      </c>
      <c r="D78" s="4" t="s">
        <v>115</v>
      </c>
      <c r="E78" s="4"/>
      <c r="F78" s="5"/>
      <c r="G78" s="5"/>
      <c r="H78" s="5"/>
      <c r="I78" s="4" t="s">
        <v>593</v>
      </c>
      <c r="J78" s="27" t="str">
        <f t="shared" si="2"/>
        <v>[RELIGION] [VARCHAR] (3) NULL,</v>
      </c>
      <c r="M78" s="27" t="s">
        <v>1399</v>
      </c>
      <c r="O78" s="27" t="str">
        <f t="shared" si="3"/>
        <v>`customer_main`.`religion` AS RELIGION,</v>
      </c>
    </row>
    <row r="79" spans="1:15">
      <c r="A79" s="4" t="s">
        <v>594</v>
      </c>
      <c r="B79" s="4"/>
      <c r="C79" s="4" t="s">
        <v>117</v>
      </c>
      <c r="D79" s="4" t="s">
        <v>115</v>
      </c>
      <c r="E79" s="4"/>
      <c r="F79" s="5"/>
      <c r="G79" s="5"/>
      <c r="H79" s="5"/>
      <c r="I79" s="4" t="s">
        <v>594</v>
      </c>
      <c r="J79" s="27" t="str">
        <f t="shared" si="2"/>
        <v>[FLAG_ID] [VARCHAR] (3) NULL,</v>
      </c>
      <c r="M79" s="27" t="s">
        <v>1400</v>
      </c>
      <c r="O79" s="27" t="str">
        <f t="shared" si="3"/>
        <v>`customer_main`.`flag_id` AS FLAG_ID,</v>
      </c>
    </row>
    <row r="80" spans="1:15">
      <c r="A80" s="4" t="s">
        <v>595</v>
      </c>
      <c r="B80" s="4" t="s">
        <v>724</v>
      </c>
      <c r="C80" s="4" t="s">
        <v>117</v>
      </c>
      <c r="D80" s="4" t="s">
        <v>115</v>
      </c>
      <c r="E80" s="4"/>
      <c r="F80" s="5"/>
      <c r="G80" s="5"/>
      <c r="H80" s="5"/>
      <c r="I80" s="4" t="s">
        <v>595</v>
      </c>
      <c r="J80" s="27" t="str">
        <f t="shared" si="2"/>
        <v>[FLG_EMPLOYER] [VARCHAR] (3) NULL,</v>
      </c>
      <c r="M80" s="27" t="s">
        <v>1401</v>
      </c>
      <c r="O80" s="27" t="str">
        <f t="shared" si="3"/>
        <v>`customer_main`.`flg_employer` AS FLG_EMPLOYER,</v>
      </c>
    </row>
    <row r="81" spans="1:15">
      <c r="A81" s="4" t="s">
        <v>92</v>
      </c>
      <c r="B81" s="4" t="s">
        <v>725</v>
      </c>
      <c r="C81" s="4" t="s">
        <v>117</v>
      </c>
      <c r="D81" s="4" t="s">
        <v>115</v>
      </c>
      <c r="E81" s="4"/>
      <c r="F81" s="5"/>
      <c r="G81" s="5"/>
      <c r="H81" s="5"/>
      <c r="I81" s="4" t="s">
        <v>92</v>
      </c>
      <c r="J81" s="27" t="str">
        <f t="shared" si="2"/>
        <v>[CENTER] [VARCHAR] (3) NULL,</v>
      </c>
      <c r="M81" s="27" t="s">
        <v>1402</v>
      </c>
      <c r="O81" s="27" t="str">
        <f t="shared" si="3"/>
        <v>`customer_main`.`center` AS CENTER,</v>
      </c>
    </row>
    <row r="82" spans="1:15">
      <c r="A82" s="4" t="s">
        <v>596</v>
      </c>
      <c r="B82" s="4" t="s">
        <v>726</v>
      </c>
      <c r="C82" s="4" t="s">
        <v>118</v>
      </c>
      <c r="D82" s="4"/>
      <c r="E82" s="4"/>
      <c r="F82" s="5"/>
      <c r="G82" s="5"/>
      <c r="H82" s="5"/>
      <c r="I82" s="4" t="s">
        <v>596</v>
      </c>
      <c r="J82" s="27" t="str">
        <f t="shared" si="2"/>
        <v>[EMP_EPFDATE] [DATE]  NULL,</v>
      </c>
      <c r="M82" s="27" t="s">
        <v>1403</v>
      </c>
      <c r="O82" s="27" t="str">
        <f t="shared" si="3"/>
        <v>`customer_main`.`emp_epfdate` AS EMP_EPFDATE,</v>
      </c>
    </row>
    <row r="83" spans="1:15">
      <c r="A83" s="4" t="s">
        <v>597</v>
      </c>
      <c r="B83" s="4" t="s">
        <v>727</v>
      </c>
      <c r="C83" s="4" t="s">
        <v>418</v>
      </c>
      <c r="D83" s="4" t="s">
        <v>420</v>
      </c>
      <c r="E83" s="4"/>
      <c r="F83" s="5"/>
      <c r="G83" s="5"/>
      <c r="H83" s="5"/>
      <c r="I83" s="4" t="s">
        <v>597</v>
      </c>
      <c r="J83" s="27" t="str">
        <f t="shared" si="2"/>
        <v>[EMP_SALARY] [DECIMAL] (18,2) NULL,</v>
      </c>
      <c r="M83" s="27" t="s">
        <v>1404</v>
      </c>
      <c r="O83" s="27" t="str">
        <f t="shared" si="3"/>
        <v>`customer_main`.`emp_salary` AS EMP_SALARY,</v>
      </c>
    </row>
    <row r="84" spans="1:15">
      <c r="A84" s="4" t="s">
        <v>598</v>
      </c>
      <c r="B84" s="4" t="s">
        <v>728</v>
      </c>
      <c r="C84" s="4" t="s">
        <v>117</v>
      </c>
      <c r="D84" s="4" t="s">
        <v>115</v>
      </c>
      <c r="E84" s="4"/>
      <c r="F84" s="5"/>
      <c r="G84" s="5"/>
      <c r="H84" s="5"/>
      <c r="I84" s="4" t="s">
        <v>598</v>
      </c>
      <c r="J84" s="27" t="str">
        <f t="shared" si="2"/>
        <v>[EMP_GRADE] [VARCHAR] (3) NULL,</v>
      </c>
      <c r="M84" s="27" t="s">
        <v>1405</v>
      </c>
      <c r="O84" s="27" t="str">
        <f t="shared" si="3"/>
        <v>`customer_main`.`emp_grade` AS EMP_GRADE,</v>
      </c>
    </row>
    <row r="85" spans="1:15">
      <c r="A85" s="4" t="s">
        <v>599</v>
      </c>
      <c r="B85" s="4"/>
      <c r="C85" s="4" t="s">
        <v>117</v>
      </c>
      <c r="D85" s="4" t="s">
        <v>115</v>
      </c>
      <c r="E85" s="4"/>
      <c r="F85" s="5"/>
      <c r="G85" s="5"/>
      <c r="H85" s="5"/>
      <c r="I85" s="4" t="s">
        <v>599</v>
      </c>
      <c r="J85" s="27" t="str">
        <f t="shared" si="2"/>
        <v>[ACCOUNT_TYPE] [VARCHAR] (3) NULL,</v>
      </c>
      <c r="M85" s="27" t="s">
        <v>1406</v>
      </c>
      <c r="O85" s="27" t="str">
        <f t="shared" si="3"/>
        <v>`customer_main`.`account_type` AS ACCOUNT_TYPE,</v>
      </c>
    </row>
    <row r="86" spans="1:15">
      <c r="A86" s="4" t="s">
        <v>600</v>
      </c>
      <c r="B86" s="4"/>
      <c r="C86" s="4" t="s">
        <v>117</v>
      </c>
      <c r="D86" s="4" t="s">
        <v>115</v>
      </c>
      <c r="E86" s="4"/>
      <c r="F86" s="5"/>
      <c r="G86" s="5"/>
      <c r="H86" s="5"/>
      <c r="I86" s="4" t="s">
        <v>600</v>
      </c>
      <c r="J86" s="27" t="str">
        <f t="shared" si="2"/>
        <v>[TYPE_BUSI] [VARCHAR] (3) NULL,</v>
      </c>
      <c r="M86" s="27" t="s">
        <v>1407</v>
      </c>
      <c r="O86" s="27" t="str">
        <f t="shared" si="3"/>
        <v>`customer_main`.`type_busi` AS TYPE_BUSI,</v>
      </c>
    </row>
    <row r="87" spans="1:15">
      <c r="A87" s="4" t="s">
        <v>601</v>
      </c>
      <c r="B87" s="4"/>
      <c r="C87" s="4" t="s">
        <v>117</v>
      </c>
      <c r="D87" s="4" t="s">
        <v>115</v>
      </c>
      <c r="E87" s="4"/>
      <c r="F87" s="5"/>
      <c r="G87" s="5"/>
      <c r="H87" s="5"/>
      <c r="I87" s="4" t="s">
        <v>601</v>
      </c>
      <c r="J87" s="27" t="str">
        <f t="shared" si="2"/>
        <v>[FLAG_SHARE] [VARCHAR] (3) NULL,</v>
      </c>
      <c r="M87" s="27" t="s">
        <v>1408</v>
      </c>
      <c r="O87" s="27" t="str">
        <f t="shared" si="3"/>
        <v>`customer_main`.`flag_share` AS FLAG_SHARE,</v>
      </c>
    </row>
    <row r="88" spans="1:15">
      <c r="A88" s="4" t="s">
        <v>602</v>
      </c>
      <c r="B88" s="4" t="s">
        <v>729</v>
      </c>
      <c r="C88" s="4" t="s">
        <v>117</v>
      </c>
      <c r="D88" s="4" t="s">
        <v>115</v>
      </c>
      <c r="E88" s="4"/>
      <c r="F88" s="5"/>
      <c r="G88" s="5"/>
      <c r="H88" s="5"/>
      <c r="I88" s="4" t="s">
        <v>602</v>
      </c>
      <c r="J88" s="27" t="str">
        <f t="shared" si="2"/>
        <v>[FLAG_EMP_ACTIVE] [VARCHAR] (3) NULL,</v>
      </c>
      <c r="M88" s="27" t="s">
        <v>1409</v>
      </c>
      <c r="O88" s="27" t="str">
        <f t="shared" si="3"/>
        <v>`customer_main`.`flag_emp_active` AS FLAG_EMP_ACTIVE,</v>
      </c>
    </row>
    <row r="89" spans="1:15">
      <c r="A89" s="4" t="s">
        <v>603</v>
      </c>
      <c r="B89" s="4"/>
      <c r="C89" s="4" t="s">
        <v>30</v>
      </c>
      <c r="D89" s="4"/>
      <c r="E89" s="4"/>
      <c r="F89" s="5"/>
      <c r="G89" s="5"/>
      <c r="H89" s="5"/>
      <c r="I89" s="4" t="s">
        <v>603</v>
      </c>
      <c r="J89" s="27" t="str">
        <f t="shared" si="2"/>
        <v>[EMP_MEDI] [INT]  NULL,</v>
      </c>
      <c r="M89" s="27" t="s">
        <v>1410</v>
      </c>
      <c r="O89" s="27" t="str">
        <f t="shared" si="3"/>
        <v>`customer_main`.`emp_medi` AS EMP_MEDI,</v>
      </c>
    </row>
    <row r="90" spans="1:15">
      <c r="A90" s="4" t="s">
        <v>604</v>
      </c>
      <c r="B90" s="4"/>
      <c r="C90" s="4" t="s">
        <v>30</v>
      </c>
      <c r="D90" s="4"/>
      <c r="E90" s="4"/>
      <c r="F90" s="5"/>
      <c r="G90" s="5"/>
      <c r="H90" s="5"/>
      <c r="I90" s="4" t="s">
        <v>604</v>
      </c>
      <c r="J90" s="27" t="str">
        <f t="shared" si="2"/>
        <v>[EMP_DEATH] [INT]  NULL,</v>
      </c>
      <c r="M90" s="27" t="s">
        <v>1411</v>
      </c>
      <c r="O90" s="27" t="str">
        <f t="shared" si="3"/>
        <v>`customer_main`.`emp_death` AS EMP_DEATH,</v>
      </c>
    </row>
    <row r="91" spans="1:15">
      <c r="A91" s="4" t="s">
        <v>605</v>
      </c>
      <c r="B91" s="4"/>
      <c r="C91" s="4" t="s">
        <v>30</v>
      </c>
      <c r="D91" s="4"/>
      <c r="E91" s="4"/>
      <c r="F91" s="5"/>
      <c r="G91" s="5"/>
      <c r="H91" s="5"/>
      <c r="I91" s="4" t="s">
        <v>605</v>
      </c>
      <c r="J91" s="27" t="str">
        <f t="shared" si="2"/>
        <v>[EMP_WELFARE] [INT]  NULL,</v>
      </c>
      <c r="M91" s="27" t="s">
        <v>1412</v>
      </c>
      <c r="O91" s="27" t="str">
        <f t="shared" si="3"/>
        <v>`customer_main`.`emp_welfare` AS EMP_WELFARE,</v>
      </c>
    </row>
    <row r="92" spans="1:15">
      <c r="A92" s="4" t="s">
        <v>606</v>
      </c>
      <c r="B92" s="4"/>
      <c r="C92" s="4" t="s">
        <v>30</v>
      </c>
      <c r="D92" s="4"/>
      <c r="E92" s="4"/>
      <c r="F92" s="5"/>
      <c r="G92" s="5"/>
      <c r="H92" s="5"/>
      <c r="I92" s="4" t="s">
        <v>606</v>
      </c>
      <c r="J92" s="27" t="str">
        <f t="shared" si="2"/>
        <v>[EMP_NATIONAL] [INT]  NULL,</v>
      </c>
      <c r="M92" s="27" t="s">
        <v>1413</v>
      </c>
      <c r="O92" s="27" t="str">
        <f t="shared" si="3"/>
        <v>`customer_main`.`emp_national` AS EMP_NATIONAL,</v>
      </c>
    </row>
    <row r="93" spans="1:15">
      <c r="A93" s="4" t="s">
        <v>607</v>
      </c>
      <c r="B93" s="4"/>
      <c r="C93" s="4" t="s">
        <v>117</v>
      </c>
      <c r="D93" s="4" t="s">
        <v>115</v>
      </c>
      <c r="E93" s="4"/>
      <c r="F93" s="5"/>
      <c r="G93" s="5"/>
      <c r="H93" s="5"/>
      <c r="I93" s="4" t="s">
        <v>607</v>
      </c>
      <c r="J93" s="27" t="str">
        <f t="shared" si="2"/>
        <v>[FLAG_DEPOSITOR] [VARCHAR] (3) NULL,</v>
      </c>
      <c r="M93" s="27" t="s">
        <v>1414</v>
      </c>
      <c r="O93" s="27" t="str">
        <f t="shared" si="3"/>
        <v>`customer_main`.`flag_depositor` AS FLAG_DEPOSITOR,</v>
      </c>
    </row>
    <row r="94" spans="1:15">
      <c r="A94" s="4" t="s">
        <v>608</v>
      </c>
      <c r="B94" s="4"/>
      <c r="C94" s="4" t="s">
        <v>117</v>
      </c>
      <c r="D94" s="4" t="s">
        <v>115</v>
      </c>
      <c r="E94" s="4"/>
      <c r="F94" s="5"/>
      <c r="G94" s="5"/>
      <c r="H94" s="5"/>
      <c r="I94" s="4" t="s">
        <v>608</v>
      </c>
      <c r="J94" s="27" t="str">
        <f t="shared" si="2"/>
        <v>[FLAG_RE] [VARCHAR] (3) NULL,</v>
      </c>
      <c r="M94" s="27" t="s">
        <v>1415</v>
      </c>
      <c r="O94" s="27" t="str">
        <f t="shared" si="3"/>
        <v>`customer_main`.`flag_re` AS FLAG_RE,</v>
      </c>
    </row>
    <row r="95" spans="1:15">
      <c r="A95" s="4" t="s">
        <v>609</v>
      </c>
      <c r="B95" s="4"/>
      <c r="C95" s="4" t="s">
        <v>418</v>
      </c>
      <c r="D95" s="4" t="s">
        <v>420</v>
      </c>
      <c r="E95" s="4"/>
      <c r="F95" s="5"/>
      <c r="G95" s="5"/>
      <c r="H95" s="5"/>
      <c r="I95" s="4" t="s">
        <v>609</v>
      </c>
      <c r="J95" s="27" t="str">
        <f t="shared" si="2"/>
        <v>[CURRENT_BAL] [DECIMAL] (18,2) NULL,</v>
      </c>
      <c r="M95" s="27" t="s">
        <v>1416</v>
      </c>
      <c r="O95" s="27" t="str">
        <f t="shared" si="3"/>
        <v>`customer_main`.`current_bal` AS CURRENT_BAL,</v>
      </c>
    </row>
    <row r="96" spans="1:15">
      <c r="A96" s="4" t="s">
        <v>610</v>
      </c>
      <c r="B96" s="4"/>
      <c r="C96" s="4" t="s">
        <v>30</v>
      </c>
      <c r="D96" s="4"/>
      <c r="E96" s="4"/>
      <c r="F96" s="5"/>
      <c r="G96" s="5"/>
      <c r="H96" s="5"/>
      <c r="I96" s="4" t="s">
        <v>610</v>
      </c>
      <c r="J96" s="27" t="str">
        <f t="shared" si="2"/>
        <v>[CREDIT_FACILITY] [INT]  NULL,</v>
      </c>
      <c r="M96" s="27" t="s">
        <v>1417</v>
      </c>
      <c r="O96" s="27" t="str">
        <f t="shared" si="3"/>
        <v>`customer_main`.`credit_facility` AS CREDIT_FACILITY,</v>
      </c>
    </row>
    <row r="97" spans="1:15">
      <c r="A97" s="4" t="s">
        <v>611</v>
      </c>
      <c r="B97" s="4"/>
      <c r="C97" s="4" t="s">
        <v>117</v>
      </c>
      <c r="D97" s="4" t="s">
        <v>115</v>
      </c>
      <c r="E97" s="4"/>
      <c r="F97" s="5"/>
      <c r="G97" s="5"/>
      <c r="H97" s="5"/>
      <c r="I97" s="4" t="s">
        <v>611</v>
      </c>
      <c r="J97" s="27" t="str">
        <f t="shared" si="2"/>
        <v>[TAX_TYPE] [VARCHAR] (3) NULL,</v>
      </c>
      <c r="M97" s="27" t="s">
        <v>1418</v>
      </c>
      <c r="O97" s="27" t="str">
        <f t="shared" si="3"/>
        <v>`customer_main`.`tax_type` AS TAX_TYPE,</v>
      </c>
    </row>
    <row r="98" spans="1:15">
      <c r="A98" s="4" t="s">
        <v>612</v>
      </c>
      <c r="B98" s="4"/>
      <c r="C98" s="4" t="s">
        <v>20</v>
      </c>
      <c r="D98" s="4"/>
      <c r="E98" s="4"/>
      <c r="F98" s="5"/>
      <c r="G98" s="5"/>
      <c r="H98" s="5"/>
      <c r="I98" s="4" t="s">
        <v>612</v>
      </c>
      <c r="J98" s="27" t="str">
        <f t="shared" si="2"/>
        <v>[TAX_AMOUNT] [FLOAT]  NULL,</v>
      </c>
      <c r="M98" s="27" t="s">
        <v>1419</v>
      </c>
      <c r="O98" s="27" t="str">
        <f t="shared" si="3"/>
        <v>`customer_main`.`tax_amount` AS TAX_AMOUNT,</v>
      </c>
    </row>
    <row r="99" spans="1:15">
      <c r="A99" s="4" t="s">
        <v>613</v>
      </c>
      <c r="B99" s="4"/>
      <c r="C99" s="4" t="s">
        <v>118</v>
      </c>
      <c r="D99" s="4"/>
      <c r="E99" s="4"/>
      <c r="F99" s="5"/>
      <c r="G99" s="5"/>
      <c r="H99" s="5"/>
      <c r="I99" s="4" t="s">
        <v>613</v>
      </c>
      <c r="J99" s="27" t="str">
        <f t="shared" si="2"/>
        <v>[TAX_DEP_DATE] [DATE]  NULL,</v>
      </c>
      <c r="M99" s="27" t="s">
        <v>1420</v>
      </c>
      <c r="O99" s="27" t="str">
        <f t="shared" si="3"/>
        <v>`customer_main`.`tax_dep_date` AS TAX_DEP_DATE,</v>
      </c>
    </row>
    <row r="100" spans="1:15">
      <c r="A100" s="4" t="s">
        <v>614</v>
      </c>
      <c r="B100" s="4"/>
      <c r="C100" s="4" t="s">
        <v>117</v>
      </c>
      <c r="D100" s="4" t="s">
        <v>115</v>
      </c>
      <c r="E100" s="4"/>
      <c r="F100" s="5"/>
      <c r="G100" s="5"/>
      <c r="H100" s="5"/>
      <c r="I100" s="4" t="s">
        <v>614</v>
      </c>
      <c r="J100" s="27" t="str">
        <f t="shared" si="2"/>
        <v>[EMP_SER_PERIOD] [VARCHAR] (3) NULL,</v>
      </c>
      <c r="M100" s="27" t="s">
        <v>1421</v>
      </c>
      <c r="O100" s="27" t="str">
        <f t="shared" si="3"/>
        <v>`customer_main`.`emp_ser_period` AS EMP_SER_PERIOD,</v>
      </c>
    </row>
    <row r="101" spans="1:15">
      <c r="A101" s="4" t="s">
        <v>615</v>
      </c>
      <c r="B101" s="4"/>
      <c r="C101" s="4" t="s">
        <v>117</v>
      </c>
      <c r="D101" s="4" t="s">
        <v>115</v>
      </c>
      <c r="E101" s="4"/>
      <c r="F101" s="5"/>
      <c r="G101" s="5"/>
      <c r="H101" s="5"/>
      <c r="I101" s="4" t="s">
        <v>615</v>
      </c>
      <c r="J101" s="27" t="str">
        <f t="shared" si="2"/>
        <v>[FL_GUILD] [VARCHAR] (3) NULL,</v>
      </c>
      <c r="M101" s="27" t="s">
        <v>1422</v>
      </c>
      <c r="O101" s="27" t="str">
        <f t="shared" si="3"/>
        <v>`customer_main`.`fl_guild` AS FL_GUILD,</v>
      </c>
    </row>
    <row r="102" spans="1:15">
      <c r="A102" s="4" t="s">
        <v>616</v>
      </c>
      <c r="B102" s="4"/>
      <c r="C102" s="4" t="s">
        <v>117</v>
      </c>
      <c r="D102" s="4" t="s">
        <v>115</v>
      </c>
      <c r="E102" s="4"/>
      <c r="F102" s="5"/>
      <c r="G102" s="5"/>
      <c r="H102" s="5"/>
      <c r="I102" s="4" t="s">
        <v>616</v>
      </c>
      <c r="J102" s="27" t="str">
        <f t="shared" si="2"/>
        <v>[FL_MEDI] [VARCHAR] (3) NULL,</v>
      </c>
      <c r="M102" s="27" t="s">
        <v>1423</v>
      </c>
      <c r="O102" s="27" t="str">
        <f t="shared" si="3"/>
        <v>`customer_main`.`fl_medi` AS FL_MEDI,</v>
      </c>
    </row>
    <row r="103" spans="1:15">
      <c r="A103" s="4" t="s">
        <v>617</v>
      </c>
      <c r="B103" s="4"/>
      <c r="C103" s="4" t="s">
        <v>117</v>
      </c>
      <c r="D103" s="4" t="s">
        <v>115</v>
      </c>
      <c r="E103" s="4"/>
      <c r="F103" s="5"/>
      <c r="G103" s="5"/>
      <c r="H103" s="5"/>
      <c r="I103" s="4" t="s">
        <v>617</v>
      </c>
      <c r="J103" s="27" t="str">
        <f t="shared" si="2"/>
        <v>[FL_MEAL] [VARCHAR] (3) NULL,</v>
      </c>
      <c r="M103" s="27" t="s">
        <v>1424</v>
      </c>
      <c r="O103" s="27" t="str">
        <f t="shared" si="3"/>
        <v>`customer_main`.`fl_meal` AS FL_MEAL,</v>
      </c>
    </row>
    <row r="104" spans="1:15">
      <c r="A104" s="4" t="s">
        <v>618</v>
      </c>
      <c r="B104" s="4"/>
      <c r="C104" s="4" t="s">
        <v>117</v>
      </c>
      <c r="D104" s="4" t="s">
        <v>115</v>
      </c>
      <c r="E104" s="4"/>
      <c r="F104" s="5"/>
      <c r="G104" s="5"/>
      <c r="H104" s="5"/>
      <c r="I104" s="4" t="s">
        <v>618</v>
      </c>
      <c r="J104" s="27" t="str">
        <f t="shared" si="2"/>
        <v>[FL_PHONE] [VARCHAR] (3) NULL,</v>
      </c>
      <c r="M104" s="27" t="s">
        <v>1425</v>
      </c>
      <c r="O104" s="27" t="str">
        <f t="shared" si="3"/>
        <v>`customer_main`.`fl_phone` AS FL_PHONE,</v>
      </c>
    </row>
    <row r="105" spans="1:15">
      <c r="A105" s="4" t="s">
        <v>619</v>
      </c>
      <c r="B105" s="4"/>
      <c r="C105" s="4" t="s">
        <v>117</v>
      </c>
      <c r="D105" s="4" t="s">
        <v>115</v>
      </c>
      <c r="E105" s="4"/>
      <c r="F105" s="5"/>
      <c r="G105" s="5"/>
      <c r="H105" s="5"/>
      <c r="I105" s="4" t="s">
        <v>619</v>
      </c>
      <c r="J105" s="27" t="str">
        <f t="shared" si="2"/>
        <v>[FL_VEHICLE] [VARCHAR] (3) NULL,</v>
      </c>
      <c r="M105" s="27" t="s">
        <v>1426</v>
      </c>
      <c r="O105" s="27" t="str">
        <f t="shared" si="3"/>
        <v>`customer_main`.`fl_vehicle` AS FL_VEHICLE,</v>
      </c>
    </row>
    <row r="106" spans="1:15">
      <c r="A106" s="4" t="s">
        <v>620</v>
      </c>
      <c r="B106" s="4"/>
      <c r="C106" s="4" t="s">
        <v>117</v>
      </c>
      <c r="D106" s="4" t="s">
        <v>115</v>
      </c>
      <c r="E106" s="4"/>
      <c r="F106" s="5"/>
      <c r="G106" s="5"/>
      <c r="H106" s="5"/>
      <c r="I106" s="4" t="s">
        <v>620</v>
      </c>
      <c r="J106" s="27" t="str">
        <f t="shared" si="2"/>
        <v>[FL_INSU] [VARCHAR] (3) NULL,</v>
      </c>
      <c r="M106" s="27" t="s">
        <v>1427</v>
      </c>
      <c r="O106" s="27" t="str">
        <f t="shared" si="3"/>
        <v>`customer_main`.`fl_insu` AS FL_INSU,</v>
      </c>
    </row>
    <row r="107" spans="1:15">
      <c r="A107" s="4" t="s">
        <v>621</v>
      </c>
      <c r="B107" s="4"/>
      <c r="C107" s="4" t="s">
        <v>117</v>
      </c>
      <c r="D107" s="4" t="s">
        <v>115</v>
      </c>
      <c r="E107" s="4"/>
      <c r="F107" s="5"/>
      <c r="G107" s="5"/>
      <c r="H107" s="5"/>
      <c r="I107" s="4" t="s">
        <v>621</v>
      </c>
      <c r="J107" s="27" t="str">
        <f t="shared" si="2"/>
        <v>[PLACE_BIRTH] [VARCHAR] (3) NULL,</v>
      </c>
      <c r="M107" s="27" t="s">
        <v>1428</v>
      </c>
      <c r="O107" s="27" t="str">
        <f t="shared" si="3"/>
        <v>`customer_main`.`place_birth` AS PLACE_BIRTH,</v>
      </c>
    </row>
    <row r="108" spans="1:15">
      <c r="A108" s="4" t="s">
        <v>622</v>
      </c>
      <c r="B108" s="4"/>
      <c r="C108" s="4" t="s">
        <v>117</v>
      </c>
      <c r="D108" s="4" t="s">
        <v>115</v>
      </c>
      <c r="E108" s="4"/>
      <c r="F108" s="5"/>
      <c r="G108" s="5"/>
      <c r="H108" s="5"/>
      <c r="I108" s="4" t="s">
        <v>622</v>
      </c>
      <c r="J108" s="27" t="str">
        <f t="shared" si="2"/>
        <v>[DATE_IC_ISSUE] [VARCHAR] (3) NULL,</v>
      </c>
      <c r="M108" s="27" t="s">
        <v>1429</v>
      </c>
      <c r="O108" s="27" t="str">
        <f t="shared" si="3"/>
        <v>`customer_main`.`date_ic_issue` AS DATE_IC_ISSUE,</v>
      </c>
    </row>
    <row r="109" spans="1:15">
      <c r="A109" s="4" t="s">
        <v>623</v>
      </c>
      <c r="B109" s="4"/>
      <c r="C109" s="4" t="s">
        <v>117</v>
      </c>
      <c r="D109" s="4" t="s">
        <v>115</v>
      </c>
      <c r="E109" s="4"/>
      <c r="F109" s="5"/>
      <c r="G109" s="5"/>
      <c r="H109" s="5"/>
      <c r="I109" s="4" t="s">
        <v>623</v>
      </c>
      <c r="J109" s="27" t="str">
        <f t="shared" si="2"/>
        <v>[FL_WIFE] [VARCHAR] (3) NULL,</v>
      </c>
      <c r="M109" s="27" t="s">
        <v>1430</v>
      </c>
      <c r="O109" s="27" t="str">
        <f t="shared" si="3"/>
        <v>`customer_main`.`fl_wife` AS FL_WIFE,</v>
      </c>
    </row>
    <row r="110" spans="1:15">
      <c r="A110" s="4" t="s">
        <v>624</v>
      </c>
      <c r="B110" s="4"/>
      <c r="C110" s="4" t="s">
        <v>117</v>
      </c>
      <c r="D110" s="4" t="s">
        <v>115</v>
      </c>
      <c r="E110" s="4"/>
      <c r="F110" s="5"/>
      <c r="G110" s="5"/>
      <c r="H110" s="5"/>
      <c r="I110" s="4" t="s">
        <v>624</v>
      </c>
      <c r="J110" s="27" t="str">
        <f t="shared" si="2"/>
        <v>[FL_CHILDREN] [VARCHAR] (3) NULL,</v>
      </c>
      <c r="M110" s="27" t="s">
        <v>1431</v>
      </c>
      <c r="O110" s="27" t="str">
        <f t="shared" si="3"/>
        <v>`customer_main`.`fl_children` AS FL_CHILDREN,</v>
      </c>
    </row>
    <row r="111" spans="1:15">
      <c r="A111" s="4" t="s">
        <v>625</v>
      </c>
      <c r="B111" s="4"/>
      <c r="C111" s="4" t="s">
        <v>117</v>
      </c>
      <c r="D111" s="4" t="s">
        <v>115</v>
      </c>
      <c r="E111" s="4"/>
      <c r="F111" s="5"/>
      <c r="G111" s="5"/>
      <c r="H111" s="5"/>
      <c r="I111" s="4" t="s">
        <v>625</v>
      </c>
      <c r="J111" s="27" t="str">
        <f t="shared" si="2"/>
        <v>[FL_PARENTS] [VARCHAR] (3) NULL,</v>
      </c>
      <c r="M111" s="27" t="s">
        <v>1432</v>
      </c>
      <c r="O111" s="27" t="str">
        <f t="shared" si="3"/>
        <v>`customer_main`.`fl_parents` AS FL_PARENTS,</v>
      </c>
    </row>
    <row r="112" spans="1:15">
      <c r="A112" s="4" t="s">
        <v>626</v>
      </c>
      <c r="B112" s="4"/>
      <c r="C112" s="4" t="s">
        <v>117</v>
      </c>
      <c r="D112" s="4" t="s">
        <v>115</v>
      </c>
      <c r="E112" s="4"/>
      <c r="F112" s="5"/>
      <c r="G112" s="5"/>
      <c r="H112" s="5"/>
      <c r="I112" s="4" t="s">
        <v>626</v>
      </c>
      <c r="J112" s="27" t="str">
        <f t="shared" si="2"/>
        <v>[FL_OTHERS] [VARCHAR] (3) NULL,</v>
      </c>
      <c r="M112" s="27" t="s">
        <v>1433</v>
      </c>
      <c r="O112" s="27" t="str">
        <f t="shared" si="3"/>
        <v>`customer_main`.`fl_others` AS FL_OTHERS,</v>
      </c>
    </row>
    <row r="113" spans="1:15">
      <c r="A113" s="4" t="s">
        <v>627</v>
      </c>
      <c r="B113" s="4"/>
      <c r="C113" s="4" t="s">
        <v>117</v>
      </c>
      <c r="D113" s="4" t="s">
        <v>115</v>
      </c>
      <c r="E113" s="4"/>
      <c r="F113" s="5"/>
      <c r="G113" s="5"/>
      <c r="H113" s="5"/>
      <c r="I113" s="4" t="s">
        <v>627</v>
      </c>
      <c r="J113" s="27" t="str">
        <f t="shared" si="2"/>
        <v>[FL_BUSINESS] [VARCHAR] (3) NULL,</v>
      </c>
      <c r="M113" s="27" t="s">
        <v>1434</v>
      </c>
      <c r="O113" s="27" t="str">
        <f t="shared" si="3"/>
        <v>`customer_main`.`fl_business` AS FL_BUSINESS,</v>
      </c>
    </row>
    <row r="114" spans="1:15">
      <c r="A114" s="4" t="s">
        <v>628</v>
      </c>
      <c r="B114" s="4"/>
      <c r="C114" s="4" t="s">
        <v>117</v>
      </c>
      <c r="D114" s="4" t="s">
        <v>115</v>
      </c>
      <c r="E114" s="4"/>
      <c r="F114" s="5"/>
      <c r="G114" s="5"/>
      <c r="H114" s="5"/>
      <c r="I114" s="4" t="s">
        <v>628</v>
      </c>
      <c r="J114" s="27" t="str">
        <f t="shared" si="2"/>
        <v>[FL_BUSI_OTHER] [VARCHAR] (3) NULL,</v>
      </c>
      <c r="M114" s="27" t="s">
        <v>1435</v>
      </c>
      <c r="O114" s="27" t="str">
        <f t="shared" si="3"/>
        <v>`customer_main`.`fl_busi_other` AS FL_BUSI_OTHER,</v>
      </c>
    </row>
    <row r="115" spans="1:15">
      <c r="A115" s="4" t="s">
        <v>629</v>
      </c>
      <c r="B115" s="4"/>
      <c r="C115" s="4" t="s">
        <v>117</v>
      </c>
      <c r="D115" s="4" t="s">
        <v>115</v>
      </c>
      <c r="E115" s="4"/>
      <c r="F115" s="5"/>
      <c r="G115" s="5"/>
      <c r="H115" s="5"/>
      <c r="I115" s="4" t="s">
        <v>629</v>
      </c>
      <c r="J115" s="27" t="str">
        <f t="shared" si="2"/>
        <v>[BUSI_CATEGORY] [VARCHAR] (3) NULL,</v>
      </c>
      <c r="M115" s="27" t="s">
        <v>1436</v>
      </c>
      <c r="O115" s="27" t="str">
        <f t="shared" si="3"/>
        <v>`customer_main`.`busi_category` AS BUSI_CATEGORY,</v>
      </c>
    </row>
    <row r="116" spans="1:15">
      <c r="A116" s="4" t="s">
        <v>630</v>
      </c>
      <c r="B116" s="4" t="s">
        <v>730</v>
      </c>
      <c r="C116" s="4" t="s">
        <v>118</v>
      </c>
      <c r="D116" s="4"/>
      <c r="E116" s="4"/>
      <c r="F116" s="5"/>
      <c r="G116" s="5"/>
      <c r="H116" s="5"/>
      <c r="I116" s="4" t="s">
        <v>630</v>
      </c>
      <c r="J116" s="27" t="str">
        <f t="shared" si="2"/>
        <v>[DATE_APPOINT] [DATE]  NULL,</v>
      </c>
      <c r="M116" s="27" t="s">
        <v>1437</v>
      </c>
      <c r="O116" s="27" t="str">
        <f t="shared" si="3"/>
        <v>`customer_main`.`date_appoint` AS DATE_APPOINT,</v>
      </c>
    </row>
    <row r="117" spans="1:15">
      <c r="A117" s="4" t="s">
        <v>631</v>
      </c>
      <c r="B117" s="4"/>
      <c r="C117" s="4" t="s">
        <v>117</v>
      </c>
      <c r="D117" s="4" t="s">
        <v>115</v>
      </c>
      <c r="E117" s="4"/>
      <c r="F117" s="5"/>
      <c r="G117" s="5"/>
      <c r="H117" s="5"/>
      <c r="I117" s="4" t="s">
        <v>631</v>
      </c>
      <c r="J117" s="27" t="str">
        <f t="shared" si="2"/>
        <v>[EMP_WORK_TYPE] [VARCHAR] (3) NULL,</v>
      </c>
      <c r="M117" s="27" t="s">
        <v>1438</v>
      </c>
      <c r="O117" s="27" t="str">
        <f t="shared" si="3"/>
        <v>`customer_main`.`emp_work_type` AS EMP_WORK_TYPE,</v>
      </c>
    </row>
    <row r="118" spans="1:15">
      <c r="A118" s="4" t="s">
        <v>632</v>
      </c>
      <c r="B118" s="4"/>
      <c r="C118" s="4" t="s">
        <v>117</v>
      </c>
      <c r="D118" s="4" t="s">
        <v>115</v>
      </c>
      <c r="E118" s="4"/>
      <c r="F118" s="5"/>
      <c r="G118" s="5"/>
      <c r="H118" s="5"/>
      <c r="I118" s="4" t="s">
        <v>632</v>
      </c>
      <c r="J118" s="27" t="str">
        <f t="shared" si="2"/>
        <v>[FLAG_FSD] [VARCHAR] (3) NULL,</v>
      </c>
      <c r="M118" s="27" t="s">
        <v>1439</v>
      </c>
      <c r="O118" s="27" t="str">
        <f t="shared" si="3"/>
        <v>`customer_main`.`flag_fsd` AS FLAG_FSD,</v>
      </c>
    </row>
    <row r="119" spans="1:15">
      <c r="A119" s="4" t="s">
        <v>633</v>
      </c>
      <c r="B119" s="4"/>
      <c r="C119" s="4" t="s">
        <v>117</v>
      </c>
      <c r="D119" s="4" t="s">
        <v>115</v>
      </c>
      <c r="E119" s="4"/>
      <c r="F119" s="5"/>
      <c r="G119" s="5"/>
      <c r="H119" s="5"/>
      <c r="I119" s="4" t="s">
        <v>633</v>
      </c>
      <c r="J119" s="27" t="str">
        <f t="shared" si="2"/>
        <v>[FLAG_CREDIT] [VARCHAR] (3) NULL,</v>
      </c>
      <c r="M119" s="27" t="s">
        <v>1440</v>
      </c>
      <c r="O119" s="27" t="str">
        <f t="shared" si="3"/>
        <v>`customer_main`.`flag_credit` AS FLAG_CREDIT,</v>
      </c>
    </row>
    <row r="120" spans="1:15">
      <c r="A120" s="4" t="s">
        <v>634</v>
      </c>
      <c r="B120" s="4"/>
      <c r="C120" s="4" t="s">
        <v>117</v>
      </c>
      <c r="D120" s="4" t="s">
        <v>115</v>
      </c>
      <c r="E120" s="4"/>
      <c r="F120" s="5"/>
      <c r="G120" s="5"/>
      <c r="H120" s="5"/>
      <c r="I120" s="4" t="s">
        <v>634</v>
      </c>
      <c r="J120" s="27" t="str">
        <f t="shared" si="2"/>
        <v>[S_SURNAME] [VARCHAR] (3) NULL,</v>
      </c>
      <c r="M120" s="27" t="s">
        <v>1441</v>
      </c>
      <c r="O120" s="27" t="str">
        <f t="shared" si="3"/>
        <v>`customer_main`.`s_surname` AS S_SURNAME,</v>
      </c>
    </row>
    <row r="121" spans="1:15">
      <c r="A121" s="4" t="s">
        <v>635</v>
      </c>
      <c r="B121" s="4"/>
      <c r="C121" s="4" t="s">
        <v>117</v>
      </c>
      <c r="D121" s="4" t="s">
        <v>115</v>
      </c>
      <c r="E121" s="4"/>
      <c r="F121" s="5"/>
      <c r="G121" s="5"/>
      <c r="H121" s="5"/>
      <c r="I121" s="4" t="s">
        <v>635</v>
      </c>
      <c r="J121" s="27" t="str">
        <f t="shared" si="2"/>
        <v>[S_FIRSTNAME] [VARCHAR] (3) NULL,</v>
      </c>
      <c r="M121" s="27" t="s">
        <v>1442</v>
      </c>
      <c r="O121" s="27" t="str">
        <f t="shared" si="3"/>
        <v>`customer_main`.`s_firstname` AS S_FIRSTNAME,</v>
      </c>
    </row>
    <row r="122" spans="1:15">
      <c r="A122" s="4" t="s">
        <v>636</v>
      </c>
      <c r="B122" s="4"/>
      <c r="C122" s="4" t="s">
        <v>117</v>
      </c>
      <c r="D122" s="4" t="s">
        <v>115</v>
      </c>
      <c r="E122" s="4"/>
      <c r="F122" s="5"/>
      <c r="G122" s="5"/>
      <c r="H122" s="5"/>
      <c r="I122" s="4" t="s">
        <v>636</v>
      </c>
      <c r="J122" s="27" t="str">
        <f t="shared" si="2"/>
        <v>[S_OTHER] [VARCHAR] (3) NULL,</v>
      </c>
      <c r="M122" s="27" t="s">
        <v>1443</v>
      </c>
      <c r="O122" s="27" t="str">
        <f t="shared" si="3"/>
        <v>`customer_main`.`s_other` AS S_OTHER,</v>
      </c>
    </row>
    <row r="123" spans="1:15">
      <c r="A123" s="4" t="s">
        <v>637</v>
      </c>
      <c r="B123" s="4"/>
      <c r="C123" s="4" t="s">
        <v>117</v>
      </c>
      <c r="D123" s="4" t="s">
        <v>115</v>
      </c>
      <c r="E123" s="4"/>
      <c r="F123" s="5"/>
      <c r="G123" s="5"/>
      <c r="H123" s="5"/>
      <c r="I123" s="4" t="s">
        <v>637</v>
      </c>
      <c r="J123" s="27" t="str">
        <f t="shared" si="2"/>
        <v>[S_INITIAL] [VARCHAR] (3) NULL,</v>
      </c>
      <c r="M123" s="27" t="s">
        <v>1444</v>
      </c>
      <c r="O123" s="27" t="str">
        <f t="shared" si="3"/>
        <v>`customer_main`.`s_initial` AS S_INITIAL,</v>
      </c>
    </row>
    <row r="124" spans="1:15">
      <c r="A124" s="4" t="s">
        <v>638</v>
      </c>
      <c r="B124" s="4"/>
      <c r="C124" s="4" t="s">
        <v>117</v>
      </c>
      <c r="D124" s="4" t="s">
        <v>115</v>
      </c>
      <c r="E124" s="4"/>
      <c r="F124" s="5"/>
      <c r="G124" s="5"/>
      <c r="H124" s="5"/>
      <c r="I124" s="4" t="s">
        <v>638</v>
      </c>
      <c r="J124" s="27" t="str">
        <f t="shared" si="2"/>
        <v>[FONT] [VARCHAR] (3) NULL,</v>
      </c>
      <c r="M124" s="27" t="s">
        <v>1445</v>
      </c>
      <c r="O124" s="27" t="str">
        <f t="shared" si="3"/>
        <v>`customer_main`.`font` AS FONT,</v>
      </c>
    </row>
    <row r="125" spans="1:15">
      <c r="A125" s="4" t="s">
        <v>639</v>
      </c>
      <c r="B125" s="4"/>
      <c r="C125" s="4" t="s">
        <v>117</v>
      </c>
      <c r="D125" s="4" t="s">
        <v>115</v>
      </c>
      <c r="E125" s="4"/>
      <c r="F125" s="5"/>
      <c r="G125" s="5"/>
      <c r="H125" s="5"/>
      <c r="I125" s="4" t="s">
        <v>639</v>
      </c>
      <c r="J125" s="27" t="str">
        <f t="shared" si="2"/>
        <v>[CCL_MOBILE_NO] [VARCHAR] (3) NULL,</v>
      </c>
      <c r="M125" s="27" t="s">
        <v>1446</v>
      </c>
      <c r="O125" s="27" t="str">
        <f t="shared" si="3"/>
        <v>`customer_main`.`ccl_mobile_no` AS CCL_MOBILE_NO,</v>
      </c>
    </row>
    <row r="126" spans="1:15">
      <c r="A126" s="4" t="s">
        <v>640</v>
      </c>
      <c r="B126" s="4"/>
      <c r="C126" s="4" t="s">
        <v>117</v>
      </c>
      <c r="D126" s="4" t="s">
        <v>115</v>
      </c>
      <c r="E126" s="4"/>
      <c r="F126" s="5"/>
      <c r="G126" s="5"/>
      <c r="H126" s="5"/>
      <c r="I126" s="4" t="s">
        <v>640</v>
      </c>
      <c r="J126" s="27" t="str">
        <f t="shared" si="2"/>
        <v>[FLAG_DIS_CEN] [VARCHAR] (3) NULL,</v>
      </c>
      <c r="M126" s="27" t="s">
        <v>1447</v>
      </c>
      <c r="O126" s="27" t="str">
        <f t="shared" si="3"/>
        <v>`customer_main`.`flag_dis_cen` AS FLAG_DIS_CEN,</v>
      </c>
    </row>
    <row r="127" spans="1:15">
      <c r="A127" s="4" t="s">
        <v>641</v>
      </c>
      <c r="B127" s="4"/>
      <c r="C127" s="4" t="s">
        <v>117</v>
      </c>
      <c r="D127" s="4" t="s">
        <v>115</v>
      </c>
      <c r="E127" s="4"/>
      <c r="F127" s="5"/>
      <c r="G127" s="5"/>
      <c r="H127" s="5"/>
      <c r="I127" s="4" t="s">
        <v>641</v>
      </c>
      <c r="J127" s="27" t="str">
        <f t="shared" si="2"/>
        <v>[FLAG_SELLER] [VARCHAR] (3) NULL,</v>
      </c>
      <c r="M127" s="27" t="s">
        <v>1448</v>
      </c>
      <c r="O127" s="27" t="str">
        <f t="shared" si="3"/>
        <v>`customer_main`.`flag_seller` AS FLAG_SELLER,</v>
      </c>
    </row>
    <row r="128" spans="1:15">
      <c r="A128" s="4" t="s">
        <v>642</v>
      </c>
      <c r="B128" s="4"/>
      <c r="C128" s="4" t="s">
        <v>117</v>
      </c>
      <c r="D128" s="4" t="s">
        <v>115</v>
      </c>
      <c r="E128" s="4"/>
      <c r="F128" s="5"/>
      <c r="G128" s="5"/>
      <c r="H128" s="5"/>
      <c r="I128" s="4" t="s">
        <v>642</v>
      </c>
      <c r="J128" s="27" t="str">
        <f t="shared" si="2"/>
        <v>[MESS_CONTROL] [VARCHAR] (3) NULL,</v>
      </c>
      <c r="M128" s="27" t="s">
        <v>1449</v>
      </c>
      <c r="O128" s="27" t="str">
        <f t="shared" si="3"/>
        <v>`customer_main`.`mess_control` AS MESS_CONTROL,</v>
      </c>
    </row>
    <row r="129" spans="1:15">
      <c r="A129" s="4" t="s">
        <v>643</v>
      </c>
      <c r="B129" s="4"/>
      <c r="C129" s="4" t="s">
        <v>117</v>
      </c>
      <c r="D129" s="4" t="s">
        <v>115</v>
      </c>
      <c r="E129" s="4"/>
      <c r="F129" s="5"/>
      <c r="G129" s="5"/>
      <c r="H129" s="5"/>
      <c r="I129" s="4" t="s">
        <v>643</v>
      </c>
      <c r="J129" s="27" t="str">
        <f t="shared" si="2"/>
        <v>[MAIN_ROAD] [VARCHAR] (3) NULL,</v>
      </c>
      <c r="M129" s="27" t="s">
        <v>1450</v>
      </c>
      <c r="O129" s="27" t="str">
        <f t="shared" si="3"/>
        <v>`customer_main`.`main_road` AS MAIN_ROAD,</v>
      </c>
    </row>
    <row r="130" spans="1:15">
      <c r="A130" s="4" t="s">
        <v>644</v>
      </c>
      <c r="B130" s="4"/>
      <c r="C130" s="4" t="s">
        <v>117</v>
      </c>
      <c r="D130" s="4" t="s">
        <v>115</v>
      </c>
      <c r="E130" s="4"/>
      <c r="F130" s="5"/>
      <c r="G130" s="5"/>
      <c r="H130" s="5"/>
      <c r="I130" s="4" t="s">
        <v>644</v>
      </c>
      <c r="J130" s="27" t="str">
        <f t="shared" si="2"/>
        <v>[CRIB] [VARCHAR] (3) NULL,</v>
      </c>
      <c r="M130" s="27" t="s">
        <v>1451</v>
      </c>
      <c r="O130" s="27" t="str">
        <f t="shared" si="3"/>
        <v>`customer_main`.`crib` AS CRIB,</v>
      </c>
    </row>
    <row r="131" spans="1:15">
      <c r="A131" s="4" t="s">
        <v>645</v>
      </c>
      <c r="B131" s="4" t="s">
        <v>731</v>
      </c>
      <c r="C131" s="4" t="s">
        <v>117</v>
      </c>
      <c r="D131" s="4" t="s">
        <v>115</v>
      </c>
      <c r="E131" s="4"/>
      <c r="F131" s="5"/>
      <c r="G131" s="5"/>
      <c r="H131" s="5"/>
      <c r="I131" s="4" t="s">
        <v>645</v>
      </c>
      <c r="J131" s="27" t="str">
        <f t="shared" si="2"/>
        <v>[EMPLOY_CATEGORY] [VARCHAR] (3) NULL,</v>
      </c>
      <c r="M131" s="27" t="s">
        <v>1452</v>
      </c>
      <c r="O131" s="27" t="str">
        <f t="shared" si="3"/>
        <v>`customer_main`.`employ_category` AS EMPLOY_CATEGORY,</v>
      </c>
    </row>
    <row r="132" spans="1:15">
      <c r="A132" s="4" t="s">
        <v>646</v>
      </c>
      <c r="B132" s="4"/>
      <c r="C132" s="4" t="s">
        <v>117</v>
      </c>
      <c r="D132" s="4" t="s">
        <v>115</v>
      </c>
      <c r="E132" s="4"/>
      <c r="F132" s="5"/>
      <c r="G132" s="5"/>
      <c r="H132" s="5"/>
      <c r="I132" s="4" t="s">
        <v>646</v>
      </c>
      <c r="J132" s="27" t="str">
        <f t="shared" si="2"/>
        <v>[VAT_NO] [VARCHAR] (3) NULL,</v>
      </c>
      <c r="M132" s="27" t="s">
        <v>1453</v>
      </c>
      <c r="O132" s="27" t="str">
        <f t="shared" si="3"/>
        <v>`customer_main`.`vat_no` AS VAT_NO,</v>
      </c>
    </row>
    <row r="133" spans="1:15">
      <c r="A133" s="4" t="s">
        <v>647</v>
      </c>
      <c r="B133" s="4"/>
      <c r="C133" s="4" t="s">
        <v>117</v>
      </c>
      <c r="D133" s="4" t="s">
        <v>115</v>
      </c>
      <c r="E133" s="4"/>
      <c r="F133" s="5"/>
      <c r="G133" s="5"/>
      <c r="H133" s="5"/>
      <c r="I133" s="4" t="s">
        <v>647</v>
      </c>
      <c r="J133" s="27" t="str">
        <f t="shared" si="2"/>
        <v>[CUS_AREA] [VARCHAR] (3) NULL,</v>
      </c>
      <c r="M133" s="27" t="s">
        <v>1454</v>
      </c>
      <c r="O133" s="27" t="str">
        <f t="shared" si="3"/>
        <v>`customer_main`.`cus_area` AS CUS_AREA,</v>
      </c>
    </row>
    <row r="134" spans="1:15">
      <c r="A134" s="4" t="s">
        <v>648</v>
      </c>
      <c r="B134" s="4"/>
      <c r="C134" s="4" t="s">
        <v>117</v>
      </c>
      <c r="D134" s="4" t="s">
        <v>115</v>
      </c>
      <c r="E134" s="4"/>
      <c r="F134" s="5"/>
      <c r="G134" s="5"/>
      <c r="H134" s="5"/>
      <c r="I134" s="4" t="s">
        <v>648</v>
      </c>
      <c r="J134" s="27" t="str">
        <f t="shared" si="2"/>
        <v>[CUS_GSDIVISION] [VARCHAR] (3) NULL,</v>
      </c>
      <c r="M134" s="27" t="s">
        <v>1455</v>
      </c>
      <c r="O134" s="27" t="str">
        <f t="shared" si="3"/>
        <v>`customer_main`.`cus_gsdivision` AS CUS_GSDIVISION,</v>
      </c>
    </row>
    <row r="135" spans="1:15">
      <c r="A135" s="4" t="s">
        <v>296</v>
      </c>
      <c r="B135" s="4"/>
      <c r="C135" s="4" t="s">
        <v>117</v>
      </c>
      <c r="D135" s="4" t="s">
        <v>115</v>
      </c>
      <c r="E135" s="4"/>
      <c r="F135" s="5"/>
      <c r="G135" s="5"/>
      <c r="H135" s="5"/>
      <c r="I135" s="4" t="s">
        <v>296</v>
      </c>
      <c r="J135" s="27" t="str">
        <f t="shared" si="2"/>
        <v>[AP_HG] [VARCHAR] (3) NULL,</v>
      </c>
      <c r="M135" s="27" t="s">
        <v>1456</v>
      </c>
      <c r="O135" s="27" t="str">
        <f t="shared" si="3"/>
        <v>`customer_main`.`ap_hg` AS AP_HG,</v>
      </c>
    </row>
    <row r="136" spans="1:15">
      <c r="A136" s="4" t="s">
        <v>649</v>
      </c>
      <c r="B136" s="4"/>
      <c r="C136" s="4" t="s">
        <v>117</v>
      </c>
      <c r="D136" s="4" t="s">
        <v>115</v>
      </c>
      <c r="E136" s="4"/>
      <c r="F136" s="5"/>
      <c r="G136" s="5"/>
      <c r="H136" s="5"/>
      <c r="I136" s="4" t="s">
        <v>649</v>
      </c>
      <c r="J136" s="27" t="str">
        <f t="shared" si="2"/>
        <v>[HD_OFFICE] [VARCHAR] (3) NULL,</v>
      </c>
      <c r="M136" s="27" t="s">
        <v>1457</v>
      </c>
      <c r="O136" s="27" t="str">
        <f t="shared" si="3"/>
        <v>`customer_main`.`hd_office` AS HD_OFFICE,</v>
      </c>
    </row>
    <row r="137" spans="1:15">
      <c r="A137" s="4" t="s">
        <v>141</v>
      </c>
      <c r="B137" s="4"/>
      <c r="C137" s="4" t="s">
        <v>117</v>
      </c>
      <c r="D137" s="4" t="s">
        <v>115</v>
      </c>
      <c r="E137" s="4"/>
      <c r="F137" s="5"/>
      <c r="G137" s="5"/>
      <c r="H137" s="5"/>
      <c r="I137" s="4" t="s">
        <v>141</v>
      </c>
      <c r="J137" s="27" t="str">
        <f t="shared" si="2"/>
        <v>[FLAG] [VARCHAR] (3) NULL,</v>
      </c>
      <c r="M137" s="27" t="s">
        <v>1458</v>
      </c>
      <c r="O137" s="27" t="str">
        <f t="shared" si="3"/>
        <v>`customer_main`.`flag` AS FLAG,</v>
      </c>
    </row>
    <row r="138" spans="1:15">
      <c r="A138" s="4" t="s">
        <v>650</v>
      </c>
      <c r="B138" s="4"/>
      <c r="C138" s="4" t="s">
        <v>117</v>
      </c>
      <c r="D138" s="4" t="s">
        <v>115</v>
      </c>
      <c r="E138" s="4"/>
      <c r="F138" s="5"/>
      <c r="G138" s="5"/>
      <c r="H138" s="5"/>
      <c r="I138" s="4" t="s">
        <v>650</v>
      </c>
      <c r="J138" s="27" t="str">
        <f t="shared" ref="J138:J187" si="4">"[" &amp; A138 &amp; "] [" &amp; C138 &amp; "] " &amp; IF(D138="","","(" &amp; D138 &amp; ")") &amp; " NULL,"</f>
        <v>[TEMP_FLAG] [VARCHAR] (3) NULL,</v>
      </c>
      <c r="M138" s="27" t="s">
        <v>1459</v>
      </c>
      <c r="O138" s="27" t="str">
        <f t="shared" si="3"/>
        <v>`customer_main`.`temp_flag` AS TEMP_FLAG,</v>
      </c>
    </row>
    <row r="139" spans="1:15">
      <c r="A139" s="4" t="s">
        <v>651</v>
      </c>
      <c r="B139" s="4"/>
      <c r="C139" s="4" t="s">
        <v>117</v>
      </c>
      <c r="D139" s="4" t="s">
        <v>115</v>
      </c>
      <c r="E139" s="4"/>
      <c r="F139" s="5"/>
      <c r="G139" s="5"/>
      <c r="H139" s="5"/>
      <c r="I139" s="4" t="s">
        <v>651</v>
      </c>
      <c r="J139" s="27" t="str">
        <f t="shared" si="4"/>
        <v>[BUSS_REG_NO] [VARCHAR] (3) NULL,</v>
      </c>
      <c r="M139" s="27" t="s">
        <v>1460</v>
      </c>
      <c r="O139" s="27" t="str">
        <f t="shared" ref="O139:O187" si="5">LEFT(TRIM(M139),LEN(TRIM(M139))-1)&amp;" AS "&amp;I139&amp;","</f>
        <v>`customer_main`.`buss_reg_no` AS BUSS_REG_NO,</v>
      </c>
    </row>
    <row r="140" spans="1:15">
      <c r="A140" s="4" t="s">
        <v>652</v>
      </c>
      <c r="B140" s="4"/>
      <c r="C140" s="4" t="s">
        <v>118</v>
      </c>
      <c r="D140" s="4"/>
      <c r="E140" s="4"/>
      <c r="F140" s="5"/>
      <c r="G140" s="5"/>
      <c r="H140" s="5"/>
      <c r="I140" s="4" t="s">
        <v>652</v>
      </c>
      <c r="J140" s="27" t="str">
        <f t="shared" si="4"/>
        <v>[BLACK_LIST_DATE] [DATE]  NULL,</v>
      </c>
      <c r="M140" s="27" t="s">
        <v>1461</v>
      </c>
      <c r="O140" s="27" t="str">
        <f t="shared" si="5"/>
        <v>`customer_main`.`black_list_date` AS BLACK_LIST_DATE,</v>
      </c>
    </row>
    <row r="141" spans="1:15">
      <c r="A141" s="4" t="s">
        <v>653</v>
      </c>
      <c r="B141" s="4"/>
      <c r="C141" s="4" t="s">
        <v>117</v>
      </c>
      <c r="D141" s="4" t="s">
        <v>115</v>
      </c>
      <c r="E141" s="4"/>
      <c r="F141" s="5"/>
      <c r="G141" s="5"/>
      <c r="H141" s="5"/>
      <c r="I141" s="4" t="s">
        <v>653</v>
      </c>
      <c r="J141" s="27" t="str">
        <f t="shared" si="4"/>
        <v>[FLG_AGRI] [VARCHAR] (3) NULL,</v>
      </c>
      <c r="M141" s="27" t="s">
        <v>1462</v>
      </c>
      <c r="O141" s="27" t="str">
        <f t="shared" si="5"/>
        <v>`customer_main`.`flg_agri` AS FLG_AGRI,</v>
      </c>
    </row>
    <row r="142" spans="1:15">
      <c r="A142" s="4" t="s">
        <v>654</v>
      </c>
      <c r="B142" s="4"/>
      <c r="C142" s="4" t="s">
        <v>117</v>
      </c>
      <c r="D142" s="4" t="s">
        <v>115</v>
      </c>
      <c r="E142" s="4"/>
      <c r="F142" s="5"/>
      <c r="G142" s="5"/>
      <c r="H142" s="5"/>
      <c r="I142" s="4" t="s">
        <v>654</v>
      </c>
      <c r="J142" s="27" t="str">
        <f t="shared" si="4"/>
        <v>[FLG_PROF] [VARCHAR] (3) NULL,</v>
      </c>
      <c r="M142" s="27" t="s">
        <v>1463</v>
      </c>
      <c r="O142" s="27" t="str">
        <f t="shared" si="5"/>
        <v>`customer_main`.`flg_prof` AS FLG_PROF,</v>
      </c>
    </row>
    <row r="143" spans="1:15">
      <c r="A143" s="4" t="s">
        <v>655</v>
      </c>
      <c r="B143" s="4"/>
      <c r="C143" s="4" t="s">
        <v>117</v>
      </c>
      <c r="D143" s="4" t="s">
        <v>115</v>
      </c>
      <c r="E143" s="4"/>
      <c r="F143" s="5"/>
      <c r="G143" s="5"/>
      <c r="H143" s="5"/>
      <c r="I143" s="4" t="s">
        <v>655</v>
      </c>
      <c r="J143" s="27" t="str">
        <f t="shared" si="4"/>
        <v>[FLG_TECH] [VARCHAR] (3) NULL,</v>
      </c>
      <c r="M143" s="27" t="s">
        <v>1464</v>
      </c>
      <c r="O143" s="27" t="str">
        <f t="shared" si="5"/>
        <v>`customer_main`.`flg_tech` AS FLG_TECH,</v>
      </c>
    </row>
    <row r="144" spans="1:15">
      <c r="A144" s="4" t="s">
        <v>656</v>
      </c>
      <c r="B144" s="4"/>
      <c r="C144" s="4" t="s">
        <v>117</v>
      </c>
      <c r="D144" s="4" t="s">
        <v>115</v>
      </c>
      <c r="E144" s="4"/>
      <c r="F144" s="5"/>
      <c r="G144" s="5"/>
      <c r="H144" s="5"/>
      <c r="I144" s="4" t="s">
        <v>656</v>
      </c>
      <c r="J144" s="27" t="str">
        <f t="shared" si="4"/>
        <v>[FLG_SKILL] [VARCHAR] (3) NULL,</v>
      </c>
      <c r="M144" s="27" t="s">
        <v>1465</v>
      </c>
      <c r="O144" s="27" t="str">
        <f t="shared" si="5"/>
        <v>`customer_main`.`flg_skill` AS FLG_SKILL,</v>
      </c>
    </row>
    <row r="145" spans="1:15">
      <c r="A145" s="4" t="s">
        <v>657</v>
      </c>
      <c r="B145" s="4"/>
      <c r="C145" s="4" t="s">
        <v>118</v>
      </c>
      <c r="D145" s="4"/>
      <c r="E145" s="4"/>
      <c r="F145" s="5"/>
      <c r="G145" s="5"/>
      <c r="H145" s="5"/>
      <c r="I145" s="4" t="s">
        <v>657</v>
      </c>
      <c r="J145" s="27" t="str">
        <f t="shared" si="4"/>
        <v>[S_DOFB] [DATE]  NULL,</v>
      </c>
      <c r="M145" s="27" t="s">
        <v>1466</v>
      </c>
      <c r="O145" s="27" t="str">
        <f t="shared" si="5"/>
        <v>`customer_main`.`s_dofb` AS S_DOFB,</v>
      </c>
    </row>
    <row r="146" spans="1:15">
      <c r="A146" s="4" t="s">
        <v>658</v>
      </c>
      <c r="B146" s="23" t="s">
        <v>735</v>
      </c>
      <c r="C146" s="4" t="s">
        <v>117</v>
      </c>
      <c r="D146" s="4" t="s">
        <v>25</v>
      </c>
      <c r="E146" s="4"/>
      <c r="F146" s="5"/>
      <c r="G146" s="5"/>
      <c r="H146" s="5"/>
      <c r="I146" s="24" t="s">
        <v>658</v>
      </c>
      <c r="J146" s="27" t="str">
        <f t="shared" si="4"/>
        <v>[HR_EMP_LEVEL] [VARCHAR] (10) NULL,</v>
      </c>
      <c r="M146" s="27" t="s">
        <v>1467</v>
      </c>
      <c r="O146" s="27" t="str">
        <f t="shared" si="5"/>
        <v>`customer_main`.`hr_emp_level` AS HR_EMP_LEVEL,</v>
      </c>
    </row>
    <row r="147" spans="1:15">
      <c r="A147" s="4" t="s">
        <v>659</v>
      </c>
      <c r="B147" s="4"/>
      <c r="C147" s="4" t="s">
        <v>117</v>
      </c>
      <c r="D147" s="4" t="s">
        <v>115</v>
      </c>
      <c r="E147" s="4"/>
      <c r="F147" s="5"/>
      <c r="G147" s="5"/>
      <c r="H147" s="5"/>
      <c r="I147" s="4" t="s">
        <v>659</v>
      </c>
      <c r="J147" s="27" t="str">
        <f t="shared" si="4"/>
        <v>[FLAG_INSU] [VARCHAR] (3) NULL,</v>
      </c>
      <c r="M147" s="27" t="s">
        <v>1468</v>
      </c>
      <c r="O147" s="27" t="str">
        <f t="shared" si="5"/>
        <v>`customer_main`.`flag_insu` AS FLAG_INSU,</v>
      </c>
    </row>
    <row r="148" spans="1:15">
      <c r="A148" s="4" t="s">
        <v>660</v>
      </c>
      <c r="B148" s="4"/>
      <c r="C148" s="4" t="s">
        <v>118</v>
      </c>
      <c r="D148" s="4"/>
      <c r="E148" s="4"/>
      <c r="F148" s="5"/>
      <c r="G148" s="5"/>
      <c r="H148" s="5"/>
      <c r="I148" s="4" t="s">
        <v>660</v>
      </c>
      <c r="J148" s="27" t="str">
        <f t="shared" si="4"/>
        <v>[INSU_DATE] [DATE]  NULL,</v>
      </c>
      <c r="M148" s="27" t="s">
        <v>1469</v>
      </c>
      <c r="O148" s="27" t="str">
        <f t="shared" si="5"/>
        <v>`customer_main`.`insu_date` AS INSU_DATE,</v>
      </c>
    </row>
    <row r="149" spans="1:15">
      <c r="A149" s="4" t="s">
        <v>661</v>
      </c>
      <c r="B149" s="4"/>
      <c r="C149" s="4" t="s">
        <v>30</v>
      </c>
      <c r="D149" s="4"/>
      <c r="E149" s="4"/>
      <c r="F149" s="5"/>
      <c r="G149" s="5"/>
      <c r="H149" s="5"/>
      <c r="I149" s="4" t="s">
        <v>661</v>
      </c>
      <c r="J149" s="27" t="str">
        <f t="shared" si="4"/>
        <v>[INSU_CERT_NO] [INT]  NULL,</v>
      </c>
      <c r="M149" s="27" t="s">
        <v>1470</v>
      </c>
      <c r="O149" s="27" t="str">
        <f t="shared" si="5"/>
        <v>`customer_main`.`insu_cert_no` AS INSU_CERT_NO,</v>
      </c>
    </row>
    <row r="150" spans="1:15">
      <c r="A150" s="4" t="s">
        <v>662</v>
      </c>
      <c r="B150" s="4"/>
      <c r="C150" s="4" t="s">
        <v>117</v>
      </c>
      <c r="D150" s="4" t="s">
        <v>115</v>
      </c>
      <c r="E150" s="4"/>
      <c r="F150" s="5"/>
      <c r="G150" s="5"/>
      <c r="H150" s="5"/>
      <c r="I150" s="4" t="s">
        <v>662</v>
      </c>
      <c r="J150" s="27" t="str">
        <f t="shared" si="4"/>
        <v>[BCARD_RECE] [VARCHAR] (3) NULL,</v>
      </c>
      <c r="M150" s="27" t="s">
        <v>1471</v>
      </c>
      <c r="O150" s="27" t="str">
        <f t="shared" si="5"/>
        <v>`customer_main`.`bcard_rece` AS BCARD_RECE,</v>
      </c>
    </row>
    <row r="151" spans="1:15">
      <c r="A151" s="4" t="s">
        <v>663</v>
      </c>
      <c r="B151" s="4"/>
      <c r="C151" s="4" t="s">
        <v>117</v>
      </c>
      <c r="D151" s="4" t="s">
        <v>115</v>
      </c>
      <c r="E151" s="4"/>
      <c r="F151" s="5"/>
      <c r="G151" s="5"/>
      <c r="H151" s="5"/>
      <c r="I151" s="4" t="s">
        <v>663</v>
      </c>
      <c r="J151" s="27" t="str">
        <f t="shared" si="4"/>
        <v>[FLG_DIRECTOR] [VARCHAR] (3) NULL,</v>
      </c>
      <c r="M151" s="27" t="s">
        <v>1472</v>
      </c>
      <c r="O151" s="27" t="str">
        <f t="shared" si="5"/>
        <v>`customer_main`.`flg_director` AS FLG_DIRECTOR,</v>
      </c>
    </row>
    <row r="152" spans="1:15">
      <c r="A152" s="4" t="s">
        <v>664</v>
      </c>
      <c r="B152" s="4"/>
      <c r="C152" s="4" t="s">
        <v>20</v>
      </c>
      <c r="D152" s="4"/>
      <c r="E152" s="4"/>
      <c r="F152" s="5"/>
      <c r="G152" s="5"/>
      <c r="H152" s="5"/>
      <c r="I152" s="4" t="s">
        <v>664</v>
      </c>
      <c r="J152" s="27" t="str">
        <f t="shared" si="4"/>
        <v>[GRADING_POINTS] [FLOAT]  NULL,</v>
      </c>
      <c r="M152" s="27" t="s">
        <v>1473</v>
      </c>
      <c r="O152" s="27" t="str">
        <f t="shared" si="5"/>
        <v>`customer_main`.`grading_points` AS GRADING_POINTS,</v>
      </c>
    </row>
    <row r="153" spans="1:15">
      <c r="A153" s="4" t="s">
        <v>354</v>
      </c>
      <c r="B153" s="23" t="s">
        <v>736</v>
      </c>
      <c r="C153" s="4" t="s">
        <v>117</v>
      </c>
      <c r="D153" s="4" t="s">
        <v>115</v>
      </c>
      <c r="E153" s="4"/>
      <c r="F153" s="5"/>
      <c r="G153" s="5"/>
      <c r="H153" s="5"/>
      <c r="I153" s="24" t="s">
        <v>354</v>
      </c>
      <c r="J153" s="27" t="str">
        <f t="shared" si="4"/>
        <v>[GRADE] [VARCHAR] (3) NULL,</v>
      </c>
      <c r="M153" s="27" t="s">
        <v>1474</v>
      </c>
      <c r="O153" s="27" t="str">
        <f t="shared" si="5"/>
        <v>`customer_main`.`grade` AS GRADE,</v>
      </c>
    </row>
    <row r="154" spans="1:15">
      <c r="A154" s="4" t="s">
        <v>665</v>
      </c>
      <c r="B154" s="23" t="s">
        <v>737</v>
      </c>
      <c r="C154" s="4" t="s">
        <v>117</v>
      </c>
      <c r="D154" s="4" t="s">
        <v>24</v>
      </c>
      <c r="E154" s="4"/>
      <c r="F154" s="5"/>
      <c r="G154" s="5"/>
      <c r="H154" s="5"/>
      <c r="I154" s="24" t="s">
        <v>665</v>
      </c>
      <c r="J154" s="27" t="str">
        <f t="shared" si="4"/>
        <v>[ID_TYPE] [VARCHAR] (20) NULL,</v>
      </c>
      <c r="M154" s="27" t="s">
        <v>1475</v>
      </c>
      <c r="O154" s="27" t="str">
        <f t="shared" si="5"/>
        <v>`customer_main`.`id_type` AS ID_TYPE,</v>
      </c>
    </row>
    <row r="155" spans="1:15">
      <c r="A155" s="4" t="s">
        <v>666</v>
      </c>
      <c r="B155" s="4"/>
      <c r="C155" s="4" t="s">
        <v>117</v>
      </c>
      <c r="D155" s="4" t="s">
        <v>115</v>
      </c>
      <c r="E155" s="4"/>
      <c r="F155" s="5"/>
      <c r="G155" s="5"/>
      <c r="H155" s="5"/>
      <c r="I155" s="4" t="s">
        <v>666</v>
      </c>
      <c r="J155" s="27" t="str">
        <f t="shared" si="4"/>
        <v>[FLAG_DEAD] [VARCHAR] (3) NULL,</v>
      </c>
      <c r="M155" s="27" t="s">
        <v>1476</v>
      </c>
      <c r="O155" s="27" t="str">
        <f t="shared" si="5"/>
        <v>`customer_main`.`flag_dead` AS FLAG_DEAD,</v>
      </c>
    </row>
    <row r="156" spans="1:15">
      <c r="A156" s="4" t="s">
        <v>667</v>
      </c>
      <c r="B156" s="4"/>
      <c r="C156" s="4" t="s">
        <v>117</v>
      </c>
      <c r="D156" s="4" t="s">
        <v>115</v>
      </c>
      <c r="E156" s="4"/>
      <c r="F156" s="5"/>
      <c r="G156" s="5"/>
      <c r="H156" s="5"/>
      <c r="I156" s="4" t="s">
        <v>667</v>
      </c>
      <c r="J156" s="27" t="str">
        <f t="shared" si="4"/>
        <v>[CDMA_NUMBER] [VARCHAR] (3) NULL,</v>
      </c>
      <c r="M156" s="27" t="s">
        <v>1477</v>
      </c>
      <c r="O156" s="27" t="str">
        <f t="shared" si="5"/>
        <v>`customer_main`.`cdma_number` AS CDMA_NUMBER,</v>
      </c>
    </row>
    <row r="157" spans="1:15">
      <c r="A157" s="4" t="s">
        <v>668</v>
      </c>
      <c r="B157" s="4"/>
      <c r="C157" s="4" t="s">
        <v>118</v>
      </c>
      <c r="D157" s="4"/>
      <c r="E157" s="4"/>
      <c r="F157" s="5"/>
      <c r="G157" s="5"/>
      <c r="H157" s="5"/>
      <c r="I157" s="4" t="s">
        <v>668</v>
      </c>
      <c r="J157" s="27" t="str">
        <f t="shared" si="4"/>
        <v>[PERMENENT_DATE] [DATE]  NULL,</v>
      </c>
      <c r="M157" s="27" t="s">
        <v>1478</v>
      </c>
      <c r="O157" s="27" t="str">
        <f t="shared" si="5"/>
        <v>`customer_main`.`permenent_date` AS PERMENENT_DATE,</v>
      </c>
    </row>
    <row r="158" spans="1:15">
      <c r="A158" s="4" t="s">
        <v>669</v>
      </c>
      <c r="B158" s="4"/>
      <c r="C158" s="4" t="s">
        <v>117</v>
      </c>
      <c r="D158" s="4" t="s">
        <v>115</v>
      </c>
      <c r="E158" s="4"/>
      <c r="F158" s="5"/>
      <c r="G158" s="5"/>
      <c r="H158" s="5"/>
      <c r="I158" s="4" t="s">
        <v>669</v>
      </c>
      <c r="J158" s="27" t="str">
        <f t="shared" si="4"/>
        <v>[ZONAL] [VARCHAR] (3) NULL,</v>
      </c>
      <c r="M158" s="27" t="s">
        <v>1479</v>
      </c>
      <c r="O158" s="27" t="str">
        <f t="shared" si="5"/>
        <v>`customer_main`.`zonal` AS ZONAL,</v>
      </c>
    </row>
    <row r="159" spans="1:15">
      <c r="A159" s="4" t="s">
        <v>670</v>
      </c>
      <c r="B159" s="4"/>
      <c r="C159" s="4" t="s">
        <v>30</v>
      </c>
      <c r="D159" s="4"/>
      <c r="E159" s="4"/>
      <c r="F159" s="5"/>
      <c r="G159" s="5"/>
      <c r="H159" s="5"/>
      <c r="I159" s="4" t="s">
        <v>670</v>
      </c>
      <c r="J159" s="27" t="str">
        <f t="shared" si="4"/>
        <v>[CUS_EVA_POINTS] [INT]  NULL,</v>
      </c>
      <c r="M159" s="27" t="s">
        <v>1480</v>
      </c>
      <c r="O159" s="27" t="str">
        <f t="shared" si="5"/>
        <v>`customer_main`.`cus_eva_points` AS CUS_EVA_POINTS,</v>
      </c>
    </row>
    <row r="160" spans="1:15">
      <c r="A160" s="4" t="s">
        <v>671</v>
      </c>
      <c r="B160" s="4"/>
      <c r="C160" s="4" t="s">
        <v>117</v>
      </c>
      <c r="D160" s="4" t="s">
        <v>115</v>
      </c>
      <c r="E160" s="4"/>
      <c r="F160" s="5"/>
      <c r="G160" s="5"/>
      <c r="H160" s="5"/>
      <c r="I160" s="4" t="s">
        <v>671</v>
      </c>
      <c r="J160" s="27" t="str">
        <f t="shared" si="4"/>
        <v>[FLAG_MF_CUS] [VARCHAR] (3) NULL,</v>
      </c>
      <c r="M160" s="27" t="s">
        <v>1481</v>
      </c>
      <c r="O160" s="27" t="str">
        <f t="shared" si="5"/>
        <v>`customer_main`.`flag_mf_cus` AS FLAG_MF_CUS,</v>
      </c>
    </row>
    <row r="161" spans="1:15">
      <c r="A161" s="4" t="s">
        <v>672</v>
      </c>
      <c r="B161" s="4"/>
      <c r="C161" s="4" t="s">
        <v>117</v>
      </c>
      <c r="D161" s="4" t="s">
        <v>115</v>
      </c>
      <c r="E161" s="4"/>
      <c r="F161" s="5"/>
      <c r="G161" s="5"/>
      <c r="H161" s="5"/>
      <c r="I161" s="4" t="s">
        <v>672</v>
      </c>
      <c r="J161" s="27" t="str">
        <f t="shared" si="4"/>
        <v>[MF_CUS_NUM] [VARCHAR] (3) NULL,</v>
      </c>
      <c r="M161" s="27" t="s">
        <v>1482</v>
      </c>
      <c r="O161" s="27" t="str">
        <f t="shared" si="5"/>
        <v>`customer_main`.`mf_cus_num` AS MF_CUS_NUM,</v>
      </c>
    </row>
    <row r="162" spans="1:15">
      <c r="A162" s="4" t="s">
        <v>673</v>
      </c>
      <c r="B162" s="4" t="s">
        <v>732</v>
      </c>
      <c r="C162" s="4" t="s">
        <v>117</v>
      </c>
      <c r="D162" s="4" t="s">
        <v>115</v>
      </c>
      <c r="E162" s="4"/>
      <c r="F162" s="5"/>
      <c r="G162" s="5"/>
      <c r="H162" s="5"/>
      <c r="I162" s="4" t="s">
        <v>673</v>
      </c>
      <c r="J162" s="27" t="str">
        <f t="shared" si="4"/>
        <v>[NAME_IN_FULL] [VARCHAR] (3) NULL,</v>
      </c>
      <c r="M162" s="27" t="s">
        <v>1483</v>
      </c>
      <c r="O162" s="27" t="str">
        <f t="shared" si="5"/>
        <v>`customer_main`.`name_in_full` AS NAME_IN_FULL,</v>
      </c>
    </row>
    <row r="163" spans="1:15">
      <c r="A163" s="4" t="s">
        <v>674</v>
      </c>
      <c r="B163" s="4"/>
      <c r="C163" s="4" t="s">
        <v>118</v>
      </c>
      <c r="D163" s="4"/>
      <c r="E163" s="4"/>
      <c r="F163" s="5"/>
      <c r="G163" s="5"/>
      <c r="H163" s="5"/>
      <c r="I163" s="4" t="s">
        <v>674</v>
      </c>
      <c r="J163" s="27" t="str">
        <f t="shared" si="4"/>
        <v>[SP_DOB] [DATE]  NULL,</v>
      </c>
      <c r="M163" s="27" t="s">
        <v>1484</v>
      </c>
      <c r="O163" s="27" t="str">
        <f t="shared" si="5"/>
        <v>`customer_main`.`sp_dob` AS SP_DOB,</v>
      </c>
    </row>
    <row r="164" spans="1:15">
      <c r="A164" s="4" t="s">
        <v>675</v>
      </c>
      <c r="B164" s="4"/>
      <c r="C164" s="4" t="s">
        <v>117</v>
      </c>
      <c r="D164" s="4" t="s">
        <v>115</v>
      </c>
      <c r="E164" s="4"/>
      <c r="F164" s="5"/>
      <c r="G164" s="5"/>
      <c r="H164" s="5"/>
      <c r="I164" s="4" t="s">
        <v>675</v>
      </c>
      <c r="J164" s="27" t="str">
        <f t="shared" si="4"/>
        <v>[FLAG_EMP_SUSPEND] [VARCHAR] (3) NULL,</v>
      </c>
      <c r="M164" s="27" t="s">
        <v>1485</v>
      </c>
      <c r="O164" s="27" t="str">
        <f t="shared" si="5"/>
        <v>`customer_main`.`flag_emp_suspend` AS FLAG_EMP_SUSPEND,</v>
      </c>
    </row>
    <row r="165" spans="1:15">
      <c r="A165" s="4" t="s">
        <v>676</v>
      </c>
      <c r="B165" s="4"/>
      <c r="C165" s="4" t="s">
        <v>118</v>
      </c>
      <c r="D165" s="4"/>
      <c r="E165" s="4"/>
      <c r="F165" s="5"/>
      <c r="G165" s="5"/>
      <c r="H165" s="5"/>
      <c r="I165" s="4" t="s">
        <v>676</v>
      </c>
      <c r="J165" s="27" t="str">
        <f t="shared" si="4"/>
        <v>[SUSPEND_DATE] [DATE]  NULL,</v>
      </c>
      <c r="M165" s="27" t="s">
        <v>1486</v>
      </c>
      <c r="O165" s="27" t="str">
        <f t="shared" si="5"/>
        <v>`customer_main`.`suspend_date` AS SUSPEND_DATE,</v>
      </c>
    </row>
    <row r="166" spans="1:15">
      <c r="A166" s="4" t="s">
        <v>677</v>
      </c>
      <c r="B166" s="4"/>
      <c r="C166" s="4" t="s">
        <v>117</v>
      </c>
      <c r="D166" s="4" t="s">
        <v>115</v>
      </c>
      <c r="E166" s="4"/>
      <c r="F166" s="5"/>
      <c r="G166" s="5"/>
      <c r="H166" s="5"/>
      <c r="I166" s="4" t="s">
        <v>677</v>
      </c>
      <c r="J166" s="27" t="str">
        <f t="shared" si="4"/>
        <v>[FLG_BLACKLIST_PAWN] [VARCHAR] (3) NULL,</v>
      </c>
      <c r="M166" s="27" t="s">
        <v>1487</v>
      </c>
      <c r="O166" s="27" t="str">
        <f t="shared" si="5"/>
        <v>`customer_main`.`flg_blacklist_pawn` AS FLG_BLACKLIST_PAWN,</v>
      </c>
    </row>
    <row r="167" spans="1:15">
      <c r="A167" s="4" t="s">
        <v>678</v>
      </c>
      <c r="B167" s="4"/>
      <c r="C167" s="4" t="s">
        <v>117</v>
      </c>
      <c r="D167" s="4" t="s">
        <v>115</v>
      </c>
      <c r="E167" s="4"/>
      <c r="F167" s="5"/>
      <c r="G167" s="5"/>
      <c r="H167" s="5"/>
      <c r="I167" s="4" t="s">
        <v>678</v>
      </c>
      <c r="J167" s="27" t="str">
        <f t="shared" si="4"/>
        <v>[FLAG_KEY_MANAGER] [VARCHAR] (3) NULL,</v>
      </c>
      <c r="M167" s="27" t="s">
        <v>1488</v>
      </c>
      <c r="O167" s="27" t="str">
        <f t="shared" si="5"/>
        <v>`customer_main`.`flag_key_manager` AS FLAG_KEY_MANAGER,</v>
      </c>
    </row>
    <row r="168" spans="1:15">
      <c r="A168" s="4" t="s">
        <v>679</v>
      </c>
      <c r="B168" s="4"/>
      <c r="C168" s="4" t="s">
        <v>117</v>
      </c>
      <c r="D168" s="4" t="s">
        <v>415</v>
      </c>
      <c r="E168" s="4"/>
      <c r="F168" s="5"/>
      <c r="G168" s="5"/>
      <c r="H168" s="5"/>
      <c r="I168" s="4" t="s">
        <v>679</v>
      </c>
      <c r="J168" s="27" t="str">
        <f t="shared" si="4"/>
        <v>[CUS_CHANNEL] [VARCHAR] (50) NULL,</v>
      </c>
      <c r="M168" s="27" t="s">
        <v>1489</v>
      </c>
      <c r="O168" s="27" t="str">
        <f t="shared" si="5"/>
        <v>`customer_main`.`cus_channel` AS CUS_CHANNEL,</v>
      </c>
    </row>
    <row r="169" spans="1:15">
      <c r="A169" s="4" t="s">
        <v>680</v>
      </c>
      <c r="B169" s="4"/>
      <c r="C169" s="4" t="s">
        <v>117</v>
      </c>
      <c r="D169" s="4" t="s">
        <v>62</v>
      </c>
      <c r="E169" s="4"/>
      <c r="F169" s="5"/>
      <c r="G169" s="5"/>
      <c r="H169" s="5"/>
      <c r="I169" s="4" t="s">
        <v>680</v>
      </c>
      <c r="J169" s="27" t="str">
        <f t="shared" si="4"/>
        <v>[CUS_LANGUAGE] [VARCHAR] (100) NULL,</v>
      </c>
      <c r="M169" s="27" t="s">
        <v>1490</v>
      </c>
      <c r="O169" s="27" t="str">
        <f t="shared" si="5"/>
        <v>`customer_main`.`cus_language` AS CUS_LANGUAGE,</v>
      </c>
    </row>
    <row r="170" spans="1:15">
      <c r="A170" s="4" t="s">
        <v>681</v>
      </c>
      <c r="B170" s="4"/>
      <c r="C170" s="4" t="s">
        <v>117</v>
      </c>
      <c r="D170" s="4" t="s">
        <v>62</v>
      </c>
      <c r="E170" s="4"/>
      <c r="F170" s="5"/>
      <c r="G170" s="5"/>
      <c r="H170" s="5"/>
      <c r="I170" s="4" t="s">
        <v>681</v>
      </c>
      <c r="J170" s="27" t="str">
        <f t="shared" si="4"/>
        <v>[DOCUMENTS] [VARCHAR] (100) NULL,</v>
      </c>
      <c r="M170" s="27" t="s">
        <v>1491</v>
      </c>
      <c r="O170" s="27" t="str">
        <f t="shared" si="5"/>
        <v>`customer_main`.`documents` AS DOCUMENTS,</v>
      </c>
    </row>
    <row r="171" spans="1:15">
      <c r="A171" s="4" t="s">
        <v>682</v>
      </c>
      <c r="B171" s="4"/>
      <c r="C171" s="4" t="s">
        <v>30</v>
      </c>
      <c r="D171" s="4"/>
      <c r="E171" s="4"/>
      <c r="F171" s="5"/>
      <c r="G171" s="5"/>
      <c r="H171" s="5"/>
      <c r="I171" s="4" t="s">
        <v>682</v>
      </c>
      <c r="J171" s="27" t="str">
        <f t="shared" si="4"/>
        <v>[RETIREMENT_AGE] [INT]  NULL,</v>
      </c>
      <c r="M171" s="27" t="s">
        <v>1492</v>
      </c>
      <c r="O171" s="27" t="str">
        <f t="shared" si="5"/>
        <v>`customer_main`.`retirement_age` AS RETIREMENT_AGE,</v>
      </c>
    </row>
    <row r="172" spans="1:15">
      <c r="A172" s="4" t="s">
        <v>683</v>
      </c>
      <c r="B172" s="4"/>
      <c r="C172" s="4" t="s">
        <v>30</v>
      </c>
      <c r="D172" s="4"/>
      <c r="E172" s="4"/>
      <c r="F172" s="5"/>
      <c r="G172" s="5"/>
      <c r="H172" s="5"/>
      <c r="I172" s="4" t="s">
        <v>683</v>
      </c>
      <c r="J172" s="27" t="str">
        <f t="shared" si="4"/>
        <v>[BIRTH_CERT_NO] [INT]  NULL,</v>
      </c>
      <c r="M172" s="27" t="s">
        <v>1493</v>
      </c>
      <c r="O172" s="27" t="str">
        <f t="shared" si="5"/>
        <v>`customer_main`.`birth_cert_no` AS BIRTH_CERT_NO,</v>
      </c>
    </row>
    <row r="173" spans="1:15">
      <c r="A173" s="4" t="s">
        <v>684</v>
      </c>
      <c r="B173" s="4"/>
      <c r="C173" s="4" t="s">
        <v>117</v>
      </c>
      <c r="D173" s="4" t="s">
        <v>699</v>
      </c>
      <c r="E173" s="4"/>
      <c r="F173" s="5"/>
      <c r="G173" s="5"/>
      <c r="H173" s="5"/>
      <c r="I173" s="4" t="s">
        <v>684</v>
      </c>
      <c r="J173" s="27" t="str">
        <f t="shared" si="4"/>
        <v>[NEW_DESIGNATION] [VARCHAR] (60) NULL,</v>
      </c>
      <c r="M173" s="27" t="s">
        <v>1494</v>
      </c>
      <c r="O173" s="27" t="str">
        <f t="shared" si="5"/>
        <v>`customer_main`.`new_designation` AS NEW_DESIGNATION,</v>
      </c>
    </row>
    <row r="174" spans="1:15">
      <c r="A174" s="4" t="s">
        <v>685</v>
      </c>
      <c r="B174" s="4" t="s">
        <v>733</v>
      </c>
      <c r="C174" s="4" t="s">
        <v>117</v>
      </c>
      <c r="D174" s="4" t="s">
        <v>24</v>
      </c>
      <c r="E174" s="4"/>
      <c r="F174" s="5"/>
      <c r="G174" s="5"/>
      <c r="H174" s="5"/>
      <c r="I174" s="4" t="s">
        <v>685</v>
      </c>
      <c r="J174" s="27" t="str">
        <f t="shared" si="4"/>
        <v>[NEW_LEVEL] [VARCHAR] (20) NULL,</v>
      </c>
      <c r="M174" s="27" t="s">
        <v>1495</v>
      </c>
      <c r="O174" s="27" t="str">
        <f t="shared" si="5"/>
        <v>`customer_main`.`new_level` AS NEW_LEVEL,</v>
      </c>
    </row>
    <row r="175" spans="1:15">
      <c r="A175" s="4" t="s">
        <v>686</v>
      </c>
      <c r="B175" s="4"/>
      <c r="C175" s="4" t="s">
        <v>117</v>
      </c>
      <c r="D175" s="4" t="s">
        <v>24</v>
      </c>
      <c r="E175" s="4"/>
      <c r="F175" s="5"/>
      <c r="G175" s="5"/>
      <c r="H175" s="5"/>
      <c r="I175" s="4" t="s">
        <v>686</v>
      </c>
      <c r="J175" s="27" t="str">
        <f t="shared" si="4"/>
        <v>[PASSPORT_NO] [VARCHAR] (20) NULL,</v>
      </c>
      <c r="M175" s="27" t="s">
        <v>1496</v>
      </c>
      <c r="O175" s="27" t="str">
        <f t="shared" si="5"/>
        <v>`customer_main`.`passport_no` AS PASSPORT_NO,</v>
      </c>
    </row>
    <row r="176" spans="1:15">
      <c r="A176" s="4" t="s">
        <v>687</v>
      </c>
      <c r="B176" s="4"/>
      <c r="C176" s="4" t="s">
        <v>118</v>
      </c>
      <c r="D176" s="4"/>
      <c r="E176" s="4"/>
      <c r="F176" s="5"/>
      <c r="G176" s="5"/>
      <c r="H176" s="5"/>
      <c r="I176" s="4" t="s">
        <v>687</v>
      </c>
      <c r="J176" s="27" t="str">
        <f t="shared" si="4"/>
        <v>[PASSPORT_EXPDATE] [DATE]  NULL,</v>
      </c>
      <c r="M176" s="27" t="s">
        <v>1497</v>
      </c>
      <c r="O176" s="27" t="str">
        <f t="shared" si="5"/>
        <v>`customer_main`.`passport_expdate` AS PASSPORT_EXPDATE,</v>
      </c>
    </row>
    <row r="177" spans="1:15">
      <c r="A177" s="4" t="s">
        <v>688</v>
      </c>
      <c r="B177" s="4"/>
      <c r="C177" s="4" t="s">
        <v>117</v>
      </c>
      <c r="D177" s="4" t="s">
        <v>62</v>
      </c>
      <c r="E177" s="4"/>
      <c r="F177" s="5"/>
      <c r="G177" s="5"/>
      <c r="H177" s="5"/>
      <c r="I177" s="4" t="s">
        <v>688</v>
      </c>
      <c r="J177" s="27" t="str">
        <f t="shared" si="4"/>
        <v>[SPOUSE_ADDRESS] [VARCHAR] (100) NULL,</v>
      </c>
      <c r="M177" s="27" t="s">
        <v>1498</v>
      </c>
      <c r="O177" s="27" t="str">
        <f t="shared" si="5"/>
        <v>`customer_main`.`spouse_address` AS SPOUSE_ADDRESS,</v>
      </c>
    </row>
    <row r="178" spans="1:15">
      <c r="A178" s="4" t="s">
        <v>689</v>
      </c>
      <c r="B178" s="4"/>
      <c r="C178" s="4" t="s">
        <v>117</v>
      </c>
      <c r="D178" s="4" t="s">
        <v>62</v>
      </c>
      <c r="E178" s="4"/>
      <c r="F178" s="5"/>
      <c r="G178" s="5"/>
      <c r="H178" s="5"/>
      <c r="I178" s="4" t="s">
        <v>689</v>
      </c>
      <c r="J178" s="27" t="str">
        <f t="shared" si="4"/>
        <v>[SPOUSE_COMPANY] [VARCHAR] (100) NULL,</v>
      </c>
      <c r="M178" s="27" t="s">
        <v>1499</v>
      </c>
      <c r="O178" s="27" t="str">
        <f t="shared" si="5"/>
        <v>`customer_main`.`spouse_company` AS SPOUSE_COMPANY,</v>
      </c>
    </row>
    <row r="179" spans="1:15">
      <c r="A179" s="4" t="s">
        <v>690</v>
      </c>
      <c r="B179" s="4"/>
      <c r="C179" s="4" t="s">
        <v>117</v>
      </c>
      <c r="D179" s="4" t="s">
        <v>62</v>
      </c>
      <c r="E179" s="4"/>
      <c r="F179" s="5"/>
      <c r="G179" s="5"/>
      <c r="H179" s="5"/>
      <c r="I179" s="4" t="s">
        <v>690</v>
      </c>
      <c r="J179" s="27" t="str">
        <f t="shared" si="4"/>
        <v>[SPOUSE_PROFESSION] [VARCHAR] (100) NULL,</v>
      </c>
      <c r="M179" s="27" t="s">
        <v>1500</v>
      </c>
      <c r="O179" s="27" t="str">
        <f t="shared" si="5"/>
        <v>`customer_main`.`spouse_profession` AS SPOUSE_PROFESSION,</v>
      </c>
    </row>
    <row r="180" spans="1:15">
      <c r="A180" s="4" t="s">
        <v>691</v>
      </c>
      <c r="B180" s="4"/>
      <c r="C180" s="4" t="s">
        <v>117</v>
      </c>
      <c r="D180" s="4" t="s">
        <v>62</v>
      </c>
      <c r="E180" s="4"/>
      <c r="F180" s="5"/>
      <c r="G180" s="5"/>
      <c r="H180" s="5"/>
      <c r="I180" s="4" t="s">
        <v>691</v>
      </c>
      <c r="J180" s="27" t="str">
        <f t="shared" si="4"/>
        <v>[CUS_ACADEMIC] [VARCHAR] (100) NULL,</v>
      </c>
      <c r="M180" s="27" t="s">
        <v>1501</v>
      </c>
      <c r="O180" s="27" t="str">
        <f t="shared" si="5"/>
        <v>`customer_main`.`cus_academic` AS CUS_ACADEMIC,</v>
      </c>
    </row>
    <row r="181" spans="1:15">
      <c r="A181" s="4" t="s">
        <v>692</v>
      </c>
      <c r="B181" s="4"/>
      <c r="C181" s="4" t="s">
        <v>117</v>
      </c>
      <c r="D181" s="4" t="s">
        <v>62</v>
      </c>
      <c r="E181" s="4"/>
      <c r="F181" s="5"/>
      <c r="G181" s="5"/>
      <c r="H181" s="5"/>
      <c r="I181" s="4" t="s">
        <v>692</v>
      </c>
      <c r="J181" s="27" t="str">
        <f t="shared" si="4"/>
        <v>[CUS_EDUCATIONAL] [VARCHAR] (100) NULL,</v>
      </c>
      <c r="M181" s="27" t="s">
        <v>1502</v>
      </c>
      <c r="O181" s="27" t="str">
        <f t="shared" si="5"/>
        <v>`customer_main`.`cus_educational` AS CUS_EDUCATIONAL,</v>
      </c>
    </row>
    <row r="182" spans="1:15">
      <c r="A182" s="4" t="s">
        <v>693</v>
      </c>
      <c r="B182" s="4"/>
      <c r="C182" s="4" t="s">
        <v>117</v>
      </c>
      <c r="D182" s="4" t="s">
        <v>62</v>
      </c>
      <c r="E182" s="4"/>
      <c r="F182" s="5"/>
      <c r="G182" s="5"/>
      <c r="H182" s="5"/>
      <c r="I182" s="4" t="s">
        <v>693</v>
      </c>
      <c r="J182" s="27" t="str">
        <f t="shared" si="4"/>
        <v>[CUS_CATEGORY] [VARCHAR] (100) NULL,</v>
      </c>
      <c r="M182" s="27" t="s">
        <v>1503</v>
      </c>
      <c r="O182" s="27" t="str">
        <f t="shared" si="5"/>
        <v>`customer_main`.`cus_category` AS CUS_CATEGORY,</v>
      </c>
    </row>
    <row r="183" spans="1:15">
      <c r="A183" s="4" t="s">
        <v>694</v>
      </c>
      <c r="B183" s="4"/>
      <c r="C183" s="4" t="s">
        <v>117</v>
      </c>
      <c r="D183" s="4" t="s">
        <v>62</v>
      </c>
      <c r="E183" s="4"/>
      <c r="F183" s="5"/>
      <c r="G183" s="5"/>
      <c r="H183" s="5"/>
      <c r="I183" s="4" t="s">
        <v>694</v>
      </c>
      <c r="J183" s="27" t="str">
        <f t="shared" si="4"/>
        <v>[CRIB_DETAIL_DESCRIPTION] [VARCHAR] (100) NULL,</v>
      </c>
      <c r="M183" s="27" t="s">
        <v>1504</v>
      </c>
      <c r="O183" s="27" t="str">
        <f t="shared" si="5"/>
        <v>`customer_main`.`crib_detail_description` AS CRIB_DETAIL_DESCRIPTION,</v>
      </c>
    </row>
    <row r="184" spans="1:15">
      <c r="A184" s="4" t="s">
        <v>695</v>
      </c>
      <c r="B184" s="4"/>
      <c r="C184" s="4" t="s">
        <v>20</v>
      </c>
      <c r="D184" s="4"/>
      <c r="E184" s="4"/>
      <c r="F184" s="5"/>
      <c r="G184" s="5"/>
      <c r="H184" s="5"/>
      <c r="I184" s="4" t="s">
        <v>695</v>
      </c>
      <c r="J184" s="27" t="str">
        <f t="shared" si="4"/>
        <v>[WAC_DIF] [FLOAT]  NULL,</v>
      </c>
      <c r="M184" s="27" t="s">
        <v>1505</v>
      </c>
      <c r="O184" s="27" t="str">
        <f t="shared" si="5"/>
        <v>`customer_main`.`wac_dif` AS WAC_DIF,</v>
      </c>
    </row>
    <row r="185" spans="1:15">
      <c r="A185" s="4" t="s">
        <v>696</v>
      </c>
      <c r="B185" s="4"/>
      <c r="C185" s="4" t="s">
        <v>117</v>
      </c>
      <c r="D185" s="4" t="s">
        <v>62</v>
      </c>
      <c r="E185" s="4"/>
      <c r="F185" s="5"/>
      <c r="G185" s="5"/>
      <c r="H185" s="5"/>
      <c r="I185" s="4" t="s">
        <v>696</v>
      </c>
      <c r="J185" s="27" t="str">
        <f t="shared" si="4"/>
        <v>[CRIB_STATUS] [VARCHAR] (100) NULL,</v>
      </c>
      <c r="M185" s="27" t="s">
        <v>1506</v>
      </c>
      <c r="O185" s="27" t="str">
        <f t="shared" si="5"/>
        <v>`customer_main`.`crib_status` AS CRIB_STATUS,</v>
      </c>
    </row>
    <row r="186" spans="1:15">
      <c r="A186" s="4" t="s">
        <v>697</v>
      </c>
      <c r="B186" s="4"/>
      <c r="C186" s="4" t="s">
        <v>117</v>
      </c>
      <c r="D186" s="4" t="s">
        <v>115</v>
      </c>
      <c r="E186" s="4"/>
      <c r="F186" s="5"/>
      <c r="G186" s="5"/>
      <c r="H186" s="5"/>
      <c r="I186" s="4" t="s">
        <v>697</v>
      </c>
      <c r="J186" s="27" t="str">
        <f t="shared" si="4"/>
        <v>[RBL_CUS_TYPE] [VARCHAR] (3) NULL,</v>
      </c>
      <c r="M186" s="27" t="s">
        <v>1507</v>
      </c>
      <c r="O186" s="27" t="str">
        <f t="shared" si="5"/>
        <v>`customer_main`.`rbl_cus_type` AS RBL_CUS_TYPE,</v>
      </c>
    </row>
    <row r="187" spans="1:15">
      <c r="A187" s="4" t="s">
        <v>698</v>
      </c>
      <c r="B187" s="4" t="s">
        <v>734</v>
      </c>
      <c r="C187" s="4" t="s">
        <v>118</v>
      </c>
      <c r="D187" s="4"/>
      <c r="E187" s="4"/>
      <c r="F187" s="5"/>
      <c r="G187" s="5"/>
      <c r="H187" s="5"/>
      <c r="I187" s="4" t="s">
        <v>698</v>
      </c>
      <c r="J187" s="27" t="str">
        <f t="shared" si="4"/>
        <v>[DATE_OF_BIRTH_AD] [DATE]  NULL,</v>
      </c>
      <c r="M187" s="27" t="s">
        <v>1508</v>
      </c>
      <c r="O187" s="27" t="str">
        <f t="shared" si="5"/>
        <v>`customer_main`.`date_of_birth_ad` AS DATE_OF_BIRTH_AD,</v>
      </c>
    </row>
    <row r="188" spans="1:15" s="8" customFormat="1">
      <c r="A188" s="4" t="s">
        <v>31</v>
      </c>
      <c r="B188" s="4" t="s">
        <v>32</v>
      </c>
      <c r="C188" s="4" t="s">
        <v>33</v>
      </c>
      <c r="D188" s="29"/>
      <c r="E188" s="4"/>
      <c r="F188" s="5" t="s">
        <v>34</v>
      </c>
      <c r="G188" s="5"/>
      <c r="H188" s="6"/>
      <c r="I188" s="6" t="s">
        <v>35</v>
      </c>
      <c r="J188" s="27" t="str">
        <f t="shared" ref="J188:J194" si="6">"[" &amp; A188 &amp; "] [" &amp; C188 &amp; "] " &amp; IF(D188="","","(" &amp; D188 &amp; ")") &amp; " NULL,"</f>
        <v>[JOB_RUN_KEY] [BIGINT]  NULL,</v>
      </c>
    </row>
    <row r="189" spans="1:15" s="8" customFormat="1">
      <c r="A189" s="4" t="s">
        <v>36</v>
      </c>
      <c r="B189" s="4" t="s">
        <v>37</v>
      </c>
      <c r="C189" s="4" t="s">
        <v>64</v>
      </c>
      <c r="D189" s="4" t="s">
        <v>25</v>
      </c>
      <c r="E189" s="4"/>
      <c r="F189" s="5" t="s">
        <v>34</v>
      </c>
      <c r="G189" s="5"/>
      <c r="H189" s="6"/>
      <c r="I189" s="6" t="s">
        <v>35</v>
      </c>
      <c r="J189" s="27" t="str">
        <f t="shared" si="6"/>
        <v>[SOURCE_SYSTEM_CODE] [NVARCHAR] (10) NULL,</v>
      </c>
    </row>
    <row r="190" spans="1:15" s="8" customFormat="1">
      <c r="A190" s="4" t="s">
        <v>38</v>
      </c>
      <c r="B190" s="4" t="s">
        <v>39</v>
      </c>
      <c r="C190" s="4" t="s">
        <v>64</v>
      </c>
      <c r="D190" s="4" t="s">
        <v>24</v>
      </c>
      <c r="E190" s="4"/>
      <c r="F190" s="5" t="s">
        <v>34</v>
      </c>
      <c r="G190" s="5"/>
      <c r="H190" s="6"/>
      <c r="I190" s="6" t="s">
        <v>35</v>
      </c>
      <c r="J190" s="27" t="str">
        <f t="shared" si="6"/>
        <v>[SOURCE_TABLE_NAME] [NVARCHAR] (20) NULL,</v>
      </c>
    </row>
    <row r="191" spans="1:15" s="8" customFormat="1">
      <c r="A191" s="4" t="s">
        <v>40</v>
      </c>
      <c r="B191" s="4" t="s">
        <v>41</v>
      </c>
      <c r="C191" s="4" t="s">
        <v>64</v>
      </c>
      <c r="D191" s="4" t="s">
        <v>23</v>
      </c>
      <c r="E191" s="4"/>
      <c r="F191" s="5" t="s">
        <v>34</v>
      </c>
      <c r="G191" s="5"/>
      <c r="H191" s="6"/>
      <c r="I191" s="6" t="s">
        <v>35</v>
      </c>
      <c r="J191" s="27" t="str">
        <f t="shared" si="6"/>
        <v>[DELETED_FLAG] [NVARCHAR] (1) NULL,</v>
      </c>
    </row>
    <row r="192" spans="1:15" s="8" customFormat="1">
      <c r="A192" s="4" t="s">
        <v>42</v>
      </c>
      <c r="B192" s="4" t="s">
        <v>43</v>
      </c>
      <c r="C192" s="4" t="s">
        <v>64</v>
      </c>
      <c r="D192" s="4" t="s">
        <v>44</v>
      </c>
      <c r="E192" s="4"/>
      <c r="F192" s="5" t="s">
        <v>45</v>
      </c>
      <c r="G192" s="5"/>
      <c r="H192" s="6"/>
      <c r="I192" s="6" t="s">
        <v>35</v>
      </c>
      <c r="J192" s="27" t="str">
        <f t="shared" si="6"/>
        <v>[COMMENTS] [NVARCHAR] (500) NULL,</v>
      </c>
    </row>
    <row r="193" spans="1:10" s="8" customFormat="1">
      <c r="A193" s="4" t="s">
        <v>46</v>
      </c>
      <c r="B193" s="4" t="s">
        <v>47</v>
      </c>
      <c r="C193" s="4" t="s">
        <v>21</v>
      </c>
      <c r="D193" s="4"/>
      <c r="E193" s="4"/>
      <c r="F193" s="5" t="s">
        <v>34</v>
      </c>
      <c r="G193" s="5"/>
      <c r="H193" s="6"/>
      <c r="I193" s="6" t="s">
        <v>35</v>
      </c>
      <c r="J193" s="27" t="str">
        <f t="shared" si="6"/>
        <v>[SOURCE_LAST_UPDATE_DATE_TIME] [DATETIME]  NULL,</v>
      </c>
    </row>
    <row r="194" spans="1:10" s="8" customFormat="1">
      <c r="A194" s="4" t="s">
        <v>48</v>
      </c>
      <c r="B194" s="4" t="s">
        <v>49</v>
      </c>
      <c r="C194" s="4" t="s">
        <v>21</v>
      </c>
      <c r="D194" s="4"/>
      <c r="E194" s="4"/>
      <c r="F194" s="5" t="s">
        <v>34</v>
      </c>
      <c r="G194" s="5"/>
      <c r="H194" s="6"/>
      <c r="I194" s="4" t="s">
        <v>28</v>
      </c>
      <c r="J194" s="27" t="str">
        <f t="shared" si="6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D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6"/>
      <c r="E3" s="26"/>
      <c r="G3" s="26"/>
    </row>
    <row r="4" spans="1:15">
      <c r="A4" s="28" t="s">
        <v>8</v>
      </c>
      <c r="B4" s="30" t="str">
        <f>Summary!A8</f>
        <v>STG_BGIS_MST_TEAM_MAIN</v>
      </c>
      <c r="G4" s="26"/>
    </row>
    <row r="5" spans="1:15">
      <c r="A5" s="28" t="s">
        <v>9</v>
      </c>
      <c r="B5" s="30" t="str">
        <f>Summary!B8</f>
        <v>team_main</v>
      </c>
      <c r="G5" s="26"/>
    </row>
    <row r="6" spans="1:15">
      <c r="A6" s="28" t="s">
        <v>10</v>
      </c>
      <c r="B6" s="30" t="str">
        <f>Summary!D8</f>
        <v>GLTH_STG_BGIS_MST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 s="8" customFormat="1">
      <c r="A10" s="4" t="s">
        <v>52</v>
      </c>
      <c r="B10" s="35"/>
      <c r="C10" s="4" t="s">
        <v>30</v>
      </c>
      <c r="D10" s="35"/>
      <c r="E10" s="4"/>
      <c r="F10" s="5"/>
      <c r="G10" s="5"/>
      <c r="H10" s="5"/>
      <c r="I10" s="4" t="s">
        <v>52</v>
      </c>
      <c r="J10" s="8" t="str">
        <f t="shared" ref="J10:J27" si="0">"[" &amp; A10 &amp; "] [" &amp; C10 &amp; "] " &amp; IF(D10="","","(" &amp; D10 &amp; ")") &amp; " NULL,"</f>
        <v>[ID] [INT]  NULL,</v>
      </c>
      <c r="M10" s="8" t="s">
        <v>1509</v>
      </c>
      <c r="O10" s="8" t="str">
        <f>LEFT(TRIM(M10),LEN(TRIM(M10))-1)&amp;" AS "&amp;I10&amp;","</f>
        <v>SELECT `team_main`.`id` AS ID,</v>
      </c>
    </row>
    <row r="11" spans="1:15" s="8" customFormat="1">
      <c r="A11" s="4" t="s">
        <v>738</v>
      </c>
      <c r="B11" s="35"/>
      <c r="C11" s="4" t="s">
        <v>117</v>
      </c>
      <c r="D11" s="35" t="s">
        <v>415</v>
      </c>
      <c r="E11" s="4"/>
      <c r="F11" s="5"/>
      <c r="G11" s="5"/>
      <c r="H11" s="5"/>
      <c r="I11" s="4" t="s">
        <v>738</v>
      </c>
      <c r="J11" s="8" t="str">
        <f t="shared" si="0"/>
        <v>[TEAM_NAME] [VARCHAR] (50) NULL,</v>
      </c>
      <c r="M11" s="8" t="s">
        <v>1510</v>
      </c>
      <c r="O11" s="8" t="str">
        <f t="shared" ref="O11:O27" si="1">LEFT(TRIM(M11),LEN(TRIM(M11))-1)&amp;" AS "&amp;I11&amp;","</f>
        <v>`team_main`.`team_name` AS TEAM_NAME,</v>
      </c>
    </row>
    <row r="12" spans="1:15" s="8" customFormat="1">
      <c r="A12" s="4" t="s">
        <v>739</v>
      </c>
      <c r="B12" s="35"/>
      <c r="C12" s="4" t="s">
        <v>418</v>
      </c>
      <c r="D12" s="4" t="s">
        <v>420</v>
      </c>
      <c r="E12" s="4"/>
      <c r="F12" s="5"/>
      <c r="G12" s="5"/>
      <c r="H12" s="5"/>
      <c r="I12" s="4" t="s">
        <v>739</v>
      </c>
      <c r="J12" s="8" t="str">
        <f t="shared" si="0"/>
        <v>[TARGET] [DECIMAL] (18,2) NULL,</v>
      </c>
      <c r="M12" s="8" t="s">
        <v>1511</v>
      </c>
      <c r="O12" s="8" t="str">
        <f t="shared" si="1"/>
        <v>`team_main`.`target` AS TARGET,</v>
      </c>
    </row>
    <row r="13" spans="1:15" s="8" customFormat="1">
      <c r="A13" s="4" t="s">
        <v>740</v>
      </c>
      <c r="B13" s="35"/>
      <c r="C13" s="4" t="s">
        <v>117</v>
      </c>
      <c r="D13" s="35" t="s">
        <v>114</v>
      </c>
      <c r="E13" s="4"/>
      <c r="F13" s="5"/>
      <c r="G13" s="5"/>
      <c r="H13" s="5"/>
      <c r="I13" s="4" t="s">
        <v>740</v>
      </c>
      <c r="J13" s="8" t="str">
        <f t="shared" si="0"/>
        <v>[LEADER] [VARCHAR] (35) NULL,</v>
      </c>
      <c r="M13" s="8" t="s">
        <v>1512</v>
      </c>
      <c r="O13" s="8" t="str">
        <f t="shared" si="1"/>
        <v>`team_main`.`leader` AS LEADER,</v>
      </c>
    </row>
    <row r="14" spans="1:15" s="8" customFormat="1">
      <c r="A14" s="4" t="s">
        <v>741</v>
      </c>
      <c r="B14" s="35"/>
      <c r="C14" s="4" t="s">
        <v>117</v>
      </c>
      <c r="D14" s="4" t="s">
        <v>119</v>
      </c>
      <c r="E14" s="4"/>
      <c r="F14" s="5"/>
      <c r="G14" s="5"/>
      <c r="H14" s="5"/>
      <c r="I14" s="4" t="s">
        <v>741</v>
      </c>
      <c r="J14" s="8" t="str">
        <f t="shared" si="0"/>
        <v>[VISION] [VARCHAR] (MAX) NULL,</v>
      </c>
      <c r="M14" s="8" t="s">
        <v>1513</v>
      </c>
      <c r="O14" s="8" t="str">
        <f t="shared" si="1"/>
        <v>`team_main`.`vision` AS VISION,</v>
      </c>
    </row>
    <row r="15" spans="1:15" s="8" customFormat="1">
      <c r="A15" s="4" t="s">
        <v>742</v>
      </c>
      <c r="B15" s="35"/>
      <c r="C15" s="4" t="s">
        <v>117</v>
      </c>
      <c r="D15" s="4" t="s">
        <v>119</v>
      </c>
      <c r="E15" s="4"/>
      <c r="F15" s="5"/>
      <c r="G15" s="5"/>
      <c r="H15" s="5"/>
      <c r="I15" s="4" t="s">
        <v>742</v>
      </c>
      <c r="J15" s="8" t="str">
        <f t="shared" si="0"/>
        <v>[MISSION] [VARCHAR] (MAX) NULL,</v>
      </c>
      <c r="M15" s="8" t="s">
        <v>1514</v>
      </c>
      <c r="O15" s="8" t="str">
        <f t="shared" si="1"/>
        <v>`team_main`.`mission` AS MISSION,</v>
      </c>
    </row>
    <row r="16" spans="1:15" s="8" customFormat="1">
      <c r="A16" s="4" t="s">
        <v>743</v>
      </c>
      <c r="B16" s="35"/>
      <c r="C16" s="4" t="s">
        <v>117</v>
      </c>
      <c r="D16" s="4" t="s">
        <v>119</v>
      </c>
      <c r="E16" s="4"/>
      <c r="F16" s="5"/>
      <c r="G16" s="5"/>
      <c r="H16" s="5"/>
      <c r="I16" s="4" t="s">
        <v>743</v>
      </c>
      <c r="J16" s="8" t="str">
        <f t="shared" si="0"/>
        <v>[GOAL] [VARCHAR] (MAX) NULL,</v>
      </c>
      <c r="M16" s="8" t="s">
        <v>1515</v>
      </c>
      <c r="O16" s="8" t="str">
        <f t="shared" si="1"/>
        <v>`team_main`.`goal` AS GOAL,</v>
      </c>
    </row>
    <row r="17" spans="1:15" s="8" customFormat="1">
      <c r="A17" s="4" t="s">
        <v>144</v>
      </c>
      <c r="B17" s="35"/>
      <c r="C17" s="4" t="s">
        <v>21</v>
      </c>
      <c r="D17" s="35"/>
      <c r="E17" s="4"/>
      <c r="F17" s="5"/>
      <c r="G17" s="5"/>
      <c r="H17" s="5"/>
      <c r="I17" s="4" t="s">
        <v>144</v>
      </c>
      <c r="J17" s="8" t="str">
        <f t="shared" si="0"/>
        <v>[UDATE] [DATETIME]  NULL,</v>
      </c>
      <c r="M17" s="8" t="s">
        <v>1516</v>
      </c>
      <c r="O17" s="8" t="str">
        <f t="shared" si="1"/>
        <v>`team_main`.`udate` AS UDATE,</v>
      </c>
    </row>
    <row r="18" spans="1:15" s="8" customFormat="1">
      <c r="A18" s="4" t="s">
        <v>744</v>
      </c>
      <c r="B18" s="35"/>
      <c r="C18" s="4" t="s">
        <v>117</v>
      </c>
      <c r="D18" s="35" t="s">
        <v>115</v>
      </c>
      <c r="E18" s="4"/>
      <c r="F18" s="5"/>
      <c r="G18" s="5"/>
      <c r="H18" s="5"/>
      <c r="I18" s="4" t="s">
        <v>744</v>
      </c>
      <c r="J18" s="8" t="str">
        <f t="shared" si="0"/>
        <v>[FLG_PERFORM_DISPLAY] [VARCHAR] (3) NULL,</v>
      </c>
      <c r="M18" s="8" t="s">
        <v>1517</v>
      </c>
      <c r="O18" s="8" t="str">
        <f t="shared" si="1"/>
        <v>`team_main`.`flg_perform_display` AS FLG_PERFORM_DISPLAY,</v>
      </c>
    </row>
    <row r="19" spans="1:15" s="8" customFormat="1">
      <c r="A19" s="4" t="s">
        <v>354</v>
      </c>
      <c r="B19" s="35" t="s">
        <v>752</v>
      </c>
      <c r="C19" s="4" t="s">
        <v>419</v>
      </c>
      <c r="D19" s="35" t="s">
        <v>23</v>
      </c>
      <c r="E19" s="4"/>
      <c r="F19" s="5"/>
      <c r="G19" s="5"/>
      <c r="H19" s="5"/>
      <c r="I19" s="4" t="s">
        <v>354</v>
      </c>
      <c r="J19" s="8" t="str">
        <f t="shared" si="0"/>
        <v>[GRADE] [CHAR] (1) NULL,</v>
      </c>
      <c r="M19" s="8" t="s">
        <v>1518</v>
      </c>
      <c r="O19" s="8" t="str">
        <f t="shared" si="1"/>
        <v>`team_main`.`grade` AS GRADE,</v>
      </c>
    </row>
    <row r="20" spans="1:15" s="8" customFormat="1">
      <c r="A20" s="4" t="s">
        <v>745</v>
      </c>
      <c r="B20" s="35"/>
      <c r="C20" s="4" t="s">
        <v>418</v>
      </c>
      <c r="D20" s="4" t="s">
        <v>420</v>
      </c>
      <c r="E20" s="4"/>
      <c r="F20" s="5"/>
      <c r="G20" s="5"/>
      <c r="H20" s="5"/>
      <c r="I20" s="4" t="s">
        <v>745</v>
      </c>
      <c r="J20" s="8" t="str">
        <f t="shared" si="0"/>
        <v>[ACTUAL] [DECIMAL] (18,2) NULL,</v>
      </c>
      <c r="M20" s="8" t="s">
        <v>1519</v>
      </c>
      <c r="O20" s="8" t="str">
        <f t="shared" si="1"/>
        <v>`team_main`.`actual` AS ACTUAL,</v>
      </c>
    </row>
    <row r="21" spans="1:15" s="8" customFormat="1">
      <c r="A21" s="4" t="s">
        <v>746</v>
      </c>
      <c r="B21" s="35"/>
      <c r="C21" s="4" t="s">
        <v>20</v>
      </c>
      <c r="D21" s="35"/>
      <c r="E21" s="4"/>
      <c r="F21" s="5"/>
      <c r="G21" s="5"/>
      <c r="H21" s="5"/>
      <c r="I21" s="4" t="s">
        <v>746</v>
      </c>
      <c r="J21" s="8" t="str">
        <f t="shared" si="0"/>
        <v>[PER] [FLOAT]  NULL,</v>
      </c>
      <c r="M21" s="8" t="s">
        <v>1520</v>
      </c>
      <c r="O21" s="8" t="str">
        <f t="shared" si="1"/>
        <v>`team_main`.`per` AS PER,</v>
      </c>
    </row>
    <row r="22" spans="1:15" s="8" customFormat="1">
      <c r="A22" s="4" t="s">
        <v>747</v>
      </c>
      <c r="B22" s="35"/>
      <c r="C22" s="4" t="s">
        <v>117</v>
      </c>
      <c r="D22" s="35" t="s">
        <v>115</v>
      </c>
      <c r="E22" s="4"/>
      <c r="F22" s="5"/>
      <c r="G22" s="5"/>
      <c r="H22" s="5"/>
      <c r="I22" s="4" t="s">
        <v>747</v>
      </c>
      <c r="J22" s="8" t="str">
        <f t="shared" si="0"/>
        <v>[FLG_TEAM] [VARCHAR] (3) NULL,</v>
      </c>
      <c r="M22" s="8" t="s">
        <v>1521</v>
      </c>
      <c r="O22" s="8" t="str">
        <f t="shared" si="1"/>
        <v>`team_main`.`flg_team` AS FLG_TEAM,</v>
      </c>
    </row>
    <row r="23" spans="1:15" s="8" customFormat="1">
      <c r="A23" s="4" t="s">
        <v>748</v>
      </c>
      <c r="B23" s="35"/>
      <c r="C23" s="4" t="s">
        <v>117</v>
      </c>
      <c r="D23" s="35" t="s">
        <v>24</v>
      </c>
      <c r="E23" s="4"/>
      <c r="F23" s="5"/>
      <c r="G23" s="5"/>
      <c r="H23" s="5"/>
      <c r="I23" s="4" t="s">
        <v>748</v>
      </c>
      <c r="J23" s="8" t="str">
        <f t="shared" si="0"/>
        <v>[SMS_NAME] [VARCHAR] (20) NULL,</v>
      </c>
      <c r="M23" s="8" t="s">
        <v>1522</v>
      </c>
      <c r="O23" s="8" t="str">
        <f t="shared" si="1"/>
        <v>`team_main`.`sms_name` AS SMS_NAME,</v>
      </c>
    </row>
    <row r="24" spans="1:15" s="8" customFormat="1">
      <c r="A24" s="4" t="s">
        <v>749</v>
      </c>
      <c r="B24" s="35"/>
      <c r="C24" s="4" t="s">
        <v>117</v>
      </c>
      <c r="D24" s="35" t="s">
        <v>115</v>
      </c>
      <c r="E24" s="4"/>
      <c r="F24" s="5"/>
      <c r="G24" s="5"/>
      <c r="H24" s="5"/>
      <c r="I24" s="4" t="s">
        <v>749</v>
      </c>
      <c r="J24" s="8" t="str">
        <f t="shared" si="0"/>
        <v>[FLG_RECOVERY_DISPLAY] [VARCHAR] (3) NULL,</v>
      </c>
      <c r="M24" s="8" t="s">
        <v>1523</v>
      </c>
      <c r="O24" s="8" t="str">
        <f t="shared" si="1"/>
        <v>`team_main`.`flg_recovery_display` AS FLG_RECOVERY_DISPLAY,</v>
      </c>
    </row>
    <row r="25" spans="1:15" s="8" customFormat="1">
      <c r="A25" s="4" t="s">
        <v>750</v>
      </c>
      <c r="B25" s="35"/>
      <c r="C25" s="4" t="s">
        <v>117</v>
      </c>
      <c r="D25" s="35" t="s">
        <v>115</v>
      </c>
      <c r="E25" s="4"/>
      <c r="F25" s="5"/>
      <c r="G25" s="5"/>
      <c r="H25" s="5"/>
      <c r="I25" s="4" t="s">
        <v>750</v>
      </c>
      <c r="J25" s="8" t="str">
        <f t="shared" si="0"/>
        <v>[FLG_INVEST_DISPLAY] [VARCHAR] (3) NULL,</v>
      </c>
      <c r="M25" s="8" t="s">
        <v>1524</v>
      </c>
      <c r="O25" s="8" t="str">
        <f t="shared" si="1"/>
        <v>`team_main`.`flg_invest_display` AS FLG_INVEST_DISPLAY,</v>
      </c>
    </row>
    <row r="26" spans="1:15" s="8" customFormat="1">
      <c r="A26" s="4" t="s">
        <v>751</v>
      </c>
      <c r="B26" s="35"/>
      <c r="C26" s="4" t="s">
        <v>20</v>
      </c>
      <c r="D26" s="35"/>
      <c r="E26" s="4"/>
      <c r="F26" s="5"/>
      <c r="G26" s="5"/>
      <c r="H26" s="5"/>
      <c r="I26" s="4" t="s">
        <v>751</v>
      </c>
      <c r="J26" s="8" t="str">
        <f t="shared" si="0"/>
        <v>[ORDER_BY] [FLOAT]  NULL,</v>
      </c>
      <c r="M26" s="8" t="s">
        <v>1525</v>
      </c>
      <c r="O26" s="8" t="str">
        <f t="shared" si="1"/>
        <v>`team_main`.`order_by` AS ORDER_BY,</v>
      </c>
    </row>
    <row r="27" spans="1:15" s="8" customFormat="1">
      <c r="A27" s="4" t="s">
        <v>460</v>
      </c>
      <c r="B27" s="35"/>
      <c r="C27" s="4" t="s">
        <v>117</v>
      </c>
      <c r="D27" s="35" t="s">
        <v>115</v>
      </c>
      <c r="E27" s="4"/>
      <c r="F27" s="5"/>
      <c r="G27" s="5"/>
      <c r="H27" s="5"/>
      <c r="I27" s="4" t="s">
        <v>460</v>
      </c>
      <c r="J27" s="8" t="str">
        <f t="shared" si="0"/>
        <v>[FLG_CONTRI] [VARCHAR] (3) NULL,</v>
      </c>
      <c r="M27" s="8" t="s">
        <v>1526</v>
      </c>
      <c r="O27" s="8" t="str">
        <f t="shared" si="1"/>
        <v>`team_main`.`flg_contri` AS FLG_CONTRI,</v>
      </c>
    </row>
    <row r="28" spans="1:15" s="8" customFormat="1">
      <c r="A28" s="4" t="s">
        <v>31</v>
      </c>
      <c r="B28" s="4" t="s">
        <v>32</v>
      </c>
      <c r="C28" s="4" t="s">
        <v>33</v>
      </c>
      <c r="D28" s="35"/>
      <c r="E28" s="4"/>
      <c r="F28" s="5" t="s">
        <v>34</v>
      </c>
      <c r="G28" s="5"/>
      <c r="H28" s="6"/>
      <c r="I28" s="6" t="s">
        <v>35</v>
      </c>
      <c r="J28" s="8" t="str">
        <f t="shared" ref="J28:J34" si="2">"[" &amp; A28 &amp; "] [" &amp; C28 &amp; "] " &amp; IF(D28="","","(" &amp; D28 &amp; ")") &amp; " NULL,"</f>
        <v>[JOB_RUN_KEY] [BIGINT]  NULL,</v>
      </c>
    </row>
    <row r="29" spans="1:15" s="8" customFormat="1">
      <c r="A29" s="4" t="s">
        <v>36</v>
      </c>
      <c r="B29" s="4" t="s">
        <v>37</v>
      </c>
      <c r="C29" s="4" t="s">
        <v>64</v>
      </c>
      <c r="D29" s="4" t="s">
        <v>25</v>
      </c>
      <c r="E29" s="4"/>
      <c r="F29" s="5" t="s">
        <v>34</v>
      </c>
      <c r="G29" s="5"/>
      <c r="H29" s="6"/>
      <c r="I29" s="6" t="s">
        <v>35</v>
      </c>
      <c r="J29" s="8" t="str">
        <f t="shared" si="2"/>
        <v>[SOURCE_SYSTEM_CODE] [NVARCHAR] (10) NULL,</v>
      </c>
    </row>
    <row r="30" spans="1:15" s="8" customFormat="1">
      <c r="A30" s="4" t="s">
        <v>38</v>
      </c>
      <c r="B30" s="4" t="s">
        <v>39</v>
      </c>
      <c r="C30" s="4" t="s">
        <v>64</v>
      </c>
      <c r="D30" s="4" t="s">
        <v>24</v>
      </c>
      <c r="E30" s="4"/>
      <c r="F30" s="5" t="s">
        <v>34</v>
      </c>
      <c r="G30" s="5"/>
      <c r="H30" s="6"/>
      <c r="I30" s="6" t="s">
        <v>35</v>
      </c>
      <c r="J30" s="8" t="str">
        <f t="shared" si="2"/>
        <v>[SOURCE_TABLE_NAME] [NVARCHAR] (20) NULL,</v>
      </c>
    </row>
    <row r="31" spans="1:15" s="8" customFormat="1">
      <c r="A31" s="4" t="s">
        <v>40</v>
      </c>
      <c r="B31" s="4" t="s">
        <v>41</v>
      </c>
      <c r="C31" s="4" t="s">
        <v>64</v>
      </c>
      <c r="D31" s="4" t="s">
        <v>23</v>
      </c>
      <c r="E31" s="4"/>
      <c r="F31" s="5" t="s">
        <v>34</v>
      </c>
      <c r="G31" s="5"/>
      <c r="H31" s="6"/>
      <c r="I31" s="6" t="s">
        <v>35</v>
      </c>
      <c r="J31" s="8" t="str">
        <f t="shared" si="2"/>
        <v>[DELETED_FLAG] [NVARCHAR] (1) NULL,</v>
      </c>
    </row>
    <row r="32" spans="1:15" s="8" customFormat="1">
      <c r="A32" s="4" t="s">
        <v>42</v>
      </c>
      <c r="B32" s="4" t="s">
        <v>43</v>
      </c>
      <c r="C32" s="4" t="s">
        <v>64</v>
      </c>
      <c r="D32" s="4" t="s">
        <v>44</v>
      </c>
      <c r="E32" s="4"/>
      <c r="F32" s="5" t="s">
        <v>45</v>
      </c>
      <c r="G32" s="5"/>
      <c r="H32" s="6"/>
      <c r="I32" s="6" t="s">
        <v>35</v>
      </c>
      <c r="J32" s="8" t="str">
        <f t="shared" si="2"/>
        <v>[COMMENTS] [NVARCHAR] (500) NULL,</v>
      </c>
    </row>
    <row r="33" spans="1:10" s="8" customFormat="1">
      <c r="A33" s="4" t="s">
        <v>46</v>
      </c>
      <c r="B33" s="4" t="s">
        <v>47</v>
      </c>
      <c r="C33" s="4" t="s">
        <v>21</v>
      </c>
      <c r="D33" s="4"/>
      <c r="E33" s="4"/>
      <c r="F33" s="5" t="s">
        <v>34</v>
      </c>
      <c r="G33" s="5"/>
      <c r="H33" s="6"/>
      <c r="I33" s="6" t="s">
        <v>35</v>
      </c>
      <c r="J33" s="8" t="str">
        <f t="shared" si="2"/>
        <v>[SOURCE_LAST_UPDATE_DATE_TIME] [DATETIME]  NULL,</v>
      </c>
    </row>
    <row r="34" spans="1:10" s="8" customFormat="1">
      <c r="A34" s="4" t="s">
        <v>48</v>
      </c>
      <c r="B34" s="4" t="s">
        <v>49</v>
      </c>
      <c r="C34" s="4" t="s">
        <v>21</v>
      </c>
      <c r="D34" s="4"/>
      <c r="E34" s="4"/>
      <c r="F34" s="5" t="s">
        <v>34</v>
      </c>
      <c r="G34" s="5"/>
      <c r="H34" s="6"/>
      <c r="I34" s="4" t="s">
        <v>28</v>
      </c>
      <c r="J34" s="8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D1" workbookViewId="0">
      <selection activeCell="O10" sqref="O10"/>
    </sheetView>
  </sheetViews>
  <sheetFormatPr defaultRowHeight="12.75"/>
  <cols>
    <col min="1" max="1" width="25.7109375" style="27" customWidth="1"/>
    <col min="2" max="2" width="40.7109375" style="27" customWidth="1"/>
    <col min="3" max="3" width="15.7109375" style="27" customWidth="1"/>
    <col min="4" max="4" width="10.7109375" style="27" customWidth="1"/>
    <col min="5" max="5" width="5.140625" style="27" bestFit="1" customWidth="1"/>
    <col min="6" max="6" width="5.7109375" style="26" customWidth="1"/>
    <col min="7" max="7" width="5.7109375" style="27" customWidth="1"/>
    <col min="8" max="8" width="5.7109375" style="26" customWidth="1"/>
    <col min="9" max="9" width="50.7109375" style="27" customWidth="1"/>
    <col min="10" max="16384" width="9.140625" style="27"/>
  </cols>
  <sheetData>
    <row r="1" spans="1:15">
      <c r="A1" s="2" t="s">
        <v>6</v>
      </c>
      <c r="B1" s="25"/>
      <c r="C1" s="26"/>
      <c r="D1" s="26"/>
      <c r="E1" s="26"/>
      <c r="G1" s="26"/>
    </row>
    <row r="2" spans="1:15">
      <c r="A2" s="25"/>
      <c r="B2" s="25"/>
      <c r="C2" s="26"/>
      <c r="D2" s="26"/>
      <c r="E2" s="26"/>
      <c r="G2" s="26"/>
    </row>
    <row r="3" spans="1:15">
      <c r="A3" s="28" t="s">
        <v>7</v>
      </c>
      <c r="B3" s="10" t="s">
        <v>133</v>
      </c>
      <c r="C3" s="26"/>
      <c r="D3" s="29" t="s">
        <v>409</v>
      </c>
      <c r="E3" s="26"/>
      <c r="G3" s="26"/>
    </row>
    <row r="4" spans="1:15">
      <c r="A4" s="28" t="s">
        <v>8</v>
      </c>
      <c r="B4" s="30" t="str">
        <f>Summary!A9</f>
        <v>STG_BGIS_TRN_CREDIT_RECEIPT</v>
      </c>
      <c r="D4" s="29" t="s">
        <v>410</v>
      </c>
      <c r="G4" s="26"/>
    </row>
    <row r="5" spans="1:15">
      <c r="A5" s="28" t="s">
        <v>9</v>
      </c>
      <c r="B5" s="30" t="str">
        <f>Summary!B9</f>
        <v>credit_receipt</v>
      </c>
      <c r="G5" s="26"/>
    </row>
    <row r="6" spans="1:15">
      <c r="A6" s="28" t="s">
        <v>10</v>
      </c>
      <c r="B6" s="30" t="str">
        <f>Summary!D9</f>
        <v>GLTH_STG_BGIS_TRN</v>
      </c>
      <c r="G6" s="26"/>
    </row>
    <row r="7" spans="1:15">
      <c r="A7" s="28" t="s">
        <v>11</v>
      </c>
      <c r="B7" s="30"/>
      <c r="C7" s="26"/>
      <c r="D7" s="26"/>
      <c r="E7" s="26"/>
      <c r="G7" s="26"/>
    </row>
    <row r="9" spans="1:15">
      <c r="A9" s="31" t="s">
        <v>12</v>
      </c>
      <c r="B9" s="31" t="s">
        <v>13</v>
      </c>
      <c r="C9" s="31" t="s">
        <v>14</v>
      </c>
      <c r="D9" s="31" t="s">
        <v>22</v>
      </c>
      <c r="E9" s="31" t="s">
        <v>50</v>
      </c>
      <c r="F9" s="31" t="s">
        <v>15</v>
      </c>
      <c r="G9" s="31" t="s">
        <v>16</v>
      </c>
      <c r="H9" s="31" t="s">
        <v>17</v>
      </c>
      <c r="I9" s="31" t="s">
        <v>19</v>
      </c>
    </row>
    <row r="10" spans="1:15">
      <c r="A10" s="4" t="s">
        <v>146</v>
      </c>
      <c r="B10" s="35" t="s">
        <v>766</v>
      </c>
      <c r="C10" s="4" t="s">
        <v>117</v>
      </c>
      <c r="D10" s="4" t="s">
        <v>54</v>
      </c>
      <c r="E10" s="4"/>
      <c r="F10" s="5"/>
      <c r="G10" s="5"/>
      <c r="H10" s="5"/>
      <c r="I10" s="4" t="s">
        <v>146</v>
      </c>
      <c r="J10" s="27" t="str">
        <f t="shared" ref="J10:J45" si="0">"[" &amp; A10 &amp; "] [" &amp; C10 &amp; "] " &amp; IF(D10="","","(" &amp; D10 &amp; ")") &amp; " NULL,"</f>
        <v>[REPT_NO] [VARCHAR] (25) NULL,</v>
      </c>
      <c r="M10" s="27" t="s">
        <v>1527</v>
      </c>
      <c r="O10" s="27" t="str">
        <f>LEFT(TRIM(M10),LEN(TRIM(M10))-1)&amp;" AS "&amp;I10&amp;","</f>
        <v>SELECT `credit_receipt`.`rept_no` AS REPT_NO,</v>
      </c>
    </row>
    <row r="11" spans="1:15">
      <c r="A11" s="4" t="s">
        <v>118</v>
      </c>
      <c r="B11" s="35"/>
      <c r="C11" s="4" t="s">
        <v>118</v>
      </c>
      <c r="D11" s="4"/>
      <c r="E11" s="4"/>
      <c r="F11" s="5"/>
      <c r="G11" s="5"/>
      <c r="H11" s="5"/>
      <c r="I11" s="4" t="s">
        <v>118</v>
      </c>
      <c r="J11" s="27" t="str">
        <f t="shared" si="0"/>
        <v>[DATE] [DATE]  NULL,</v>
      </c>
      <c r="M11" s="27" t="s">
        <v>1528</v>
      </c>
      <c r="O11" s="27" t="str">
        <f t="shared" ref="O11:O45" si="1">LEFT(TRIM(M11),LEN(TRIM(M11))-1)&amp;" AS "&amp;I11&amp;","</f>
        <v>`credit_receipt`.`date` AS DATE,</v>
      </c>
    </row>
    <row r="12" spans="1:15">
      <c r="A12" s="4" t="s">
        <v>753</v>
      </c>
      <c r="B12" s="35" t="s">
        <v>767</v>
      </c>
      <c r="C12" s="4" t="s">
        <v>20</v>
      </c>
      <c r="D12" s="4"/>
      <c r="E12" s="4"/>
      <c r="F12" s="5"/>
      <c r="G12" s="5"/>
      <c r="H12" s="5"/>
      <c r="I12" s="4" t="s">
        <v>753</v>
      </c>
      <c r="J12" s="27" t="str">
        <f t="shared" si="0"/>
        <v>[AMOUNT] [FLOAT]  NULL,</v>
      </c>
      <c r="M12" s="27" t="s">
        <v>1529</v>
      </c>
      <c r="O12" s="27" t="str">
        <f t="shared" si="1"/>
        <v>`credit_receipt`.`amount` AS AMOUNT,</v>
      </c>
    </row>
    <row r="13" spans="1:15">
      <c r="A13" s="4" t="s">
        <v>136</v>
      </c>
      <c r="B13" s="35" t="s">
        <v>364</v>
      </c>
      <c r="C13" s="4" t="s">
        <v>117</v>
      </c>
      <c r="D13" s="4" t="s">
        <v>54</v>
      </c>
      <c r="E13" s="4"/>
      <c r="F13" s="5"/>
      <c r="G13" s="5"/>
      <c r="H13" s="5"/>
      <c r="I13" s="4" t="s">
        <v>136</v>
      </c>
      <c r="J13" s="27" t="str">
        <f t="shared" si="0"/>
        <v>[CUS_CODE] [VARCHAR] (25) NULL,</v>
      </c>
      <c r="M13" s="27" t="s">
        <v>1530</v>
      </c>
      <c r="O13" s="27" t="str">
        <f t="shared" si="1"/>
        <v>`credit_receipt`.`cus_code` AS CUS_CODE,</v>
      </c>
    </row>
    <row r="14" spans="1:15">
      <c r="A14" s="4" t="s">
        <v>57</v>
      </c>
      <c r="B14" s="35"/>
      <c r="C14" s="4" t="s">
        <v>117</v>
      </c>
      <c r="D14" s="4" t="s">
        <v>24</v>
      </c>
      <c r="E14" s="4"/>
      <c r="F14" s="5"/>
      <c r="G14" s="5"/>
      <c r="H14" s="5"/>
      <c r="I14" s="4" t="s">
        <v>57</v>
      </c>
      <c r="J14" s="27" t="str">
        <f t="shared" si="0"/>
        <v>[TYPE] [VARCHAR] (20) NULL,</v>
      </c>
      <c r="M14" s="27" t="s">
        <v>1531</v>
      </c>
      <c r="O14" s="27" t="str">
        <f t="shared" si="1"/>
        <v>`credit_receipt`.`type` AS TYPE,</v>
      </c>
    </row>
    <row r="15" spans="1:15">
      <c r="A15" s="4" t="s">
        <v>423</v>
      </c>
      <c r="B15" s="35" t="s">
        <v>768</v>
      </c>
      <c r="C15" s="4" t="s">
        <v>117</v>
      </c>
      <c r="D15" s="4" t="s">
        <v>54</v>
      </c>
      <c r="E15" s="4"/>
      <c r="F15" s="5"/>
      <c r="G15" s="5"/>
      <c r="H15" s="5"/>
      <c r="I15" s="4" t="s">
        <v>423</v>
      </c>
      <c r="J15" s="27" t="str">
        <f t="shared" si="0"/>
        <v>[CR_TYPE] [VARCHAR] (25) NULL,</v>
      </c>
      <c r="M15" s="27" t="s">
        <v>1532</v>
      </c>
      <c r="O15" s="27" t="str">
        <f t="shared" si="1"/>
        <v>`credit_receipt`.`cr_type` AS CR_TYPE,</v>
      </c>
    </row>
    <row r="16" spans="1:15">
      <c r="A16" s="4" t="s">
        <v>92</v>
      </c>
      <c r="B16" s="35" t="s">
        <v>502</v>
      </c>
      <c r="C16" s="4" t="s">
        <v>117</v>
      </c>
      <c r="D16" s="4" t="s">
        <v>119</v>
      </c>
      <c r="E16" s="4"/>
      <c r="F16" s="5"/>
      <c r="G16" s="5"/>
      <c r="H16" s="5"/>
      <c r="I16" s="4" t="s">
        <v>92</v>
      </c>
      <c r="J16" s="27" t="str">
        <f t="shared" si="0"/>
        <v>[CENTER] [VARCHAR] (MAX) NULL,</v>
      </c>
      <c r="M16" s="27" t="s">
        <v>1533</v>
      </c>
      <c r="O16" s="27" t="str">
        <f t="shared" si="1"/>
        <v>`credit_receipt`.`center` AS CENTER,</v>
      </c>
    </row>
    <row r="17" spans="1:15">
      <c r="A17" s="4" t="s">
        <v>142</v>
      </c>
      <c r="B17" s="35" t="s">
        <v>769</v>
      </c>
      <c r="C17" s="4" t="s">
        <v>117</v>
      </c>
      <c r="D17" s="4" t="s">
        <v>119</v>
      </c>
      <c r="E17" s="4"/>
      <c r="F17" s="5"/>
      <c r="G17" s="5"/>
      <c r="H17" s="5"/>
      <c r="I17" s="4" t="s">
        <v>142</v>
      </c>
      <c r="J17" s="27" t="str">
        <f t="shared" si="0"/>
        <v>[USER] [VARCHAR] (MAX) NULL,</v>
      </c>
      <c r="M17" s="27" t="s">
        <v>1534</v>
      </c>
      <c r="O17" s="27" t="str">
        <f t="shared" si="1"/>
        <v>`credit_receipt`.`user` AS USER,</v>
      </c>
    </row>
    <row r="18" spans="1:15">
      <c r="A18" s="4" t="s">
        <v>539</v>
      </c>
      <c r="B18" s="35" t="s">
        <v>368</v>
      </c>
      <c r="C18" s="4" t="s">
        <v>417</v>
      </c>
      <c r="D18" s="4"/>
      <c r="E18" s="4"/>
      <c r="F18" s="5"/>
      <c r="G18" s="5"/>
      <c r="H18" s="5"/>
      <c r="I18" s="4" t="s">
        <v>539</v>
      </c>
      <c r="J18" s="27" t="str">
        <f t="shared" si="0"/>
        <v>[USER_TIME] [TIME]  NULL,</v>
      </c>
      <c r="M18" s="27" t="s">
        <v>1535</v>
      </c>
      <c r="O18" s="27" t="str">
        <f t="shared" si="1"/>
        <v>`credit_receipt`.`user_time` AS USER_TIME,</v>
      </c>
    </row>
    <row r="19" spans="1:15">
      <c r="A19" s="4" t="s">
        <v>538</v>
      </c>
      <c r="B19" s="35" t="s">
        <v>369</v>
      </c>
      <c r="C19" s="4" t="s">
        <v>118</v>
      </c>
      <c r="D19" s="4"/>
      <c r="E19" s="4"/>
      <c r="F19" s="5"/>
      <c r="G19" s="5"/>
      <c r="H19" s="5"/>
      <c r="I19" s="4" t="s">
        <v>538</v>
      </c>
      <c r="J19" s="27" t="str">
        <f t="shared" si="0"/>
        <v>[USER_DATE] [DATE]  NULL,</v>
      </c>
      <c r="M19" s="27" t="s">
        <v>1536</v>
      </c>
      <c r="O19" s="27" t="str">
        <f t="shared" si="1"/>
        <v>`credit_receipt`.`user_date` AS USER_DATE,</v>
      </c>
    </row>
    <row r="20" spans="1:15">
      <c r="A20" s="4" t="s">
        <v>265</v>
      </c>
      <c r="B20" s="35" t="s">
        <v>770</v>
      </c>
      <c r="C20" s="4" t="s">
        <v>117</v>
      </c>
      <c r="D20" s="4" t="s">
        <v>54</v>
      </c>
      <c r="E20" s="4"/>
      <c r="F20" s="5"/>
      <c r="G20" s="5"/>
      <c r="H20" s="5"/>
      <c r="I20" s="4" t="s">
        <v>265</v>
      </c>
      <c r="J20" s="27" t="str">
        <f t="shared" si="0"/>
        <v>[CON_NO] [VARCHAR] (25) NULL,</v>
      </c>
      <c r="M20" s="27" t="s">
        <v>1537</v>
      </c>
      <c r="O20" s="27" t="str">
        <f t="shared" si="1"/>
        <v>`credit_receipt`.`con_no` AS CON_NO,</v>
      </c>
    </row>
    <row r="21" spans="1:15">
      <c r="A21" s="4" t="s">
        <v>155</v>
      </c>
      <c r="B21" s="35" t="s">
        <v>771</v>
      </c>
      <c r="C21" s="4" t="s">
        <v>20</v>
      </c>
      <c r="D21" s="4"/>
      <c r="E21" s="4"/>
      <c r="F21" s="5"/>
      <c r="G21" s="5"/>
      <c r="H21" s="5"/>
      <c r="I21" s="4" t="s">
        <v>155</v>
      </c>
      <c r="J21" s="27" t="str">
        <f t="shared" si="0"/>
        <v>[RENTAL] [FLOAT]  NULL,</v>
      </c>
      <c r="M21" s="27" t="s">
        <v>1538</v>
      </c>
      <c r="O21" s="27" t="str">
        <f t="shared" si="1"/>
        <v>`credit_receipt`.`rental` AS RENTAL,</v>
      </c>
    </row>
    <row r="22" spans="1:15">
      <c r="A22" s="4" t="s">
        <v>225</v>
      </c>
      <c r="B22" s="35" t="s">
        <v>772</v>
      </c>
      <c r="C22" s="4" t="s">
        <v>20</v>
      </c>
      <c r="D22" s="4"/>
      <c r="E22" s="4"/>
      <c r="F22" s="5"/>
      <c r="G22" s="5"/>
      <c r="H22" s="5"/>
      <c r="I22" s="4" t="s">
        <v>225</v>
      </c>
      <c r="J22" s="27" t="str">
        <f t="shared" si="0"/>
        <v>[CAPITAL] [FLOAT]  NULL,</v>
      </c>
      <c r="M22" s="27" t="s">
        <v>1539</v>
      </c>
      <c r="O22" s="27" t="str">
        <f t="shared" si="1"/>
        <v>`credit_receipt`.`capital` AS CAPITAL,</v>
      </c>
    </row>
    <row r="23" spans="1:15">
      <c r="A23" s="4" t="s">
        <v>754</v>
      </c>
      <c r="B23" s="35" t="s">
        <v>773</v>
      </c>
      <c r="C23" s="4" t="s">
        <v>20</v>
      </c>
      <c r="D23" s="4"/>
      <c r="E23" s="4"/>
      <c r="F23" s="5"/>
      <c r="G23" s="5"/>
      <c r="H23" s="5"/>
      <c r="I23" s="4" t="s">
        <v>754</v>
      </c>
      <c r="J23" s="27" t="str">
        <f t="shared" si="0"/>
        <v>[DEBAMT] [FLOAT]  NULL,</v>
      </c>
      <c r="M23" s="27" t="s">
        <v>1540</v>
      </c>
      <c r="O23" s="27" t="str">
        <f t="shared" si="1"/>
        <v>`credit_receipt`.`debamt` AS DEBAMT,</v>
      </c>
    </row>
    <row r="24" spans="1:15">
      <c r="A24" s="4" t="s">
        <v>429</v>
      </c>
      <c r="B24" s="35" t="s">
        <v>774</v>
      </c>
      <c r="C24" s="4" t="s">
        <v>418</v>
      </c>
      <c r="D24" s="4" t="s">
        <v>420</v>
      </c>
      <c r="E24" s="4"/>
      <c r="F24" s="5"/>
      <c r="G24" s="5"/>
      <c r="H24" s="5"/>
      <c r="I24" s="4" t="s">
        <v>429</v>
      </c>
      <c r="J24" s="27" t="str">
        <f t="shared" si="0"/>
        <v>[CHARGE] [DECIMAL] (18,2) NULL,</v>
      </c>
      <c r="M24" s="27" t="s">
        <v>1541</v>
      </c>
      <c r="O24" s="27" t="str">
        <f t="shared" si="1"/>
        <v>`credit_receipt`.`charge` AS CHARGE,</v>
      </c>
    </row>
    <row r="25" spans="1:15">
      <c r="A25" s="4" t="s">
        <v>755</v>
      </c>
      <c r="B25" s="35"/>
      <c r="C25" s="4" t="s">
        <v>20</v>
      </c>
      <c r="D25" s="4"/>
      <c r="E25" s="4"/>
      <c r="F25" s="5"/>
      <c r="G25" s="5"/>
      <c r="H25" s="5"/>
      <c r="I25" s="4" t="s">
        <v>755</v>
      </c>
      <c r="J25" s="27" t="str">
        <f t="shared" si="0"/>
        <v>[DINT] [FLOAT]  NULL,</v>
      </c>
      <c r="M25" s="27" t="s">
        <v>1542</v>
      </c>
      <c r="O25" s="27" t="str">
        <f t="shared" si="1"/>
        <v>`credit_receipt`.`dint` AS DINT,</v>
      </c>
    </row>
    <row r="26" spans="1:15">
      <c r="A26" s="4" t="s">
        <v>174</v>
      </c>
      <c r="B26" s="35"/>
      <c r="C26" s="4" t="s">
        <v>20</v>
      </c>
      <c r="D26" s="4"/>
      <c r="E26" s="4"/>
      <c r="F26" s="5"/>
      <c r="G26" s="5"/>
      <c r="H26" s="5"/>
      <c r="I26" s="4" t="s">
        <v>174</v>
      </c>
      <c r="J26" s="27" t="str">
        <f t="shared" si="0"/>
        <v>[GST] [FLOAT]  NULL,</v>
      </c>
      <c r="M26" s="27" t="s">
        <v>1543</v>
      </c>
      <c r="O26" s="27" t="str">
        <f t="shared" si="1"/>
        <v>`credit_receipt`.`gst` AS GST,</v>
      </c>
    </row>
    <row r="27" spans="1:15">
      <c r="A27" s="4" t="s">
        <v>152</v>
      </c>
      <c r="B27" s="35" t="s">
        <v>775</v>
      </c>
      <c r="C27" s="4" t="s">
        <v>20</v>
      </c>
      <c r="D27" s="4"/>
      <c r="E27" s="4"/>
      <c r="F27" s="5"/>
      <c r="G27" s="5"/>
      <c r="H27" s="5"/>
      <c r="I27" s="4" t="s">
        <v>152</v>
      </c>
      <c r="J27" s="27" t="str">
        <f t="shared" si="0"/>
        <v>[INTEREST] [FLOAT]  NULL,</v>
      </c>
      <c r="M27" s="27" t="s">
        <v>1544</v>
      </c>
      <c r="O27" s="27" t="str">
        <f t="shared" si="1"/>
        <v>`credit_receipt`.`interest` AS INTEREST,</v>
      </c>
    </row>
    <row r="28" spans="1:15">
      <c r="A28" s="4" t="s">
        <v>173</v>
      </c>
      <c r="B28" s="35" t="s">
        <v>776</v>
      </c>
      <c r="C28" s="4" t="s">
        <v>118</v>
      </c>
      <c r="D28" s="4"/>
      <c r="E28" s="4"/>
      <c r="F28" s="5"/>
      <c r="G28" s="5"/>
      <c r="H28" s="5"/>
      <c r="I28" s="4" t="s">
        <v>173</v>
      </c>
      <c r="J28" s="27" t="str">
        <f t="shared" si="0"/>
        <v>[DUE_DATE] [DATE]  NULL,</v>
      </c>
      <c r="M28" s="27" t="s">
        <v>1545</v>
      </c>
      <c r="O28" s="27" t="str">
        <f t="shared" si="1"/>
        <v>`credit_receipt`.`due_date` AS DUE_DATE,</v>
      </c>
    </row>
    <row r="29" spans="1:15">
      <c r="A29" s="4" t="s">
        <v>52</v>
      </c>
      <c r="B29" s="35"/>
      <c r="C29" s="4" t="s">
        <v>30</v>
      </c>
      <c r="D29" s="4"/>
      <c r="E29" s="4"/>
      <c r="F29" s="5"/>
      <c r="G29" s="5"/>
      <c r="H29" s="5"/>
      <c r="I29" s="4" t="s">
        <v>52</v>
      </c>
      <c r="J29" s="27" t="str">
        <f t="shared" si="0"/>
        <v>[ID] [INT]  NULL,</v>
      </c>
      <c r="M29" s="27" t="s">
        <v>1546</v>
      </c>
      <c r="O29" s="27" t="str">
        <f t="shared" si="1"/>
        <v>`credit_receipt`.`id` AS ID,</v>
      </c>
    </row>
    <row r="30" spans="1:15">
      <c r="A30" s="4" t="s">
        <v>53</v>
      </c>
      <c r="B30" s="35" t="s">
        <v>777</v>
      </c>
      <c r="C30" s="4" t="s">
        <v>117</v>
      </c>
      <c r="D30" s="4" t="s">
        <v>116</v>
      </c>
      <c r="E30" s="4"/>
      <c r="F30" s="5"/>
      <c r="G30" s="5"/>
      <c r="H30" s="5"/>
      <c r="I30" s="4" t="s">
        <v>53</v>
      </c>
      <c r="J30" s="27" t="str">
        <f t="shared" si="0"/>
        <v>[STATUS] [VARCHAR] (5) NULL,</v>
      </c>
      <c r="M30" s="27" t="s">
        <v>1547</v>
      </c>
      <c r="O30" s="27" t="str">
        <f t="shared" si="1"/>
        <v>`credit_receipt`.`status` AS STATUS,</v>
      </c>
    </row>
    <row r="31" spans="1:15">
      <c r="A31" s="4" t="s">
        <v>756</v>
      </c>
      <c r="B31" s="35"/>
      <c r="C31" s="4" t="s">
        <v>117</v>
      </c>
      <c r="D31" s="4" t="s">
        <v>115</v>
      </c>
      <c r="E31" s="4"/>
      <c r="F31" s="5"/>
      <c r="G31" s="5"/>
      <c r="H31" s="5"/>
      <c r="I31" s="4" t="s">
        <v>756</v>
      </c>
      <c r="J31" s="27" t="str">
        <f t="shared" si="0"/>
        <v>[REVERSAL] [VARCHAR] (3) NULL,</v>
      </c>
      <c r="M31" s="27" t="s">
        <v>1548</v>
      </c>
      <c r="O31" s="27" t="str">
        <f t="shared" si="1"/>
        <v>`credit_receipt`.`reversal` AS REVERSAL,</v>
      </c>
    </row>
    <row r="32" spans="1:15">
      <c r="A32" s="4" t="s">
        <v>757</v>
      </c>
      <c r="B32" s="35" t="s">
        <v>778</v>
      </c>
      <c r="C32" s="4" t="s">
        <v>117</v>
      </c>
      <c r="D32" s="4" t="s">
        <v>54</v>
      </c>
      <c r="E32" s="4"/>
      <c r="F32" s="5"/>
      <c r="G32" s="5"/>
      <c r="H32" s="5"/>
      <c r="I32" s="4" t="s">
        <v>757</v>
      </c>
      <c r="J32" s="27" t="str">
        <f t="shared" si="0"/>
        <v>[TR_TYPE] [VARCHAR] (25) NULL,</v>
      </c>
      <c r="M32" s="27" t="s">
        <v>1549</v>
      </c>
      <c r="O32" s="27" t="str">
        <f t="shared" si="1"/>
        <v>`credit_receipt`.`tr_type` AS TR_TYPE,</v>
      </c>
    </row>
    <row r="33" spans="1:15">
      <c r="A33" s="4" t="s">
        <v>758</v>
      </c>
      <c r="B33" s="35"/>
      <c r="C33" s="4" t="s">
        <v>20</v>
      </c>
      <c r="D33" s="4"/>
      <c r="E33" s="4"/>
      <c r="F33" s="5"/>
      <c r="G33" s="5"/>
      <c r="H33" s="5"/>
      <c r="I33" s="4" t="s">
        <v>758</v>
      </c>
      <c r="J33" s="27" t="str">
        <f t="shared" si="0"/>
        <v>[RENTAL_VAT] [FLOAT]  NULL,</v>
      </c>
      <c r="M33" s="27" t="s">
        <v>1550</v>
      </c>
      <c r="O33" s="27" t="str">
        <f t="shared" si="1"/>
        <v>`credit_receipt`.`rental_vat` AS RENTAL_VAT,</v>
      </c>
    </row>
    <row r="34" spans="1:15">
      <c r="A34" s="4" t="s">
        <v>759</v>
      </c>
      <c r="B34" s="35"/>
      <c r="C34" s="4" t="s">
        <v>20</v>
      </c>
      <c r="D34" s="4"/>
      <c r="E34" s="4"/>
      <c r="F34" s="5"/>
      <c r="G34" s="5"/>
      <c r="H34" s="5"/>
      <c r="I34" s="4" t="s">
        <v>759</v>
      </c>
      <c r="J34" s="27" t="str">
        <f t="shared" si="0"/>
        <v>[DEFINT_VAT] [FLOAT]  NULL,</v>
      </c>
      <c r="M34" s="27" t="s">
        <v>1551</v>
      </c>
      <c r="O34" s="27" t="str">
        <f t="shared" si="1"/>
        <v>`credit_receipt`.`defint_vat` AS DEFINT_VAT,</v>
      </c>
    </row>
    <row r="35" spans="1:15">
      <c r="A35" s="4" t="s">
        <v>296</v>
      </c>
      <c r="B35" s="35"/>
      <c r="C35" s="4" t="s">
        <v>117</v>
      </c>
      <c r="D35" s="4" t="s">
        <v>116</v>
      </c>
      <c r="E35" s="4"/>
      <c r="F35" s="5"/>
      <c r="G35" s="5"/>
      <c r="H35" s="5"/>
      <c r="I35" s="4" t="s">
        <v>296</v>
      </c>
      <c r="J35" s="27" t="str">
        <f t="shared" si="0"/>
        <v>[AP_HG] [VARCHAR] (5) NULL,</v>
      </c>
      <c r="M35" s="27" t="s">
        <v>1552</v>
      </c>
      <c r="O35" s="27" t="str">
        <f t="shared" si="1"/>
        <v>`credit_receipt`.`ap_hg` AS AP_HG,</v>
      </c>
    </row>
    <row r="36" spans="1:15">
      <c r="A36" s="4" t="s">
        <v>227</v>
      </c>
      <c r="B36" s="35"/>
      <c r="C36" s="4" t="s">
        <v>117</v>
      </c>
      <c r="D36" s="4" t="s">
        <v>116</v>
      </c>
      <c r="E36" s="4"/>
      <c r="F36" s="5"/>
      <c r="G36" s="5"/>
      <c r="H36" s="5"/>
      <c r="I36" s="4" t="s">
        <v>227</v>
      </c>
      <c r="J36" s="27" t="str">
        <f t="shared" si="0"/>
        <v>[REM_STATUS] [VARCHAR] (5) NULL,</v>
      </c>
      <c r="M36" s="27" t="s">
        <v>1553</v>
      </c>
      <c r="O36" s="27" t="str">
        <f t="shared" si="1"/>
        <v>`credit_receipt`.`rem_status` AS REM_STATUS,</v>
      </c>
    </row>
    <row r="37" spans="1:15">
      <c r="A37" s="4" t="s">
        <v>760</v>
      </c>
      <c r="B37" s="35"/>
      <c r="C37" s="4" t="s">
        <v>117</v>
      </c>
      <c r="D37" s="4" t="s">
        <v>116</v>
      </c>
      <c r="E37" s="4"/>
      <c r="F37" s="5"/>
      <c r="G37" s="5"/>
      <c r="H37" s="5"/>
      <c r="I37" s="4" t="s">
        <v>760</v>
      </c>
      <c r="J37" s="27" t="str">
        <f t="shared" si="0"/>
        <v>[OLD_TYPE] [VARCHAR] (5) NULL,</v>
      </c>
      <c r="M37" s="27" t="s">
        <v>1554</v>
      </c>
      <c r="O37" s="27" t="str">
        <f t="shared" si="1"/>
        <v>`credit_receipt`.`old_type` AS OLD_TYPE,</v>
      </c>
    </row>
    <row r="38" spans="1:15">
      <c r="A38" s="4" t="s">
        <v>303</v>
      </c>
      <c r="B38" s="35"/>
      <c r="C38" s="4" t="s">
        <v>20</v>
      </c>
      <c r="D38" s="4"/>
      <c r="E38" s="4"/>
      <c r="F38" s="5"/>
      <c r="G38" s="5"/>
      <c r="H38" s="5"/>
      <c r="I38" s="4" t="s">
        <v>303</v>
      </c>
      <c r="J38" s="27" t="str">
        <f t="shared" si="0"/>
        <v>[ACTIVE_INT] [FLOAT]  NULL,</v>
      </c>
      <c r="M38" s="27" t="s">
        <v>1555</v>
      </c>
      <c r="O38" s="27" t="str">
        <f t="shared" si="1"/>
        <v>`credit_receipt`.`active_int` AS ACTIVE_INT,</v>
      </c>
    </row>
    <row r="39" spans="1:15">
      <c r="A39" s="4" t="s">
        <v>304</v>
      </c>
      <c r="B39" s="35"/>
      <c r="C39" s="4" t="s">
        <v>20</v>
      </c>
      <c r="D39" s="4"/>
      <c r="E39" s="4"/>
      <c r="F39" s="5"/>
      <c r="G39" s="5"/>
      <c r="H39" s="5"/>
      <c r="I39" s="4" t="s">
        <v>304</v>
      </c>
      <c r="J39" s="27" t="str">
        <f t="shared" si="0"/>
        <v>[OVER_INT] [FLOAT]  NULL,</v>
      </c>
      <c r="M39" s="27" t="s">
        <v>1556</v>
      </c>
      <c r="O39" s="27" t="str">
        <f t="shared" si="1"/>
        <v>`credit_receipt`.`over_int` AS OVER_INT,</v>
      </c>
    </row>
    <row r="40" spans="1:15">
      <c r="A40" s="4" t="s">
        <v>761</v>
      </c>
      <c r="B40" s="35"/>
      <c r="C40" s="4" t="s">
        <v>20</v>
      </c>
      <c r="D40" s="4"/>
      <c r="E40" s="4"/>
      <c r="F40" s="5"/>
      <c r="G40" s="5"/>
      <c r="H40" s="5"/>
      <c r="I40" s="4" t="s">
        <v>761</v>
      </c>
      <c r="J40" s="27" t="str">
        <f t="shared" si="0"/>
        <v>[ARREARS] [FLOAT]  NULL,</v>
      </c>
      <c r="M40" s="27" t="s">
        <v>1557</v>
      </c>
      <c r="O40" s="27" t="str">
        <f t="shared" si="1"/>
        <v>`credit_receipt`.`arrears` AS ARREARS,</v>
      </c>
    </row>
    <row r="41" spans="1:15">
      <c r="A41" s="4" t="s">
        <v>762</v>
      </c>
      <c r="B41" s="35" t="s">
        <v>525</v>
      </c>
      <c r="C41" s="4" t="s">
        <v>117</v>
      </c>
      <c r="D41" s="4" t="s">
        <v>114</v>
      </c>
      <c r="E41" s="4"/>
      <c r="F41" s="5"/>
      <c r="G41" s="5"/>
      <c r="H41" s="5"/>
      <c r="I41" s="4" t="s">
        <v>762</v>
      </c>
      <c r="J41" s="27" t="str">
        <f t="shared" si="0"/>
        <v>[OFFICER] [VARCHAR] (35) NULL,</v>
      </c>
      <c r="M41" s="27" t="s">
        <v>1558</v>
      </c>
      <c r="O41" s="27" t="str">
        <f t="shared" si="1"/>
        <v>`credit_receipt`.`officer` AS OFFICER,</v>
      </c>
    </row>
    <row r="42" spans="1:15" s="34" customFormat="1">
      <c r="A42" s="4" t="s">
        <v>223</v>
      </c>
      <c r="B42" s="35" t="s">
        <v>779</v>
      </c>
      <c r="C42" s="4" t="s">
        <v>20</v>
      </c>
      <c r="D42" s="4"/>
      <c r="E42" s="4"/>
      <c r="F42" s="5"/>
      <c r="G42" s="5"/>
      <c r="H42" s="5"/>
      <c r="I42" s="4" t="s">
        <v>223</v>
      </c>
      <c r="J42" s="27" t="str">
        <f t="shared" si="0"/>
        <v>[C_BAL] [FLOAT]  NULL,</v>
      </c>
      <c r="M42" s="34" t="s">
        <v>1559</v>
      </c>
      <c r="O42" s="27" t="str">
        <f t="shared" si="1"/>
        <v>`credit_receipt`.`c_bal` AS C_BAL,</v>
      </c>
    </row>
    <row r="43" spans="1:15">
      <c r="A43" s="4" t="s">
        <v>763</v>
      </c>
      <c r="B43" s="35" t="s">
        <v>780</v>
      </c>
      <c r="C43" s="4" t="s">
        <v>20</v>
      </c>
      <c r="D43" s="4"/>
      <c r="E43" s="4"/>
      <c r="F43" s="5"/>
      <c r="G43" s="5"/>
      <c r="H43" s="5"/>
      <c r="I43" s="4" t="s">
        <v>763</v>
      </c>
      <c r="J43" s="27" t="str">
        <f t="shared" si="0"/>
        <v>[CAP_BAL] [FLOAT]  NULL,</v>
      </c>
      <c r="M43" s="27" t="s">
        <v>1560</v>
      </c>
      <c r="O43" s="27" t="str">
        <f t="shared" si="1"/>
        <v>`credit_receipt`.`cap_bal` AS CAP_BAL,</v>
      </c>
    </row>
    <row r="44" spans="1:15">
      <c r="A44" s="4" t="s">
        <v>764</v>
      </c>
      <c r="B44" s="35" t="s">
        <v>781</v>
      </c>
      <c r="C44" s="4" t="s">
        <v>20</v>
      </c>
      <c r="D44" s="4"/>
      <c r="E44" s="4"/>
      <c r="F44" s="5"/>
      <c r="G44" s="5"/>
      <c r="H44" s="5"/>
      <c r="I44" s="4" t="s">
        <v>764</v>
      </c>
      <c r="J44" s="27" t="str">
        <f t="shared" si="0"/>
        <v>[INT_BAL] [FLOAT]  NULL,</v>
      </c>
      <c r="M44" s="27" t="s">
        <v>1561</v>
      </c>
      <c r="O44" s="27" t="str">
        <f t="shared" si="1"/>
        <v>`credit_receipt`.`int_bal` AS INT_BAL,</v>
      </c>
    </row>
    <row r="45" spans="1:15">
      <c r="A45" s="4" t="s">
        <v>765</v>
      </c>
      <c r="B45" s="35"/>
      <c r="C45" s="4" t="s">
        <v>20</v>
      </c>
      <c r="D45" s="4"/>
      <c r="E45" s="4"/>
      <c r="F45" s="5"/>
      <c r="G45" s="5"/>
      <c r="H45" s="5"/>
      <c r="I45" s="4" t="s">
        <v>765</v>
      </c>
      <c r="J45" s="27" t="str">
        <f t="shared" si="0"/>
        <v>[DEB_BAL] [FLOAT]  NULL,</v>
      </c>
      <c r="M45" s="27" t="s">
        <v>1562</v>
      </c>
      <c r="O45" s="27" t="str">
        <f t="shared" si="1"/>
        <v>`credit_receipt`.`deb_bal` AS DEB_BAL,</v>
      </c>
    </row>
    <row r="46" spans="1:15" s="8" customFormat="1">
      <c r="A46" s="4" t="s">
        <v>31</v>
      </c>
      <c r="B46" s="4" t="s">
        <v>32</v>
      </c>
      <c r="C46" s="4" t="s">
        <v>33</v>
      </c>
      <c r="D46" s="4"/>
      <c r="E46" s="4"/>
      <c r="F46" s="5" t="s">
        <v>34</v>
      </c>
      <c r="G46" s="5"/>
      <c r="H46" s="6"/>
      <c r="I46" s="6" t="s">
        <v>35</v>
      </c>
      <c r="J46" s="27" t="str">
        <f t="shared" ref="J46:J52" si="2">"[" &amp; A46 &amp; "] [" &amp; C46 &amp; "] " &amp; IF(D46="","","(" &amp; D46 &amp; ")") &amp; " NULL,"</f>
        <v>[JOB_RUN_KEY] [BIGINT]  NULL,</v>
      </c>
    </row>
    <row r="47" spans="1:15" s="8" customFormat="1">
      <c r="A47" s="4" t="s">
        <v>36</v>
      </c>
      <c r="B47" s="4" t="s">
        <v>37</v>
      </c>
      <c r="C47" s="4" t="s">
        <v>64</v>
      </c>
      <c r="D47" s="4" t="s">
        <v>25</v>
      </c>
      <c r="E47" s="4"/>
      <c r="F47" s="5" t="s">
        <v>34</v>
      </c>
      <c r="G47" s="5"/>
      <c r="H47" s="6"/>
      <c r="I47" s="6" t="s">
        <v>35</v>
      </c>
      <c r="J47" s="27" t="str">
        <f t="shared" si="2"/>
        <v>[SOURCE_SYSTEM_CODE] [NVARCHAR] (10) NULL,</v>
      </c>
    </row>
    <row r="48" spans="1:15" s="8" customFormat="1">
      <c r="A48" s="4" t="s">
        <v>38</v>
      </c>
      <c r="B48" s="4" t="s">
        <v>39</v>
      </c>
      <c r="C48" s="4" t="s">
        <v>64</v>
      </c>
      <c r="D48" s="4" t="s">
        <v>24</v>
      </c>
      <c r="E48" s="4"/>
      <c r="F48" s="5" t="s">
        <v>34</v>
      </c>
      <c r="G48" s="5"/>
      <c r="H48" s="6"/>
      <c r="I48" s="6" t="s">
        <v>35</v>
      </c>
      <c r="J48" s="27" t="str">
        <f t="shared" si="2"/>
        <v>[SOURCE_TABLE_NAME] [NVARCHAR] (20) NULL,</v>
      </c>
    </row>
    <row r="49" spans="1:10" s="8" customFormat="1">
      <c r="A49" s="4" t="s">
        <v>40</v>
      </c>
      <c r="B49" s="4" t="s">
        <v>41</v>
      </c>
      <c r="C49" s="4" t="s">
        <v>64</v>
      </c>
      <c r="D49" s="4" t="s">
        <v>23</v>
      </c>
      <c r="E49" s="4"/>
      <c r="F49" s="5" t="s">
        <v>34</v>
      </c>
      <c r="G49" s="5"/>
      <c r="H49" s="6"/>
      <c r="I49" s="6" t="s">
        <v>35</v>
      </c>
      <c r="J49" s="27" t="str">
        <f t="shared" si="2"/>
        <v>[DELETED_FLAG] [NVARCHAR] (1) NULL,</v>
      </c>
    </row>
    <row r="50" spans="1:10" s="8" customFormat="1">
      <c r="A50" s="4" t="s">
        <v>42</v>
      </c>
      <c r="B50" s="4" t="s">
        <v>43</v>
      </c>
      <c r="C50" s="4" t="s">
        <v>64</v>
      </c>
      <c r="D50" s="4" t="s">
        <v>44</v>
      </c>
      <c r="E50" s="4"/>
      <c r="F50" s="5" t="s">
        <v>45</v>
      </c>
      <c r="G50" s="5"/>
      <c r="H50" s="6"/>
      <c r="I50" s="6" t="s">
        <v>35</v>
      </c>
      <c r="J50" s="27" t="str">
        <f t="shared" si="2"/>
        <v>[COMMENTS] [NVARCHAR] (500) NULL,</v>
      </c>
    </row>
    <row r="51" spans="1:10" s="8" customFormat="1">
      <c r="A51" s="4" t="s">
        <v>46</v>
      </c>
      <c r="B51" s="4" t="s">
        <v>47</v>
      </c>
      <c r="C51" s="4" t="s">
        <v>21</v>
      </c>
      <c r="D51" s="4"/>
      <c r="E51" s="4"/>
      <c r="F51" s="5" t="s">
        <v>34</v>
      </c>
      <c r="G51" s="5"/>
      <c r="H51" s="6"/>
      <c r="I51" s="6" t="s">
        <v>35</v>
      </c>
      <c r="J51" s="27" t="str">
        <f t="shared" si="2"/>
        <v>[SOURCE_LAST_UPDATE_DATE_TIME] [DATETIME]  NULL,</v>
      </c>
    </row>
    <row r="52" spans="1:10" s="8" customFormat="1">
      <c r="A52" s="4" t="s">
        <v>48</v>
      </c>
      <c r="B52" s="4" t="s">
        <v>49</v>
      </c>
      <c r="C52" s="4" t="s">
        <v>21</v>
      </c>
      <c r="D52" s="4"/>
      <c r="E52" s="4"/>
      <c r="F52" s="5" t="s">
        <v>34</v>
      </c>
      <c r="G52" s="5"/>
      <c r="H52" s="6"/>
      <c r="I52" s="4" t="s">
        <v>28</v>
      </c>
      <c r="J52" s="27" t="str">
        <f t="shared" si="2"/>
        <v>[LAST_UPDATE_DATE_TIME] [DATETIME]  NULL,</v>
      </c>
    </row>
  </sheetData>
  <hyperlinks>
    <hyperlink ref="A1" location="Summary!A1" display="Back-to-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MST_CENTRE</vt:lpstr>
      <vt:lpstr>MST_CREDIT</vt:lpstr>
      <vt:lpstr>MST_CREDIT_TYPE</vt:lpstr>
      <vt:lpstr>MST_CSU_CENTER</vt:lpstr>
      <vt:lpstr>MST_CSU_MEMBER_GROUP</vt:lpstr>
      <vt:lpstr>MST_CUSTOMER_MAIN</vt:lpstr>
      <vt:lpstr>MST_TEAM_MAIN</vt:lpstr>
      <vt:lpstr>TRN_CREDIT_RECEIPT</vt:lpstr>
      <vt:lpstr>TRN_FSD_TRANSACTION</vt:lpstr>
      <vt:lpstr>TRN_MF_INSU_CLAIM</vt:lpstr>
      <vt:lpstr>TRN_RECOVERY_HISTORY</vt:lpstr>
      <vt:lpstr>TRN_RENTAL_DUE_TRANS</vt:lpstr>
      <vt:lpstr>TRN_TEAM_PERFORMANCE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2017-03-20T06:20:04Z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03172b95-303e-40f2-a1f8-e99515d89ca1</vt:lpwstr>
  </property>
</Properties>
</file>