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Hare Krishna Movement Charitable Foundation\Documents\"/>
    </mc:Choice>
  </mc:AlternateContent>
  <xr:revisionPtr revIDLastSave="0" documentId="8_{1EF4160C-82F4-4141-B855-AF95CC0ECA76}" xr6:coauthVersionLast="47" xr6:coauthVersionMax="47" xr10:uidLastSave="{00000000-0000-0000-0000-000000000000}"/>
  <bookViews>
    <workbookView xWindow="-110" yWindow="-110" windowWidth="19420" windowHeight="10420" firstSheet="1" activeTab="1" xr2:uid="{69830FC6-8B60-438B-86BC-278C09C75154}"/>
  </bookViews>
  <sheets>
    <sheet name="Lookup" sheetId="1" state="hidden" r:id="rId1"/>
    <sheet name="Dax Formu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1" l="1" a="1"/>
  <c r="D110" i="1" s="1"/>
  <c r="D104" i="1"/>
  <c r="D98" i="1"/>
  <c r="D92" i="1"/>
  <c r="D86" i="1"/>
  <c r="D48" i="1"/>
  <c r="D43" i="1"/>
  <c r="G15" i="1"/>
  <c r="E6" i="1"/>
  <c r="E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<sst xmlns="http://schemas.openxmlformats.org/spreadsheetml/2006/main" count="215" uniqueCount="140">
  <si>
    <t>A (Product)</t>
  </si>
  <si>
    <t>B (Price)</t>
  </si>
  <si>
    <t>Banana</t>
  </si>
  <si>
    <t>Apple</t>
  </si>
  <si>
    <t>Orange</t>
  </si>
  <si>
    <t>Mango</t>
  </si>
  <si>
    <t>Papaya</t>
  </si>
  <si>
    <t>Kiwi</t>
  </si>
  <si>
    <t>Grapes</t>
  </si>
  <si>
    <t>Pineapple</t>
  </si>
  <si>
    <t>Guava</t>
  </si>
  <si>
    <t>VLOOKUP("Apple", Table1, 2, FALSE)</t>
  </si>
  <si>
    <t>A (Emp ID)</t>
  </si>
  <si>
    <t>B (Name)</t>
  </si>
  <si>
    <t>C (Dept)</t>
  </si>
  <si>
    <t>D (Email)</t>
  </si>
  <si>
    <t>E (Salary)</t>
  </si>
  <si>
    <t>Ravi Kumar</t>
  </si>
  <si>
    <t>HR</t>
  </si>
  <si>
    <t>ravi@company.com</t>
  </si>
  <si>
    <t>Priya Sharma</t>
  </si>
  <si>
    <t>Finance</t>
  </si>
  <si>
    <t>priya@company.com</t>
  </si>
  <si>
    <t>Aamir Khan</t>
  </si>
  <si>
    <t>Marketing</t>
  </si>
  <si>
    <t>aamir@company.com</t>
  </si>
  <si>
    <t>Neha Verma</t>
  </si>
  <si>
    <t>IT</t>
  </si>
  <si>
    <t>neha@company.com</t>
  </si>
  <si>
    <t>Kunal Joshi</t>
  </si>
  <si>
    <t>Operations</t>
  </si>
  <si>
    <t>kunal@company.com</t>
  </si>
  <si>
    <t>VLOOKUP(Table2[@[A (Emp ID)]],Table2,5,FALSE)</t>
  </si>
  <si>
    <t>A (Product ID)</t>
  </si>
  <si>
    <t>B (Product Name)</t>
  </si>
  <si>
    <t>C (Category)</t>
  </si>
  <si>
    <t>D (Price ₹)</t>
  </si>
  <si>
    <t>Fruits</t>
  </si>
  <si>
    <t>Broccoli</t>
  </si>
  <si>
    <t>Vegetables</t>
  </si>
  <si>
    <t>Milk</t>
  </si>
  <si>
    <t>Dairy</t>
  </si>
  <si>
    <t>Bread</t>
  </si>
  <si>
    <t>Bakery</t>
  </si>
  <si>
    <t>Almonds</t>
  </si>
  <si>
    <t>Dry Fruits</t>
  </si>
  <si>
    <t>Cheese</t>
  </si>
  <si>
    <t>Carrot</t>
  </si>
  <si>
    <t>C (Department)</t>
  </si>
  <si>
    <t>D (Salary)</t>
  </si>
  <si>
    <t>Raj</t>
  </si>
  <si>
    <t>Sales</t>
  </si>
  <si>
    <t>Priya</t>
  </si>
  <si>
    <t>Amit</t>
  </si>
  <si>
    <t>Neha</t>
  </si>
  <si>
    <t>XLOOKUP("Priya", Table4[B (Name)],Table4[D (Salary)],"Not Found",FALSE)</t>
  </si>
  <si>
    <t>XLOOKUP("Priya",Table4[B (Name)],Table4[C (Department)],"NA",FALSE)</t>
  </si>
  <si>
    <t>XLOOKUP("Neha",Table4[B (Name)],Table4[C (Department)],"Not in any Department",FALSE)</t>
  </si>
  <si>
    <t>Emp ID</t>
  </si>
  <si>
    <t>Name</t>
  </si>
  <si>
    <t>Department</t>
  </si>
  <si>
    <t>City</t>
  </si>
  <si>
    <t>Salary</t>
  </si>
  <si>
    <t>Delhi</t>
  </si>
  <si>
    <t>Mumbai</t>
  </si>
  <si>
    <t>Pune</t>
  </si>
  <si>
    <t>Bangalore</t>
  </si>
  <si>
    <t>Rohit</t>
  </si>
  <si>
    <t>Chennai</t>
  </si>
  <si>
    <t>Simran</t>
  </si>
  <si>
    <t>Akash</t>
  </si>
  <si>
    <t>Noida</t>
  </si>
  <si>
    <t>Anjali</t>
  </si>
  <si>
    <t>Jaipur</t>
  </si>
  <si>
    <t>Deepak</t>
  </si>
  <si>
    <t>Kolkata</t>
  </si>
  <si>
    <t>Kavita</t>
  </si>
  <si>
    <t>Manish</t>
  </si>
  <si>
    <t>Ayesha</t>
  </si>
  <si>
    <t>Hyderabad</t>
  </si>
  <si>
    <t>Ramesh</t>
  </si>
  <si>
    <t>Swati</t>
  </si>
  <si>
    <t>Indore</t>
  </si>
  <si>
    <t>Ritu</t>
  </si>
  <si>
    <t>Sandeep</t>
  </si>
  <si>
    <t>Alok</t>
  </si>
  <si>
    <t>Tanya</t>
  </si>
  <si>
    <t>Nikhil</t>
  </si>
  <si>
    <t>Isha</t>
  </si>
  <si>
    <t>Gaurav</t>
  </si>
  <si>
    <t>Lucknow</t>
  </si>
  <si>
    <t>Pooja</t>
  </si>
  <si>
    <t>Kartik</t>
  </si>
  <si>
    <t>Sneha</t>
  </si>
  <si>
    <t>Karan</t>
  </si>
  <si>
    <t>Divya</t>
  </si>
  <si>
    <t>Tarun</t>
  </si>
  <si>
    <t>Sakshi</t>
  </si>
  <si>
    <t>Vishal</t>
  </si>
  <si>
    <t>Meera</t>
  </si>
  <si>
    <t>Q.Find the salary of tarun ?</t>
  </si>
  <si>
    <t>Ans</t>
  </si>
  <si>
    <t>XLOOKUP("Tarun",Table5[Name],Table5[Salary],"NA",FALSE)</t>
  </si>
  <si>
    <t>formula</t>
  </si>
  <si>
    <t>Column1</t>
  </si>
  <si>
    <t>Column2</t>
  </si>
  <si>
    <t>Column3</t>
  </si>
  <si>
    <t>Q2</t>
  </si>
  <si>
    <t>Find department of Emp ID 1022</t>
  </si>
  <si>
    <t>ANS</t>
  </si>
  <si>
    <t>XLOOKUP(1022,Table5[Emp ID],Table5[Department],"NA",FALSE)</t>
  </si>
  <si>
    <t>Formula</t>
  </si>
  <si>
    <t>Q3</t>
  </si>
  <si>
    <t xml:space="preserve">Find the city of Meera </t>
  </si>
  <si>
    <t>XLOOKUP("meera",Table5[Name],Table5[City],"NA",FALSE)</t>
  </si>
  <si>
    <t>4. If Emp ID is not found, show “Not Found”</t>
  </si>
  <si>
    <t>Q4</t>
  </si>
  <si>
    <t>XLOOKUP(1005,Table5[Name],Table5[Emp ID],"Not Found",FALSE)</t>
  </si>
  <si>
    <t xml:space="preserve">Formula </t>
  </si>
  <si>
    <t>Q5</t>
  </si>
  <si>
    <t>Dynamic: Type Emp ID in F2 and get name in G2</t>
  </si>
  <si>
    <t xml:space="preserve">Ans </t>
  </si>
  <si>
    <t>CodeX Avg Taste Exp1</t>
  </si>
  <si>
    <t>AVERAGE('fact_survey_responses'[Taste_Experience])</t>
  </si>
  <si>
    <t>8bcfaea7-a54f-4dc3-9c74-d42480ce8edc</t>
  </si>
  <si>
    <t>CodeX Respondents</t>
  </si>
  <si>
    <t>cfd36a10-4774-4b19-a086-52cc0fb0b7bb</t>
  </si>
  <si>
    <t>CodeX Avg Taste Exp</t>
  </si>
  <si>
    <t>30f2c9e5-c149-47c7-89a1-e0ddb680635c</t>
  </si>
  <si>
    <t>Marketing Channels</t>
  </si>
  <si>
    <t>ffc0aa2f-879c-47fa-88d6-06830ddf930a</t>
  </si>
  <si>
    <t>Purchase Location %</t>
  </si>
  <si>
    <t>70e4d057-49dc-4c53-a0d4-9bc61b9cebe1</t>
  </si>
  <si>
    <t>CALCULATE(_x000D_
    DISTINCTCOUNT('fact_survey_responses'[Respondent_ID]),_x000D_
    'fact_survey_responses'[Current_brands] = "CodeX"_x000D_
)</t>
  </si>
  <si>
    <t xml:space="preserve">CALCULATE(_x000D_
    AVERAGE('fact_survey_responses'[Taste_Experience]),_x000D_
    'fact_survey_responses'[Current_brands] = "CodeX"_x000D_
)_x000D_
</t>
  </si>
  <si>
    <t>"Marketing Channels"</t>
  </si>
  <si>
    <t>DIVIDE(_x000D_
    SUM(fact_survey_responses[Purchase_location]),_x000D_
    CALCULATE(SUM(fact_survey_responses[Purchase_location]), ALL(fact_survey_responses[Purchase_location]))_x000D_
)</t>
  </si>
  <si>
    <t>Sr.no</t>
  </si>
  <si>
    <t xml:space="preserve">Measure Names </t>
  </si>
  <si>
    <t xml:space="preserve">Dax Formula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</si>
</sst>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2">
    <dxf>
      <alignment horizontal="left" vertical="bottom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60008-1610-41D9-843C-13E732A02EC6}" name="Table1" displayName="Table1" ref="A1:B10" totalsRowShown="0" headerRowDxfId="31" dataDxfId="30">
  <autoFilter ref="A1:B10" xr:uid="{F7F60008-1610-41D9-843C-13E732A02EC6}"/>
  <tableColumns count="2">
    <tableColumn id="1" xr3:uid="{0DF833AE-6AA7-4A0A-8541-26F113FF5C80}" name="A (Product)" dataDxfId="29"/>
    <tableColumn id="2" xr3:uid="{AEDB1BFE-4C3F-4A83-A948-8BD86A029A98}" name="B (Price)" dataDxfId="2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4DA32E-E2E1-4AB9-86F5-763A6864A3F2}" name="Table10" displayName="Table10" ref="A2:C7" totalsRowShown="0">
  <autoFilter ref="A2:C7" xr:uid="{E64DA32E-E2E1-4AB9-86F5-763A6864A3F2}"/>
  <tableColumns count="3">
    <tableColumn id="1" xr3:uid="{3C81F310-81A9-4F79-9060-F47BEE9350FF}" name="Sr.no"/>
    <tableColumn id="2" xr3:uid="{EEEA1ECE-228B-4B09-8F41-F439C0886C19}" name="Measure Names "/>
    <tableColumn id="4" xr3:uid="{F0FB3714-CA7F-41A4-8055-65A9E593D59A}" name="Dax Formula  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9D5EC-DA08-4D2F-9FCF-6C4B5820FB90}" name="Table2" displayName="Table2" ref="A13:E18" totalsRowShown="0" headerRowDxfId="27" dataDxfId="26">
  <autoFilter ref="A13:E18" xr:uid="{5CB9D5EC-DA08-4D2F-9FCF-6C4B5820FB90}"/>
  <tableColumns count="5">
    <tableColumn id="1" xr3:uid="{8763DA6A-BD3B-48B4-B9D6-62F22DFBBD97}" name="A (Emp ID)" dataDxfId="25"/>
    <tableColumn id="2" xr3:uid="{503D303B-AB3B-47C2-9A15-2441A0777768}" name="B (Name)" dataDxfId="24"/>
    <tableColumn id="3" xr3:uid="{56222413-B5AB-49FC-9A6A-CD2B7AB966C4}" name="C (Dept)" dataDxfId="23"/>
    <tableColumn id="4" xr3:uid="{9E2EE000-6CDE-49EE-8FE4-5368C00E0821}" name="D (Email)" dataDxfId="22"/>
    <tableColumn id="5" xr3:uid="{F1554B39-0F96-423F-8276-3758630FDC46}" name="E (Salary)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45AC1-6343-4D17-99C7-42E04DDD1A0C}" name="Table3" displayName="Table3" ref="A22:D30" totalsRowShown="0" headerRowDxfId="20" dataDxfId="19">
  <autoFilter ref="A22:D30" xr:uid="{2B745AC1-6343-4D17-99C7-42E04DDD1A0C}"/>
  <tableColumns count="4">
    <tableColumn id="1" xr3:uid="{DD7838C9-AB1D-418D-B8A0-DC393E093D52}" name="A (Product ID)" dataDxfId="18"/>
    <tableColumn id="2" xr3:uid="{C3B76425-1FB5-4803-BB4A-CE8F829C372B}" name="B (Product Name)" dataDxfId="17"/>
    <tableColumn id="3" xr3:uid="{8AF11027-1A0D-4962-BF1D-950DE451C557}" name="C (Category)" dataDxfId="16"/>
    <tableColumn id="4" xr3:uid="{25912587-0869-480F-8A52-D2693BCBE372}" name="D (Price ₹)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FA345C-B87F-4173-A1B0-50CBF18125CD}" name="Table4" displayName="Table4" ref="A34:D38" totalsRowShown="0" headerRowDxfId="14" dataDxfId="13">
  <autoFilter ref="A34:D38" xr:uid="{C9FA345C-B87F-4173-A1B0-50CBF18125CD}"/>
  <tableColumns count="4">
    <tableColumn id="1" xr3:uid="{FF542AB9-04A8-4E3C-9E02-8D77DD8DF844}" name="A (Emp ID)" dataDxfId="12"/>
    <tableColumn id="2" xr3:uid="{B1254EED-65D8-4CA8-B169-DE9EC4EFDA42}" name="B (Name)" dataDxfId="11"/>
    <tableColumn id="3" xr3:uid="{3A96B5EE-05A9-40BF-AE45-FA3FC857B7A7}" name="C (Department)" dataDxfId="10"/>
    <tableColumn id="4" xr3:uid="{034CCE15-2097-4CDB-92B4-37E35B2EF37A}" name="D (Salary)" dataDxfId="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FB73B-4C4E-40C7-A14F-2E864D93AAFB}" name="Table5" displayName="Table5" ref="A51:E81" totalsRowShown="0" headerRowDxfId="8" dataDxfId="7">
  <autoFilter ref="A51:E81" xr:uid="{4B5FB73B-4C4E-40C7-A14F-2E864D93AAFB}"/>
  <tableColumns count="5">
    <tableColumn id="1" xr3:uid="{25F8443F-6209-4D74-B362-D3F846460813}" name="Emp ID" dataDxfId="6"/>
    <tableColumn id="2" xr3:uid="{9A7070C5-F80F-4780-BC47-5DF779148ACC}" name="Name" dataDxfId="5"/>
    <tableColumn id="3" xr3:uid="{320DA63D-C4F7-4DC2-AC60-B80A2BD59D70}" name="Department" dataDxfId="4"/>
    <tableColumn id="4" xr3:uid="{FEC50432-B47A-474B-97D4-C84C3581C3FB}" name="City" dataDxfId="3"/>
    <tableColumn id="5" xr3:uid="{8DDD5ED7-0AB2-405F-B8FE-080B1B4DDD0D}" name="Salary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000D2F-32AA-4941-B9A4-B62C020C3798}" name="Table6" displayName="Table6" ref="C84:E87" totalsRowShown="0">
  <autoFilter ref="C84:E87" xr:uid="{4A000D2F-32AA-4941-B9A4-B62C020C3798}"/>
  <tableColumns count="3">
    <tableColumn id="1" xr3:uid="{EF98CFAC-B03A-4AAF-B2F5-B7FE96A0B07B}" name="Column1"/>
    <tableColumn id="2" xr3:uid="{189E164D-AD6A-43E6-A8AC-75B8E9010BA4}" name="Column2" dataDxfId="1"/>
    <tableColumn id="3" xr3:uid="{4C54CABC-B5AA-48D7-BAB4-9F370ACF6529}" name="Column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B556FE-448F-43E4-8B2E-E088B0D9084D}" name="Table7" displayName="Table7" ref="C90:E93" totalsRowShown="0">
  <autoFilter ref="C90:E93" xr:uid="{54B556FE-448F-43E4-8B2E-E088B0D9084D}"/>
  <tableColumns count="3">
    <tableColumn id="1" xr3:uid="{99B19723-3287-4495-BF4B-E416239B5EF8}" name="Column1"/>
    <tableColumn id="2" xr3:uid="{7F3F125A-1F8C-4B8E-8772-5FD9857956DF}" name="Column2"/>
    <tableColumn id="3" xr3:uid="{244E8361-8901-4AFF-874D-D3A7C091156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703971-8DB7-46DE-B9CD-52D7186333AA}" name="Table8" displayName="Table8" ref="C96:E99" totalsRowShown="0">
  <autoFilter ref="C96:E99" xr:uid="{1C703971-8DB7-46DE-B9CD-52D7186333AA}"/>
  <tableColumns count="3">
    <tableColumn id="1" xr3:uid="{A765DEE1-8114-4566-A7E1-58EE2BA56870}" name="Column1"/>
    <tableColumn id="2" xr3:uid="{3E385643-08FD-4625-8580-C8AAEE4D5B4B}" name="Column2"/>
    <tableColumn id="3" xr3:uid="{DA9F05BF-986E-491B-8657-2C3C111B2597}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1EE034-C301-413B-9CA9-F44F0EE39223}" name="Table9" displayName="Table9" ref="C102:E105" totalsRowShown="0">
  <autoFilter ref="C102:E105" xr:uid="{401EE034-C301-413B-9CA9-F44F0EE39223}"/>
  <tableColumns count="3">
    <tableColumn id="1" xr3:uid="{FF830233-1EE9-41AA-A5F5-A0C19B199E5A}" name="Column1"/>
    <tableColumn id="2" xr3:uid="{DE40ADD2-DF55-4EC1-97B2-0DBD91C69A59}" name="Column2"/>
    <tableColumn id="3" xr3:uid="{4BBD3279-A60F-42A4-887D-453D2B18BF7F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9E39-417D-4620-BD79-C3CF3D09FCAA}">
  <dimension ref="A1:L111"/>
  <sheetViews>
    <sheetView topLeftCell="A114" workbookViewId="0">
      <selection activeCell="H97" sqref="H97"/>
    </sheetView>
  </sheetViews>
  <sheetFormatPr defaultRowHeight="14.5"/>
  <cols>
    <col min="1" max="1" width="17.08984375" customWidth="1"/>
    <col min="2" max="2" width="19.36328125" customWidth="1"/>
    <col min="3" max="3" width="15.7265625" customWidth="1"/>
    <col min="4" max="4" width="35.81640625" customWidth="1"/>
    <col min="5" max="5" width="17.36328125" customWidth="1"/>
  </cols>
  <sheetData>
    <row r="1" spans="1:12">
      <c r="A1" s="1" t="s">
        <v>0</v>
      </c>
      <c r="B1" s="1" t="s">
        <v>1</v>
      </c>
    </row>
    <row r="2" spans="1:12">
      <c r="A2" s="2" t="s">
        <v>2</v>
      </c>
      <c r="B2" s="2">
        <v>20</v>
      </c>
      <c r="F2" s="8" t="s">
        <v>11</v>
      </c>
      <c r="G2" s="8"/>
      <c r="H2" s="8"/>
      <c r="I2" s="8"/>
      <c r="J2" s="8"/>
    </row>
    <row r="3" spans="1:12">
      <c r="A3" s="2" t="s">
        <v>3</v>
      </c>
      <c r="B3" s="2">
        <v>50</v>
      </c>
    </row>
    <row r="4" spans="1:12">
      <c r="A4" s="2" t="s">
        <v>4</v>
      </c>
      <c r="B4" s="2">
        <v>30</v>
      </c>
      <c r="E4">
        <f>VLOOKUP("Apple",Table1[],2,"False")</f>
        <v>50</v>
      </c>
    </row>
    <row r="5" spans="1:12">
      <c r="A5" s="2" t="s">
        <v>5</v>
      </c>
      <c r="B5" s="2">
        <v>60</v>
      </c>
    </row>
    <row r="6" spans="1:12">
      <c r="A6" s="2" t="s">
        <v>6</v>
      </c>
      <c r="B6" s="2">
        <v>25</v>
      </c>
      <c r="E6">
        <f>VLOOKUP("Mango",Table1[], 2, FALSE)</f>
        <v>60</v>
      </c>
    </row>
    <row r="7" spans="1:12">
      <c r="A7" s="2" t="s">
        <v>7</v>
      </c>
      <c r="B7" s="2">
        <v>40</v>
      </c>
    </row>
    <row r="8" spans="1:12">
      <c r="A8" s="2" t="s">
        <v>8</v>
      </c>
      <c r="B8" s="2">
        <v>35</v>
      </c>
    </row>
    <row r="9" spans="1:12" ht="14" customHeight="1">
      <c r="A9" s="2" t="s">
        <v>9</v>
      </c>
      <c r="B9" s="2">
        <v>55</v>
      </c>
    </row>
    <row r="10" spans="1:12">
      <c r="A10" s="2" t="s">
        <v>10</v>
      </c>
      <c r="B10" s="2">
        <v>28</v>
      </c>
    </row>
    <row r="13" spans="1:12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16</v>
      </c>
    </row>
    <row r="14" spans="1:12">
      <c r="A14" s="2">
        <v>1001</v>
      </c>
      <c r="B14" s="2" t="s">
        <v>17</v>
      </c>
      <c r="C14" s="2" t="s">
        <v>18</v>
      </c>
      <c r="D14" s="2" t="s">
        <v>19</v>
      </c>
      <c r="E14" s="3">
        <v>45000</v>
      </c>
      <c r="G14" s="9" t="s">
        <v>32</v>
      </c>
      <c r="H14" s="8"/>
      <c r="I14" s="8"/>
      <c r="J14" s="8"/>
      <c r="K14" s="8"/>
    </row>
    <row r="15" spans="1:12">
      <c r="A15" s="2">
        <v>1002</v>
      </c>
      <c r="B15" s="2" t="s">
        <v>20</v>
      </c>
      <c r="C15" s="2" t="s">
        <v>21</v>
      </c>
      <c r="D15" s="2" t="s">
        <v>22</v>
      </c>
      <c r="E15" s="3">
        <v>52000</v>
      </c>
      <c r="G15">
        <f>VLOOKUP(Table2[[#This Row],[A (Emp ID)]],Table2[],5,FALSE)</f>
        <v>52000</v>
      </c>
    </row>
    <row r="16" spans="1:12">
      <c r="A16" s="2">
        <v>1003</v>
      </c>
      <c r="B16" s="2" t="s">
        <v>23</v>
      </c>
      <c r="C16" s="2" t="s">
        <v>24</v>
      </c>
      <c r="D16" s="2" t="s">
        <v>25</v>
      </c>
      <c r="E16" s="3">
        <v>60000</v>
      </c>
      <c r="G16" s="8"/>
      <c r="H16" s="8"/>
      <c r="I16" s="8"/>
      <c r="J16" s="8"/>
      <c r="K16" s="8"/>
      <c r="L16" s="8"/>
    </row>
    <row r="17" spans="1:5">
      <c r="A17" s="2">
        <v>1004</v>
      </c>
      <c r="B17" s="2" t="s">
        <v>26</v>
      </c>
      <c r="C17" s="2" t="s">
        <v>27</v>
      </c>
      <c r="D17" s="2" t="s">
        <v>28</v>
      </c>
      <c r="E17" s="3">
        <v>70000</v>
      </c>
    </row>
    <row r="18" spans="1:5">
      <c r="A18" s="2">
        <v>1005</v>
      </c>
      <c r="B18" s="2" t="s">
        <v>29</v>
      </c>
      <c r="C18" s="2" t="s">
        <v>30</v>
      </c>
      <c r="D18" s="2" t="s">
        <v>31</v>
      </c>
      <c r="E18" s="3">
        <v>55000</v>
      </c>
    </row>
    <row r="22" spans="1:5">
      <c r="A22" s="1" t="s">
        <v>33</v>
      </c>
      <c r="B22" s="1" t="s">
        <v>34</v>
      </c>
      <c r="C22" s="1" t="s">
        <v>35</v>
      </c>
      <c r="D22" s="1" t="s">
        <v>36</v>
      </c>
    </row>
    <row r="23" spans="1:5">
      <c r="A23" s="2">
        <v>101</v>
      </c>
      <c r="B23" s="2" t="s">
        <v>3</v>
      </c>
      <c r="C23" s="2" t="s">
        <v>37</v>
      </c>
      <c r="D23" s="2">
        <v>80</v>
      </c>
    </row>
    <row r="24" spans="1:5">
      <c r="A24" s="2">
        <v>102</v>
      </c>
      <c r="B24" s="2" t="s">
        <v>38</v>
      </c>
      <c r="C24" s="2" t="s">
        <v>39</v>
      </c>
      <c r="D24" s="2">
        <v>60</v>
      </c>
    </row>
    <row r="25" spans="1:5">
      <c r="A25" s="2">
        <v>103</v>
      </c>
      <c r="B25" s="2" t="s">
        <v>40</v>
      </c>
      <c r="C25" s="2" t="s">
        <v>41</v>
      </c>
      <c r="D25" s="2">
        <v>50</v>
      </c>
    </row>
    <row r="26" spans="1:5">
      <c r="A26" s="2">
        <v>104</v>
      </c>
      <c r="B26" s="2" t="s">
        <v>42</v>
      </c>
      <c r="C26" s="2" t="s">
        <v>43</v>
      </c>
      <c r="D26" s="2">
        <v>40</v>
      </c>
    </row>
    <row r="27" spans="1:5">
      <c r="A27" s="2">
        <v>105</v>
      </c>
      <c r="B27" s="2" t="s">
        <v>44</v>
      </c>
      <c r="C27" s="2" t="s">
        <v>45</v>
      </c>
      <c r="D27" s="2">
        <v>200</v>
      </c>
    </row>
    <row r="28" spans="1:5">
      <c r="A28" s="2">
        <v>106</v>
      </c>
      <c r="B28" s="2" t="s">
        <v>2</v>
      </c>
      <c r="C28" s="2" t="s">
        <v>37</v>
      </c>
      <c r="D28" s="2">
        <v>30</v>
      </c>
    </row>
    <row r="29" spans="1:5">
      <c r="A29" s="2">
        <v>107</v>
      </c>
      <c r="B29" s="2" t="s">
        <v>46</v>
      </c>
      <c r="C29" s="2" t="s">
        <v>41</v>
      </c>
      <c r="D29" s="2">
        <v>150</v>
      </c>
    </row>
    <row r="30" spans="1:5">
      <c r="A30" s="2">
        <v>108</v>
      </c>
      <c r="B30" s="2" t="s">
        <v>47</v>
      </c>
      <c r="C30" s="2" t="s">
        <v>39</v>
      </c>
      <c r="D30" s="2">
        <v>25</v>
      </c>
    </row>
    <row r="34" spans="1:4">
      <c r="A34" s="1" t="s">
        <v>12</v>
      </c>
      <c r="B34" s="1" t="s">
        <v>13</v>
      </c>
      <c r="C34" s="1" t="s">
        <v>48</v>
      </c>
      <c r="D34" s="1" t="s">
        <v>49</v>
      </c>
    </row>
    <row r="35" spans="1:4">
      <c r="A35" s="2">
        <v>101</v>
      </c>
      <c r="B35" s="2" t="s">
        <v>50</v>
      </c>
      <c r="C35" s="2" t="s">
        <v>51</v>
      </c>
      <c r="D35" s="2">
        <v>30000</v>
      </c>
    </row>
    <row r="36" spans="1:4">
      <c r="A36" s="2">
        <v>102</v>
      </c>
      <c r="B36" s="2" t="s">
        <v>52</v>
      </c>
      <c r="C36" s="2" t="s">
        <v>18</v>
      </c>
      <c r="D36" s="2">
        <v>40000</v>
      </c>
    </row>
    <row r="37" spans="1:4">
      <c r="A37" s="2">
        <v>103</v>
      </c>
      <c r="B37" s="2" t="s">
        <v>53</v>
      </c>
      <c r="C37" s="2" t="s">
        <v>27</v>
      </c>
      <c r="D37" s="2">
        <v>35000</v>
      </c>
    </row>
    <row r="38" spans="1:4">
      <c r="A38" s="2">
        <v>104</v>
      </c>
      <c r="B38" s="2" t="s">
        <v>54</v>
      </c>
      <c r="C38" s="2" t="s">
        <v>24</v>
      </c>
      <c r="D38" s="2">
        <v>37000</v>
      </c>
    </row>
    <row r="42" spans="1:4">
      <c r="D42" t="s">
        <v>55</v>
      </c>
    </row>
    <row r="43" spans="1:4">
      <c r="D43">
        <f>_xlfn.XLOOKUP("Priya", Table4[B (Name)],Table4[D (Salary)],"Not Found",FALSE)</f>
        <v>40000</v>
      </c>
    </row>
    <row r="46" spans="1:4">
      <c r="D46" t="s">
        <v>56</v>
      </c>
    </row>
    <row r="47" spans="1:4">
      <c r="D47" t="s">
        <v>57</v>
      </c>
    </row>
    <row r="48" spans="1:4">
      <c r="D48" t="str">
        <f>_xlfn.XLOOKUP("Neha",Table4[B (Name)],Table4[C (Department)],"Not in any Department",FALSE)</f>
        <v>Marketing</v>
      </c>
    </row>
    <row r="51" spans="1:5">
      <c r="A51" s="1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spans="1:5">
      <c r="A52" s="2">
        <v>1001</v>
      </c>
      <c r="B52" s="2" t="s">
        <v>50</v>
      </c>
      <c r="C52" s="2" t="s">
        <v>18</v>
      </c>
      <c r="D52" s="2" t="s">
        <v>63</v>
      </c>
      <c r="E52" s="2">
        <v>35000</v>
      </c>
    </row>
    <row r="53" spans="1:5">
      <c r="A53" s="2">
        <v>1002</v>
      </c>
      <c r="B53" s="2" t="s">
        <v>52</v>
      </c>
      <c r="C53" s="2" t="s">
        <v>27</v>
      </c>
      <c r="D53" s="2" t="s">
        <v>64</v>
      </c>
      <c r="E53" s="2">
        <v>45000</v>
      </c>
    </row>
    <row r="54" spans="1:5">
      <c r="A54" s="2">
        <v>1003</v>
      </c>
      <c r="B54" s="2" t="s">
        <v>53</v>
      </c>
      <c r="C54" s="2" t="s">
        <v>51</v>
      </c>
      <c r="D54" s="2" t="s">
        <v>65</v>
      </c>
      <c r="E54" s="2">
        <v>30000</v>
      </c>
    </row>
    <row r="55" spans="1:5">
      <c r="A55" s="2">
        <v>1004</v>
      </c>
      <c r="B55" s="2" t="s">
        <v>54</v>
      </c>
      <c r="C55" s="2" t="s">
        <v>24</v>
      </c>
      <c r="D55" s="2" t="s">
        <v>66</v>
      </c>
      <c r="E55" s="2">
        <v>42000</v>
      </c>
    </row>
    <row r="56" spans="1:5">
      <c r="A56" s="2">
        <v>1005</v>
      </c>
      <c r="B56" s="2" t="s">
        <v>67</v>
      </c>
      <c r="C56" s="2" t="s">
        <v>21</v>
      </c>
      <c r="D56" s="2" t="s">
        <v>68</v>
      </c>
      <c r="E56" s="2">
        <v>39000</v>
      </c>
    </row>
    <row r="57" spans="1:5">
      <c r="A57" s="2">
        <v>1006</v>
      </c>
      <c r="B57" s="2" t="s">
        <v>69</v>
      </c>
      <c r="C57" s="2" t="s">
        <v>18</v>
      </c>
      <c r="D57" s="2" t="s">
        <v>63</v>
      </c>
      <c r="E57" s="2">
        <v>37000</v>
      </c>
    </row>
    <row r="58" spans="1:5">
      <c r="A58" s="2">
        <v>1007</v>
      </c>
      <c r="B58" s="2" t="s">
        <v>70</v>
      </c>
      <c r="C58" s="2" t="s">
        <v>27</v>
      </c>
      <c r="D58" s="2" t="s">
        <v>71</v>
      </c>
      <c r="E58" s="2">
        <v>48000</v>
      </c>
    </row>
    <row r="59" spans="1:5">
      <c r="A59" s="2">
        <v>1008</v>
      </c>
      <c r="B59" s="2" t="s">
        <v>72</v>
      </c>
      <c r="C59" s="2" t="s">
        <v>51</v>
      </c>
      <c r="D59" s="2" t="s">
        <v>73</v>
      </c>
      <c r="E59" s="2">
        <v>32000</v>
      </c>
    </row>
    <row r="60" spans="1:5">
      <c r="A60" s="2">
        <v>1009</v>
      </c>
      <c r="B60" s="2" t="s">
        <v>74</v>
      </c>
      <c r="C60" s="2" t="s">
        <v>18</v>
      </c>
      <c r="D60" s="2" t="s">
        <v>75</v>
      </c>
      <c r="E60" s="2">
        <v>36000</v>
      </c>
    </row>
    <row r="61" spans="1:5">
      <c r="A61" s="2">
        <v>1010</v>
      </c>
      <c r="B61" s="2" t="s">
        <v>76</v>
      </c>
      <c r="C61" s="2" t="s">
        <v>24</v>
      </c>
      <c r="D61" s="2" t="s">
        <v>63</v>
      </c>
      <c r="E61" s="2">
        <v>41000</v>
      </c>
    </row>
    <row r="62" spans="1:5">
      <c r="A62" s="2">
        <v>1011</v>
      </c>
      <c r="B62" s="2" t="s">
        <v>77</v>
      </c>
      <c r="C62" s="2" t="s">
        <v>27</v>
      </c>
      <c r="D62" s="2" t="s">
        <v>64</v>
      </c>
      <c r="E62" s="2">
        <v>46000</v>
      </c>
    </row>
    <row r="63" spans="1:5">
      <c r="A63" s="2">
        <v>1012</v>
      </c>
      <c r="B63" s="2" t="s">
        <v>78</v>
      </c>
      <c r="C63" s="2" t="s">
        <v>21</v>
      </c>
      <c r="D63" s="2" t="s">
        <v>79</v>
      </c>
      <c r="E63" s="2">
        <v>40000</v>
      </c>
    </row>
    <row r="64" spans="1:5">
      <c r="A64" s="2">
        <v>1013</v>
      </c>
      <c r="B64" s="2" t="s">
        <v>80</v>
      </c>
      <c r="C64" s="2" t="s">
        <v>18</v>
      </c>
      <c r="D64" s="2" t="s">
        <v>65</v>
      </c>
      <c r="E64" s="2">
        <v>35500</v>
      </c>
    </row>
    <row r="65" spans="1:5">
      <c r="A65" s="2">
        <v>1014</v>
      </c>
      <c r="B65" s="2" t="s">
        <v>81</v>
      </c>
      <c r="C65" s="2" t="s">
        <v>51</v>
      </c>
      <c r="D65" s="2" t="s">
        <v>82</v>
      </c>
      <c r="E65" s="2">
        <v>33000</v>
      </c>
    </row>
    <row r="66" spans="1:5">
      <c r="A66" s="2">
        <v>1015</v>
      </c>
      <c r="B66" s="2" t="s">
        <v>83</v>
      </c>
      <c r="C66" s="2" t="s">
        <v>24</v>
      </c>
      <c r="D66" s="2" t="s">
        <v>73</v>
      </c>
      <c r="E66" s="2">
        <v>43000</v>
      </c>
    </row>
    <row r="67" spans="1:5">
      <c r="A67" s="2">
        <v>1016</v>
      </c>
      <c r="B67" s="2" t="s">
        <v>84</v>
      </c>
      <c r="C67" s="2" t="s">
        <v>27</v>
      </c>
      <c r="D67" s="2" t="s">
        <v>71</v>
      </c>
      <c r="E67" s="2">
        <v>47000</v>
      </c>
    </row>
    <row r="68" spans="1:5">
      <c r="A68" s="2">
        <v>1017</v>
      </c>
      <c r="B68" s="2" t="s">
        <v>85</v>
      </c>
      <c r="C68" s="2" t="s">
        <v>18</v>
      </c>
      <c r="D68" s="2" t="s">
        <v>63</v>
      </c>
      <c r="E68" s="2">
        <v>34500</v>
      </c>
    </row>
    <row r="69" spans="1:5">
      <c r="A69" s="2">
        <v>1018</v>
      </c>
      <c r="B69" s="2" t="s">
        <v>86</v>
      </c>
      <c r="C69" s="2" t="s">
        <v>21</v>
      </c>
      <c r="D69" s="2" t="s">
        <v>68</v>
      </c>
      <c r="E69" s="2">
        <v>38500</v>
      </c>
    </row>
    <row r="70" spans="1:5">
      <c r="A70" s="2">
        <v>1019</v>
      </c>
      <c r="B70" s="2" t="s">
        <v>87</v>
      </c>
      <c r="C70" s="2" t="s">
        <v>51</v>
      </c>
      <c r="D70" s="2" t="s">
        <v>65</v>
      </c>
      <c r="E70" s="2">
        <v>31000</v>
      </c>
    </row>
    <row r="71" spans="1:5">
      <c r="A71" s="2">
        <v>1020</v>
      </c>
      <c r="B71" s="2" t="s">
        <v>88</v>
      </c>
      <c r="C71" s="2" t="s">
        <v>24</v>
      </c>
      <c r="D71" s="2" t="s">
        <v>64</v>
      </c>
      <c r="E71" s="2">
        <v>41500</v>
      </c>
    </row>
    <row r="72" spans="1:5">
      <c r="A72" s="2">
        <v>1021</v>
      </c>
      <c r="B72" s="2" t="s">
        <v>89</v>
      </c>
      <c r="C72" s="2" t="s">
        <v>18</v>
      </c>
      <c r="D72" s="2" t="s">
        <v>90</v>
      </c>
      <c r="E72" s="2">
        <v>37000</v>
      </c>
    </row>
    <row r="73" spans="1:5">
      <c r="A73" s="2">
        <v>1022</v>
      </c>
      <c r="B73" s="2" t="s">
        <v>91</v>
      </c>
      <c r="C73" s="2" t="s">
        <v>27</v>
      </c>
      <c r="D73" s="2" t="s">
        <v>63</v>
      </c>
      <c r="E73" s="2">
        <v>49000</v>
      </c>
    </row>
    <row r="74" spans="1:5">
      <c r="A74" s="2">
        <v>1023</v>
      </c>
      <c r="B74" s="2" t="s">
        <v>92</v>
      </c>
      <c r="C74" s="2" t="s">
        <v>21</v>
      </c>
      <c r="D74" s="2" t="s">
        <v>66</v>
      </c>
      <c r="E74" s="2">
        <v>39500</v>
      </c>
    </row>
    <row r="75" spans="1:5">
      <c r="A75" s="2">
        <v>1024</v>
      </c>
      <c r="B75" s="2" t="s">
        <v>93</v>
      </c>
      <c r="C75" s="2" t="s">
        <v>51</v>
      </c>
      <c r="D75" s="2" t="s">
        <v>73</v>
      </c>
      <c r="E75" s="2">
        <v>32500</v>
      </c>
    </row>
    <row r="76" spans="1:5">
      <c r="A76" s="2">
        <v>1025</v>
      </c>
      <c r="B76" s="2" t="s">
        <v>94</v>
      </c>
      <c r="C76" s="2" t="s">
        <v>24</v>
      </c>
      <c r="D76" s="2" t="s">
        <v>75</v>
      </c>
      <c r="E76" s="2">
        <v>43500</v>
      </c>
    </row>
    <row r="77" spans="1:5">
      <c r="A77" s="2">
        <v>1026</v>
      </c>
      <c r="B77" s="2" t="s">
        <v>95</v>
      </c>
      <c r="C77" s="2" t="s">
        <v>18</v>
      </c>
      <c r="D77" s="2" t="s">
        <v>68</v>
      </c>
      <c r="E77" s="2">
        <v>36000</v>
      </c>
    </row>
    <row r="78" spans="1:5">
      <c r="A78" s="2">
        <v>1027</v>
      </c>
      <c r="B78" s="2" t="s">
        <v>96</v>
      </c>
      <c r="C78" s="2" t="s">
        <v>27</v>
      </c>
      <c r="D78" s="2" t="s">
        <v>65</v>
      </c>
      <c r="E78" s="2">
        <v>47500</v>
      </c>
    </row>
    <row r="79" spans="1:5">
      <c r="A79" s="2">
        <v>1028</v>
      </c>
      <c r="B79" s="2" t="s">
        <v>97</v>
      </c>
      <c r="C79" s="2" t="s">
        <v>21</v>
      </c>
      <c r="D79" s="2" t="s">
        <v>63</v>
      </c>
      <c r="E79" s="2">
        <v>40500</v>
      </c>
    </row>
    <row r="80" spans="1:5">
      <c r="A80" s="2">
        <v>1029</v>
      </c>
      <c r="B80" s="2" t="s">
        <v>98</v>
      </c>
      <c r="C80" s="2" t="s">
        <v>51</v>
      </c>
      <c r="D80" s="2" t="s">
        <v>71</v>
      </c>
      <c r="E80" s="2">
        <v>34000</v>
      </c>
    </row>
    <row r="81" spans="1:5">
      <c r="A81" s="2">
        <v>1030</v>
      </c>
      <c r="B81" s="2" t="s">
        <v>99</v>
      </c>
      <c r="C81" s="2" t="s">
        <v>24</v>
      </c>
      <c r="D81" s="2" t="s">
        <v>64</v>
      </c>
      <c r="E81" s="2">
        <v>44500</v>
      </c>
    </row>
    <row r="84" spans="1:5">
      <c r="C84" t="s">
        <v>104</v>
      </c>
      <c r="D84" t="s">
        <v>105</v>
      </c>
      <c r="E84" t="s">
        <v>106</v>
      </c>
    </row>
    <row r="85" spans="1:5">
      <c r="D85" s="4" t="s">
        <v>100</v>
      </c>
    </row>
    <row r="86" spans="1:5">
      <c r="C86" t="s">
        <v>101</v>
      </c>
      <c r="D86" s="4">
        <f>_xlfn.XLOOKUP("Tarun",Table5[Name],Table5[Salary],"NA",FALSE)</f>
        <v>47500</v>
      </c>
    </row>
    <row r="87" spans="1:5">
      <c r="C87" t="s">
        <v>103</v>
      </c>
      <c r="D87" s="4" t="s">
        <v>102</v>
      </c>
    </row>
    <row r="90" spans="1:5" ht="16">
      <c r="C90" t="s">
        <v>104</v>
      </c>
      <c r="D90" s="6" t="s">
        <v>105</v>
      </c>
      <c r="E90" t="s">
        <v>106</v>
      </c>
    </row>
    <row r="91" spans="1:5" ht="16">
      <c r="C91" t="s">
        <v>107</v>
      </c>
      <c r="D91" s="6" t="s">
        <v>108</v>
      </c>
    </row>
    <row r="92" spans="1:5">
      <c r="C92" t="s">
        <v>109</v>
      </c>
      <c r="D92" s="5" t="str">
        <f>_xlfn.XLOOKUP(1022,Table5[Emp ID],Table5[Department],"NA",FALSE)</f>
        <v>IT</v>
      </c>
    </row>
    <row r="93" spans="1:5">
      <c r="C93" t="s">
        <v>111</v>
      </c>
      <c r="D93" s="7" t="s">
        <v>110</v>
      </c>
    </row>
    <row r="96" spans="1:5">
      <c r="C96" t="s">
        <v>104</v>
      </c>
      <c r="D96" t="s">
        <v>105</v>
      </c>
      <c r="E96" t="s">
        <v>106</v>
      </c>
    </row>
    <row r="97" spans="1:5">
      <c r="C97" t="s">
        <v>112</v>
      </c>
      <c r="D97" t="s">
        <v>113</v>
      </c>
    </row>
    <row r="98" spans="1:5">
      <c r="C98" t="s">
        <v>109</v>
      </c>
      <c r="D98" t="str">
        <f>_xlfn.XLOOKUP("meera",Table5[Name],Table5[City],"NA",FALSE)</f>
        <v>Mumbai</v>
      </c>
    </row>
    <row r="99" spans="1:5">
      <c r="C99" t="s">
        <v>111</v>
      </c>
      <c r="D99" t="s">
        <v>114</v>
      </c>
    </row>
    <row r="102" spans="1:5">
      <c r="C102" t="s">
        <v>104</v>
      </c>
      <c r="D102" t="s">
        <v>105</v>
      </c>
      <c r="E102" t="s">
        <v>106</v>
      </c>
    </row>
    <row r="103" spans="1:5">
      <c r="C103" t="s">
        <v>116</v>
      </c>
      <c r="D103" t="s">
        <v>115</v>
      </c>
    </row>
    <row r="104" spans="1:5">
      <c r="C104" t="s">
        <v>109</v>
      </c>
      <c r="D104" t="str">
        <f>_xlfn.XLOOKUP(1005,Table5[Name],Table5[Emp ID],"Not Found",FALSE)</f>
        <v>Not Found</v>
      </c>
    </row>
    <row r="105" spans="1:5">
      <c r="C105" t="s">
        <v>118</v>
      </c>
      <c r="D105" t="s">
        <v>117</v>
      </c>
    </row>
    <row r="109" spans="1:5">
      <c r="C109" t="s">
        <v>119</v>
      </c>
      <c r="D109" t="s">
        <v>120</v>
      </c>
    </row>
    <row r="110" spans="1:5">
      <c r="C110" t="s">
        <v>121</v>
      </c>
      <c r="D110" t="e" cm="1">
        <f t="array" ref="D110">_xlfn.XLOOKUP(A,A111,Table5[Name],"NA",FALSE)</f>
        <v>#NAME?</v>
      </c>
    </row>
    <row r="111" spans="1:5">
      <c r="A111">
        <v>1002</v>
      </c>
    </row>
  </sheetData>
  <mergeCells count="3">
    <mergeCell ref="F2:J2"/>
    <mergeCell ref="G16:L16"/>
    <mergeCell ref="G14:K14"/>
  </mergeCell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A89C-3C1F-4D29-B59F-119244AD90A8}">
  <dimension ref="A2:O7"/>
  <sheetViews>
    <sheetView tabSelected="1" workbookViewId="0">
      <selection activeCell="C20" sqref="C20"/>
    </sheetView>
  </sheetViews>
  <sheetFormatPr defaultRowHeight="14.5"/>
  <cols>
    <col min="2" max="2" width="19.36328125" customWidth="1"/>
    <col min="3" max="3" width="51.1796875" style="10" customWidth="1"/>
    <col min="4" max="4" width="12.26953125" customWidth="1"/>
    <col min="5" max="5" width="11" customWidth="1"/>
  </cols>
  <sheetData>
    <row r="2" spans="1:15" ht="15" customHeight="1">
      <c r="A2" t="s">
        <v>137</v>
      </c>
      <c r="B2" t="s">
        <v>138</v>
      </c>
      <c r="C2" s="10" t="s">
        <v>139</v>
      </c>
    </row>
    <row r="3" spans="1:15" ht="15" customHeight="1">
      <c r="A3">
        <v>1</v>
      </c>
      <c r="B3" t="s">
        <v>122</v>
      </c>
      <c r="C3" s="11" t="s">
        <v>123</v>
      </c>
      <c r="O3" t="s">
        <v>124</v>
      </c>
    </row>
    <row r="4" spans="1:15" ht="15" customHeight="1">
      <c r="A4">
        <v>2</v>
      </c>
      <c r="B4" t="s">
        <v>125</v>
      </c>
      <c r="C4" s="11" t="s">
        <v>133</v>
      </c>
      <c r="O4" t="s">
        <v>126</v>
      </c>
    </row>
    <row r="5" spans="1:15" ht="15" customHeight="1">
      <c r="A5">
        <v>3</v>
      </c>
      <c r="B5" t="s">
        <v>127</v>
      </c>
      <c r="C5" s="11" t="s">
        <v>134</v>
      </c>
      <c r="O5" t="s">
        <v>128</v>
      </c>
    </row>
    <row r="6" spans="1:15" ht="15" customHeight="1">
      <c r="A6">
        <v>4</v>
      </c>
      <c r="B6" t="s">
        <v>129</v>
      </c>
      <c r="C6" s="11" t="s">
        <v>135</v>
      </c>
      <c r="O6" t="s">
        <v>130</v>
      </c>
    </row>
    <row r="7" spans="1:15" ht="15" customHeight="1">
      <c r="A7">
        <v>5</v>
      </c>
      <c r="B7" t="s">
        <v>131</v>
      </c>
      <c r="C7" s="11" t="s">
        <v>136</v>
      </c>
      <c r="O7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Dax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Ratan Thakur</dc:creator>
  <cp:lastModifiedBy>Supriya Ratan Thakur</cp:lastModifiedBy>
  <dcterms:created xsi:type="dcterms:W3CDTF">2025-07-16T08:54:24Z</dcterms:created>
  <dcterms:modified xsi:type="dcterms:W3CDTF">2025-10-02T07:33:44Z</dcterms:modified>
</cp:coreProperties>
</file>