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upreeth/analytics_vidhya/EnsembleLearning_HackSession/"/>
    </mc:Choice>
  </mc:AlternateContent>
  <bookViews>
    <workbookView xWindow="0" yWindow="0" windowWidth="28800" windowHeight="18000"/>
  </bookViews>
  <sheets>
    <sheet name="Hard Voting" sheetId="1" r:id="rId1"/>
    <sheet name="Probabilities" sheetId="4" r:id="rId2"/>
    <sheet name="Clipped Probabilities" sheetId="3" r:id="rId3"/>
    <sheet name="Soft Voting" sheetId="5" r:id="rId4"/>
    <sheet name="Blending" sheetId="7" r:id="rId5"/>
    <sheet name="Stacking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H5" i="7"/>
  <c r="H8" i="7"/>
  <c r="H10" i="7"/>
  <c r="H6" i="7"/>
  <c r="H11" i="7"/>
  <c r="H12" i="7"/>
  <c r="D12" i="7"/>
  <c r="D11" i="7"/>
  <c r="D10" i="7"/>
  <c r="H7" i="7"/>
  <c r="H9" i="7"/>
  <c r="D9" i="7"/>
  <c r="D8" i="7"/>
  <c r="D7" i="7"/>
  <c r="D6" i="7"/>
  <c r="D5" i="7"/>
  <c r="D2" i="7"/>
  <c r="D3" i="7"/>
  <c r="D4" i="7"/>
  <c r="H4" i="7"/>
  <c r="H5" i="6"/>
  <c r="H8" i="6"/>
  <c r="H10" i="6"/>
  <c r="H6" i="6"/>
  <c r="H11" i="6"/>
  <c r="H12" i="6"/>
  <c r="H7" i="6"/>
  <c r="H9" i="6"/>
  <c r="H2" i="5"/>
  <c r="Q2" i="5"/>
  <c r="H9" i="5"/>
  <c r="Q9" i="5"/>
  <c r="H3" i="5"/>
  <c r="Q3" i="5"/>
  <c r="H4" i="5"/>
  <c r="Q4" i="5"/>
  <c r="H5" i="5"/>
  <c r="Q5" i="5"/>
  <c r="H6" i="5"/>
  <c r="Q6" i="5"/>
  <c r="H7" i="5"/>
  <c r="Q7" i="5"/>
  <c r="H8" i="5"/>
  <c r="Q8" i="5"/>
  <c r="H10" i="5"/>
  <c r="Q10" i="5"/>
  <c r="H11" i="5"/>
  <c r="Q11" i="5"/>
  <c r="H12" i="5"/>
  <c r="Q12" i="5"/>
  <c r="H13" i="5"/>
  <c r="Q13" i="5"/>
  <c r="H14" i="5"/>
  <c r="Q14" i="5"/>
  <c r="H15" i="5"/>
  <c r="Q15" i="5"/>
  <c r="H16" i="5"/>
  <c r="Q16" i="5"/>
  <c r="H17" i="5"/>
  <c r="Q17" i="5"/>
  <c r="H18" i="5"/>
  <c r="Q18" i="5"/>
  <c r="H19" i="5"/>
  <c r="Q19" i="5"/>
  <c r="H20" i="5"/>
  <c r="Q20" i="5"/>
  <c r="H21" i="5"/>
  <c r="Q21" i="5"/>
  <c r="H22" i="5"/>
  <c r="Q22" i="5"/>
  <c r="H23" i="5"/>
  <c r="Q23" i="5"/>
  <c r="H24" i="5"/>
  <c r="Q24" i="5"/>
  <c r="H25" i="5"/>
  <c r="Q25" i="5"/>
  <c r="H26" i="5"/>
  <c r="Q26" i="5"/>
  <c r="H27" i="5"/>
  <c r="Q27" i="5"/>
  <c r="H28" i="5"/>
  <c r="Q28" i="5"/>
  <c r="H29" i="5"/>
  <c r="Q29" i="5"/>
  <c r="H30" i="5"/>
  <c r="Q30" i="5"/>
  <c r="H31" i="5"/>
  <c r="Q31" i="5"/>
  <c r="H32" i="5"/>
  <c r="Q32" i="5"/>
  <c r="H33" i="5"/>
  <c r="Q33" i="5"/>
  <c r="H34" i="5"/>
  <c r="Q34" i="5"/>
  <c r="H35" i="5"/>
  <c r="Q35" i="5"/>
  <c r="H36" i="5"/>
  <c r="Q36" i="5"/>
  <c r="H37" i="5"/>
  <c r="Q37" i="5"/>
  <c r="H38" i="5"/>
  <c r="Q38" i="5"/>
  <c r="H39" i="5"/>
  <c r="Q39" i="5"/>
  <c r="H40" i="5"/>
  <c r="Q40" i="5"/>
  <c r="H41" i="5"/>
  <c r="Q41" i="5"/>
  <c r="H42" i="5"/>
  <c r="Q42" i="5"/>
  <c r="H43" i="5"/>
  <c r="Q43" i="5"/>
  <c r="H44" i="5"/>
  <c r="Q44" i="5"/>
  <c r="H45" i="5"/>
  <c r="Q45" i="5"/>
  <c r="H46" i="5"/>
  <c r="Q46" i="5"/>
  <c r="H47" i="5"/>
  <c r="Q47" i="5"/>
  <c r="H48" i="5"/>
  <c r="Q48" i="5"/>
  <c r="H49" i="5"/>
  <c r="Q49" i="5"/>
  <c r="H50" i="5"/>
  <c r="Q50" i="5"/>
  <c r="H51" i="5"/>
  <c r="Q51" i="5"/>
  <c r="AC9" i="5"/>
  <c r="G2" i="5"/>
  <c r="P2" i="5"/>
  <c r="G8" i="5"/>
  <c r="P8" i="5"/>
  <c r="G3" i="5"/>
  <c r="P3" i="5"/>
  <c r="G4" i="5"/>
  <c r="P4" i="5"/>
  <c r="G5" i="5"/>
  <c r="P5" i="5"/>
  <c r="G6" i="5"/>
  <c r="P6" i="5"/>
  <c r="G7" i="5"/>
  <c r="P7" i="5"/>
  <c r="G9" i="5"/>
  <c r="P9" i="5"/>
  <c r="G10" i="5"/>
  <c r="P10" i="5"/>
  <c r="G11" i="5"/>
  <c r="P11" i="5"/>
  <c r="G12" i="5"/>
  <c r="P12" i="5"/>
  <c r="G13" i="5"/>
  <c r="P13" i="5"/>
  <c r="G14" i="5"/>
  <c r="P14" i="5"/>
  <c r="G15" i="5"/>
  <c r="P15" i="5"/>
  <c r="G16" i="5"/>
  <c r="P16" i="5"/>
  <c r="G17" i="5"/>
  <c r="P17" i="5"/>
  <c r="G18" i="5"/>
  <c r="P18" i="5"/>
  <c r="G19" i="5"/>
  <c r="P19" i="5"/>
  <c r="G20" i="5"/>
  <c r="P20" i="5"/>
  <c r="G21" i="5"/>
  <c r="P21" i="5"/>
  <c r="G22" i="5"/>
  <c r="P22" i="5"/>
  <c r="G23" i="5"/>
  <c r="P23" i="5"/>
  <c r="G24" i="5"/>
  <c r="P24" i="5"/>
  <c r="G25" i="5"/>
  <c r="P25" i="5"/>
  <c r="G26" i="5"/>
  <c r="P26" i="5"/>
  <c r="G27" i="5"/>
  <c r="P27" i="5"/>
  <c r="G28" i="5"/>
  <c r="P28" i="5"/>
  <c r="G29" i="5"/>
  <c r="P29" i="5"/>
  <c r="G30" i="5"/>
  <c r="P30" i="5"/>
  <c r="G31" i="5"/>
  <c r="P31" i="5"/>
  <c r="G32" i="5"/>
  <c r="P32" i="5"/>
  <c r="G33" i="5"/>
  <c r="P33" i="5"/>
  <c r="G34" i="5"/>
  <c r="P34" i="5"/>
  <c r="G35" i="5"/>
  <c r="P35" i="5"/>
  <c r="G36" i="5"/>
  <c r="P36" i="5"/>
  <c r="G37" i="5"/>
  <c r="P37" i="5"/>
  <c r="G38" i="5"/>
  <c r="P38" i="5"/>
  <c r="G39" i="5"/>
  <c r="P39" i="5"/>
  <c r="G40" i="5"/>
  <c r="P40" i="5"/>
  <c r="G41" i="5"/>
  <c r="P41" i="5"/>
  <c r="G42" i="5"/>
  <c r="P42" i="5"/>
  <c r="G43" i="5"/>
  <c r="P43" i="5"/>
  <c r="G44" i="5"/>
  <c r="P44" i="5"/>
  <c r="G45" i="5"/>
  <c r="P45" i="5"/>
  <c r="G46" i="5"/>
  <c r="P46" i="5"/>
  <c r="G47" i="5"/>
  <c r="P47" i="5"/>
  <c r="G48" i="5"/>
  <c r="P48" i="5"/>
  <c r="G49" i="5"/>
  <c r="P49" i="5"/>
  <c r="G50" i="5"/>
  <c r="P50" i="5"/>
  <c r="G51" i="5"/>
  <c r="P51" i="5"/>
  <c r="AC8" i="5"/>
  <c r="O2" i="5"/>
  <c r="O7" i="5"/>
  <c r="O3" i="5"/>
  <c r="O4" i="5"/>
  <c r="O5" i="5"/>
  <c r="O6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AC7" i="5"/>
  <c r="N2" i="5"/>
  <c r="N6" i="5"/>
  <c r="N3" i="5"/>
  <c r="N4" i="5"/>
  <c r="N5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AC6" i="5"/>
  <c r="M2" i="5"/>
  <c r="M5" i="5"/>
  <c r="M3" i="5"/>
  <c r="M4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AC5" i="5"/>
  <c r="L2" i="5"/>
  <c r="L4" i="5"/>
  <c r="L3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AC4" i="5"/>
  <c r="H4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AC3" i="5"/>
  <c r="AA9" i="5"/>
  <c r="AA8" i="5"/>
  <c r="AA7" i="5"/>
  <c r="AA6" i="5"/>
  <c r="AA5" i="5"/>
  <c r="AA4" i="5"/>
  <c r="AA3" i="5"/>
  <c r="Z9" i="5"/>
  <c r="Z8" i="5"/>
  <c r="Z7" i="5"/>
  <c r="Z6" i="5"/>
  <c r="Z5" i="5"/>
  <c r="Z4" i="5"/>
  <c r="Z3" i="5"/>
  <c r="Y9" i="5"/>
  <c r="Y8" i="5"/>
  <c r="X9" i="5"/>
  <c r="X8" i="5"/>
  <c r="W9" i="5"/>
  <c r="W8" i="5"/>
  <c r="V9" i="5"/>
  <c r="V8" i="5"/>
  <c r="U9" i="5"/>
  <c r="U8" i="5"/>
  <c r="Y7" i="5"/>
  <c r="Y6" i="5"/>
  <c r="Y5" i="5"/>
  <c r="Y4" i="5"/>
  <c r="X7" i="5"/>
  <c r="X6" i="5"/>
  <c r="X5" i="5"/>
  <c r="X4" i="5"/>
  <c r="W7" i="5"/>
  <c r="W6" i="5"/>
  <c r="W5" i="5"/>
  <c r="W4" i="5"/>
  <c r="V7" i="5"/>
  <c r="V6" i="5"/>
  <c r="V5" i="5"/>
  <c r="V4" i="5"/>
  <c r="U7" i="5"/>
  <c r="U6" i="5"/>
  <c r="U5" i="5"/>
  <c r="U4" i="5"/>
  <c r="U3" i="5"/>
  <c r="W3" i="5"/>
  <c r="X3" i="5"/>
  <c r="Y3" i="5"/>
  <c r="V3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2" i="4"/>
  <c r="I43" i="4"/>
  <c r="I44" i="4"/>
  <c r="I45" i="4"/>
  <c r="I46" i="4"/>
  <c r="I47" i="4"/>
  <c r="I48" i="4"/>
  <c r="I49" i="4"/>
  <c r="I50" i="4"/>
  <c r="I51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2" i="4"/>
  <c r="L3" i="1"/>
  <c r="M3" i="1"/>
  <c r="R3" i="1"/>
  <c r="O3" i="1"/>
  <c r="Q3" i="1"/>
  <c r="S3" i="1"/>
  <c r="L4" i="1"/>
  <c r="M4" i="1"/>
  <c r="R4" i="1"/>
  <c r="O4" i="1"/>
  <c r="Q4" i="1"/>
  <c r="S4" i="1"/>
  <c r="L5" i="1"/>
  <c r="M5" i="1"/>
  <c r="R5" i="1"/>
  <c r="O5" i="1"/>
  <c r="Q5" i="1"/>
  <c r="S5" i="1"/>
  <c r="L6" i="1"/>
  <c r="M6" i="1"/>
  <c r="R6" i="1"/>
  <c r="O6" i="1"/>
  <c r="Q6" i="1"/>
  <c r="S6" i="1"/>
  <c r="L7" i="1"/>
  <c r="M7" i="1"/>
  <c r="R7" i="1"/>
  <c r="O7" i="1"/>
  <c r="Q7" i="1"/>
  <c r="S7" i="1"/>
  <c r="L2" i="1"/>
  <c r="M2" i="1"/>
  <c r="R2" i="1"/>
  <c r="O2" i="1"/>
  <c r="Q2" i="1"/>
  <c r="S2" i="1"/>
  <c r="N7" i="1"/>
  <c r="P7" i="1"/>
  <c r="N6" i="1"/>
  <c r="P6" i="1"/>
  <c r="N5" i="1"/>
  <c r="P5" i="1"/>
  <c r="N4" i="1"/>
  <c r="P4" i="1"/>
  <c r="N3" i="1"/>
  <c r="P3" i="1"/>
  <c r="N2" i="1"/>
  <c r="P2" i="1"/>
</calcChain>
</file>

<file path=xl/sharedStrings.xml><?xml version="1.0" encoding="utf-8"?>
<sst xmlns="http://schemas.openxmlformats.org/spreadsheetml/2006/main" count="101" uniqueCount="52">
  <si>
    <t>True Lables</t>
  </si>
  <si>
    <t>LR Preds</t>
  </si>
  <si>
    <t>DT Preds</t>
  </si>
  <si>
    <t>KNN Preds</t>
  </si>
  <si>
    <t>RF Preds</t>
  </si>
  <si>
    <t>XGB Preds</t>
  </si>
  <si>
    <t>Voting Preds</t>
  </si>
  <si>
    <t>LR Probs</t>
  </si>
  <si>
    <t>DT Probs</t>
  </si>
  <si>
    <t>KNN Probs</t>
  </si>
  <si>
    <t>RF Probs</t>
  </si>
  <si>
    <t>XGB Probs</t>
  </si>
  <si>
    <t>TP</t>
  </si>
  <si>
    <t>FP</t>
  </si>
  <si>
    <t>TN</t>
  </si>
  <si>
    <t>FN</t>
  </si>
  <si>
    <t>ACCURACY</t>
  </si>
  <si>
    <t>LR</t>
  </si>
  <si>
    <t>DT</t>
  </si>
  <si>
    <t>KNN</t>
  </si>
  <si>
    <t>RF</t>
  </si>
  <si>
    <t>XGB</t>
  </si>
  <si>
    <t>Voting</t>
  </si>
  <si>
    <t>RECALL</t>
  </si>
  <si>
    <t>PRECISION</t>
  </si>
  <si>
    <t>F1-SCORE</t>
  </si>
  <si>
    <t>LR Loss</t>
  </si>
  <si>
    <t>DT Loss</t>
  </si>
  <si>
    <t>LR Clipped</t>
  </si>
  <si>
    <t>DT Clipped</t>
  </si>
  <si>
    <t>KNN Clipped</t>
  </si>
  <si>
    <t>RF Clipped</t>
  </si>
  <si>
    <t>XGB Clipped</t>
  </si>
  <si>
    <t>KNN Loss</t>
  </si>
  <si>
    <t>RF Loss</t>
  </si>
  <si>
    <t>XGB Loss</t>
  </si>
  <si>
    <t>LOGLOSS</t>
  </si>
  <si>
    <t>CORRELATION MATRIX</t>
  </si>
  <si>
    <t>Weights</t>
  </si>
  <si>
    <t>Simple Average</t>
  </si>
  <si>
    <t>Weighted Average</t>
  </si>
  <si>
    <t>Simple Average Loss</t>
  </si>
  <si>
    <t>Weighted Average Loss</t>
  </si>
  <si>
    <t>SA</t>
  </si>
  <si>
    <t>WA</t>
  </si>
  <si>
    <t>True Labels</t>
  </si>
  <si>
    <t>Stacking Preds</t>
  </si>
  <si>
    <t>Stacking Probs</t>
  </si>
  <si>
    <t>Logloss</t>
  </si>
  <si>
    <t>F1 SCORE</t>
  </si>
  <si>
    <t>Blending Preds</t>
  </si>
  <si>
    <t>Blending 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</si>
</sst>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Fill="1" applyBorder="1"/>
    <xf numFmtId="43" fontId="0" fillId="0" borderId="1" xfId="1" applyFont="1" applyBorder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baseColWidth="10" defaultColWidth="8.83203125" defaultRowHeight="15" x14ac:dyDescent="0.2"/>
  <cols>
    <col min="8" max="8" width="10.83203125" bestFit="1" customWidth="1"/>
    <col min="17" max="18" width="12.1640625" bestFit="1" customWidth="1"/>
    <col min="19" max="19" width="16.1640625" customWidth="1"/>
  </cols>
  <sheetData>
    <row r="1" spans="1:19" x14ac:dyDescent="0.2">
      <c r="A1" s="1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2"/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23</v>
      </c>
      <c r="R1" s="2" t="s">
        <v>24</v>
      </c>
      <c r="S1" s="2" t="s">
        <v>25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 t="s">
        <v>17</v>
      </c>
      <c r="L2" s="2">
        <f>COUNTIFS(B:B,1,C:C,1)</f>
        <v>28</v>
      </c>
      <c r="M2" s="2">
        <f>COUNTIFS(B:B,0,C:C,1)</f>
        <v>7</v>
      </c>
      <c r="N2" s="2">
        <f>COUNTIFS(B:B,0,C:C,0)</f>
        <v>9</v>
      </c>
      <c r="O2" s="2">
        <f>COUNTIFS(B:B,1,C:C,0)</f>
        <v>6</v>
      </c>
      <c r="P2" s="7">
        <f>(L2+N2)/50</f>
        <v>0.74</v>
      </c>
      <c r="Q2" s="3">
        <f>L2/(L2+O2)</f>
        <v>0.82352941176470584</v>
      </c>
      <c r="R2" s="3">
        <f>L2/(L2+M2)</f>
        <v>0.8</v>
      </c>
      <c r="S2" s="3">
        <f>(2*R2*Q2)/(R2+Q2)</f>
        <v>0.81159420289855067</v>
      </c>
    </row>
    <row r="3" spans="1:19" x14ac:dyDescent="0.2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K3" s="2" t="s">
        <v>18</v>
      </c>
      <c r="L3" s="2">
        <f>COUNTIFS(B:B,1,D:D,1)</f>
        <v>26</v>
      </c>
      <c r="M3" s="2">
        <f>COUNTIFS(B:B,0,D:D,1)</f>
        <v>7</v>
      </c>
      <c r="N3" s="2">
        <f>COUNTIFS(B:B,0,D:D,0)</f>
        <v>9</v>
      </c>
      <c r="O3" s="2">
        <f>COUNTIFS(B:B,1,D:D,0)</f>
        <v>8</v>
      </c>
      <c r="P3" s="7">
        <f t="shared" ref="P3:P7" si="0">(L3+N3)/50</f>
        <v>0.7</v>
      </c>
      <c r="Q3" s="3">
        <f t="shared" ref="Q3:Q7" si="1">L3/(L3+O3)</f>
        <v>0.76470588235294112</v>
      </c>
      <c r="R3" s="3">
        <f t="shared" ref="R3:R7" si="2">L3/(L3+M3)</f>
        <v>0.78787878787878785</v>
      </c>
      <c r="S3" s="3">
        <f t="shared" ref="S3:S7" si="3">(2*R3*Q3)/(R3+Q3)</f>
        <v>0.77611940298507454</v>
      </c>
    </row>
    <row r="4" spans="1:19" x14ac:dyDescent="0.2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 s="2" t="s">
        <v>19</v>
      </c>
      <c r="L4" s="2">
        <f>COUNTIFS(B:B,1,E:E,1)</f>
        <v>31</v>
      </c>
      <c r="M4" s="2">
        <f>COUNTIFS(B:B,0,E:E,1)</f>
        <v>16</v>
      </c>
      <c r="N4" s="2">
        <f>COUNTIFS(B:B,0,E:E,0)</f>
        <v>0</v>
      </c>
      <c r="O4" s="2">
        <f>COUNTIFS(B:B,1,E:E,0)</f>
        <v>3</v>
      </c>
      <c r="P4" s="7">
        <f t="shared" si="0"/>
        <v>0.62</v>
      </c>
      <c r="Q4" s="3">
        <f t="shared" si="1"/>
        <v>0.91176470588235292</v>
      </c>
      <c r="R4" s="3">
        <f t="shared" si="2"/>
        <v>0.65957446808510634</v>
      </c>
      <c r="S4" s="3">
        <f t="shared" si="3"/>
        <v>0.76543209876543217</v>
      </c>
    </row>
    <row r="5" spans="1:19" x14ac:dyDescent="0.2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 s="2" t="s">
        <v>20</v>
      </c>
      <c r="L5" s="2">
        <f>COUNTIFS(B:B,1,F:F,1)</f>
        <v>28</v>
      </c>
      <c r="M5" s="2">
        <f>COUNTIFS(B:B,0,F:F,1)</f>
        <v>7</v>
      </c>
      <c r="N5" s="2">
        <f>COUNTIFS(B:B,0,F:F,0)</f>
        <v>9</v>
      </c>
      <c r="O5" s="2">
        <f>COUNTIFS(B:B,1,F:F,0)</f>
        <v>6</v>
      </c>
      <c r="P5" s="7">
        <f t="shared" si="0"/>
        <v>0.74</v>
      </c>
      <c r="Q5" s="3">
        <f t="shared" si="1"/>
        <v>0.82352941176470584</v>
      </c>
      <c r="R5" s="3">
        <f t="shared" si="2"/>
        <v>0.8</v>
      </c>
      <c r="S5" s="3">
        <f t="shared" si="3"/>
        <v>0.81159420289855067</v>
      </c>
    </row>
    <row r="6" spans="1:19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 s="2" t="s">
        <v>21</v>
      </c>
      <c r="L6" s="2">
        <f>COUNTIFS(B:B,1,G:G,1)</f>
        <v>28</v>
      </c>
      <c r="M6" s="2">
        <f>COUNTIFS(B:B,0,G:G,1)</f>
        <v>9</v>
      </c>
      <c r="N6" s="2">
        <f>COUNTIFS(B:B,0,G:G,0)</f>
        <v>7</v>
      </c>
      <c r="O6" s="2">
        <f>COUNTIFS(B:B,1,G:G,0)</f>
        <v>6</v>
      </c>
      <c r="P6" s="7">
        <f t="shared" si="0"/>
        <v>0.7</v>
      </c>
      <c r="Q6" s="3">
        <f t="shared" si="1"/>
        <v>0.82352941176470584</v>
      </c>
      <c r="R6" s="3">
        <f t="shared" si="2"/>
        <v>0.7567567567567568</v>
      </c>
      <c r="S6" s="3">
        <f t="shared" si="3"/>
        <v>0.78873239436619713</v>
      </c>
    </row>
    <row r="7" spans="1:19" x14ac:dyDescent="0.2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K7" s="2" t="s">
        <v>22</v>
      </c>
      <c r="L7" s="2">
        <f>COUNTIFS(B:B,1,H:H,1)</f>
        <v>28</v>
      </c>
      <c r="M7" s="2">
        <f>COUNTIFS(B:B,0,H:H,1)</f>
        <v>6</v>
      </c>
      <c r="N7" s="2">
        <f>COUNTIFS(B:B,0,H:H,0)</f>
        <v>10</v>
      </c>
      <c r="O7" s="2">
        <f>COUNTIFS(B:B,1,H:H,0)</f>
        <v>6</v>
      </c>
      <c r="P7" s="2">
        <f t="shared" si="0"/>
        <v>0.76</v>
      </c>
      <c r="Q7" s="3">
        <f t="shared" si="1"/>
        <v>0.82352941176470584</v>
      </c>
      <c r="R7" s="3">
        <f t="shared" si="2"/>
        <v>0.82352941176470584</v>
      </c>
      <c r="S7" s="3">
        <f t="shared" si="3"/>
        <v>0.82352941176470584</v>
      </c>
    </row>
    <row r="8" spans="1:19" x14ac:dyDescent="0.2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19" x14ac:dyDescent="0.2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9" x14ac:dyDescent="0.2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9" x14ac:dyDescent="0.2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19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9" x14ac:dyDescent="0.2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19" x14ac:dyDescent="0.2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19" x14ac:dyDescent="0.2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19" x14ac:dyDescent="0.2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</row>
    <row r="22" spans="1:8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 x14ac:dyDescent="0.2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 x14ac:dyDescent="0.2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</row>
  </sheetData>
  <conditionalFormatting sqref="P2:S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baseColWidth="10" defaultColWidth="8.83203125" defaultRowHeight="15" x14ac:dyDescent="0.2"/>
  <cols>
    <col min="11" max="11" width="11.6640625" customWidth="1"/>
  </cols>
  <sheetData>
    <row r="1" spans="1:13" x14ac:dyDescent="0.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I1" s="4" t="s">
        <v>26</v>
      </c>
      <c r="J1" s="4" t="s">
        <v>27</v>
      </c>
      <c r="K1" s="4" t="s">
        <v>33</v>
      </c>
      <c r="L1" s="4" t="s">
        <v>34</v>
      </c>
      <c r="M1" s="4" t="s">
        <v>35</v>
      </c>
    </row>
    <row r="2" spans="1:13" x14ac:dyDescent="0.2">
      <c r="A2" s="1">
        <v>0</v>
      </c>
      <c r="B2">
        <v>1</v>
      </c>
      <c r="C2">
        <v>0.47830941961498358</v>
      </c>
      <c r="D2">
        <v>0.1333333333333333</v>
      </c>
      <c r="E2">
        <v>0.44</v>
      </c>
      <c r="F2">
        <v>0.37918979458401642</v>
      </c>
      <c r="G2">
        <v>8.4859572350978851E-2</v>
      </c>
      <c r="I2">
        <f>-IF(B2=1, LOG(C2),LOG(1-C2))</f>
        <v>0.32029106623962544</v>
      </c>
      <c r="J2">
        <f>-IF(B2=1, LOG(D2),LOG(1-D2))</f>
        <v>0.87506126339170009</v>
      </c>
      <c r="K2">
        <f>-IF(B2=1, LOG(E2),LOG(1-E2))</f>
        <v>0.35654732351381258</v>
      </c>
      <c r="L2">
        <f>-IF(B2=1, LOG(F2),LOG(1-F2))</f>
        <v>0.42114335966595873</v>
      </c>
      <c r="M2">
        <f>-IF(B2=1, LOG(G2),LOG(1-G2))</f>
        <v>1.0712991611868676</v>
      </c>
    </row>
    <row r="3" spans="1:13" x14ac:dyDescent="0.2">
      <c r="A3" s="1">
        <v>1</v>
      </c>
      <c r="B3">
        <v>0</v>
      </c>
      <c r="C3">
        <v>0.47259937009001951</v>
      </c>
      <c r="D3">
        <v>0.7142857142857143</v>
      </c>
      <c r="E3">
        <v>0.92</v>
      </c>
      <c r="F3">
        <v>0.43644131588219082</v>
      </c>
      <c r="G3">
        <v>0.56974810361862183</v>
      </c>
      <c r="I3">
        <f t="shared" ref="I3:I51" si="0">-IF(B3=1, LOG(C3),LOG(1-C3))</f>
        <v>0.27785935583521765</v>
      </c>
      <c r="J3">
        <f t="shared" ref="J3:J51" si="1">-IF(B3=1, LOG(D3),LOG(1-D3))</f>
        <v>0.54406804435027567</v>
      </c>
      <c r="K3">
        <f t="shared" ref="K3:K51" si="2">-IF(B3=1, LOG(E3),LOG(1-E3))</f>
        <v>1.0969100130080567</v>
      </c>
      <c r="L3">
        <f t="shared" ref="L3:L51" si="3">-IF(B3=1, LOG(F3),LOG(1-F3))</f>
        <v>0.24906085359917293</v>
      </c>
      <c r="M3">
        <f t="shared" ref="M3:M51" si="4">-IF(B3=1, LOG(G3),LOG(1-G3))</f>
        <v>0.36627720679667619</v>
      </c>
    </row>
    <row r="4" spans="1:13" x14ac:dyDescent="0.2">
      <c r="A4" s="1">
        <v>2</v>
      </c>
      <c r="B4">
        <v>0</v>
      </c>
      <c r="C4">
        <v>0.71413372159290689</v>
      </c>
      <c r="D4">
        <v>1</v>
      </c>
      <c r="E4">
        <v>0.64</v>
      </c>
      <c r="F4">
        <v>0.6825581737776738</v>
      </c>
      <c r="G4">
        <v>0.76827073097229004</v>
      </c>
      <c r="I4">
        <f t="shared" si="0"/>
        <v>0.54383707222324673</v>
      </c>
      <c r="J4" s="5" t="e">
        <f t="shared" si="1"/>
        <v>#NUM!</v>
      </c>
      <c r="K4">
        <f t="shared" si="2"/>
        <v>0.44369749923271273</v>
      </c>
      <c r="L4">
        <f t="shared" si="3"/>
        <v>0.49833585105062045</v>
      </c>
      <c r="M4">
        <f t="shared" si="4"/>
        <v>0.63501910831436892</v>
      </c>
    </row>
    <row r="5" spans="1:13" x14ac:dyDescent="0.2">
      <c r="A5" s="1">
        <v>3</v>
      </c>
      <c r="B5">
        <v>1</v>
      </c>
      <c r="C5">
        <v>0.73878035549493626</v>
      </c>
      <c r="D5">
        <v>0.86784140969162993</v>
      </c>
      <c r="E5">
        <v>0.68</v>
      </c>
      <c r="F5">
        <v>0.78363025996921654</v>
      </c>
      <c r="G5">
        <v>0.85190612077713013</v>
      </c>
      <c r="I5">
        <f t="shared" si="0"/>
        <v>0.13148466116571084</v>
      </c>
      <c r="J5">
        <f t="shared" si="1"/>
        <v>6.155963103152981E-2</v>
      </c>
      <c r="K5">
        <f t="shared" si="2"/>
        <v>0.16749108729376366</v>
      </c>
      <c r="L5">
        <f t="shared" si="3"/>
        <v>0.10588880202401486</v>
      </c>
      <c r="M5">
        <f t="shared" si="4"/>
        <v>6.9608261424438406E-2</v>
      </c>
    </row>
    <row r="6" spans="1:13" x14ac:dyDescent="0.2">
      <c r="A6" s="1">
        <v>4</v>
      </c>
      <c r="B6">
        <v>1</v>
      </c>
      <c r="C6">
        <v>0.7501366885138937</v>
      </c>
      <c r="D6">
        <v>0.77173913043478259</v>
      </c>
      <c r="E6">
        <v>0.68</v>
      </c>
      <c r="F6">
        <v>0.74764959693376309</v>
      </c>
      <c r="G6">
        <v>0.95435363054275513</v>
      </c>
      <c r="I6">
        <f t="shared" si="0"/>
        <v>0.12485959306365846</v>
      </c>
      <c r="J6">
        <f t="shared" si="1"/>
        <v>0.11252947862648</v>
      </c>
      <c r="K6">
        <f t="shared" si="2"/>
        <v>0.16749108729376366</v>
      </c>
      <c r="L6">
        <f t="shared" si="3"/>
        <v>0.12630189648502382</v>
      </c>
      <c r="M6">
        <f t="shared" si="4"/>
        <v>2.029067001733293E-2</v>
      </c>
    </row>
    <row r="7" spans="1:13" x14ac:dyDescent="0.2">
      <c r="A7" s="1">
        <v>5</v>
      </c>
      <c r="B7">
        <v>0</v>
      </c>
      <c r="C7">
        <v>0.2411944979977422</v>
      </c>
      <c r="D7">
        <v>0.7142857142857143</v>
      </c>
      <c r="E7">
        <v>0.72</v>
      </c>
      <c r="F7">
        <v>0.39681079295796151</v>
      </c>
      <c r="G7">
        <v>0.32773286104202271</v>
      </c>
      <c r="I7">
        <f t="shared" si="0"/>
        <v>0.119869528757865</v>
      </c>
      <c r="J7">
        <f t="shared" si="1"/>
        <v>0.54406804435027567</v>
      </c>
      <c r="K7">
        <f t="shared" si="2"/>
        <v>0.55284196865778079</v>
      </c>
      <c r="L7">
        <f t="shared" si="3"/>
        <v>0.2195464379672302</v>
      </c>
      <c r="M7">
        <f t="shared" si="4"/>
        <v>0.17245811694401689</v>
      </c>
    </row>
    <row r="8" spans="1:13" x14ac:dyDescent="0.2">
      <c r="A8" s="1">
        <v>6</v>
      </c>
      <c r="B8">
        <v>0</v>
      </c>
      <c r="C8">
        <v>0.39486737788758908</v>
      </c>
      <c r="D8">
        <v>0.5</v>
      </c>
      <c r="E8">
        <v>0.72</v>
      </c>
      <c r="F8">
        <v>0.50387044733877129</v>
      </c>
      <c r="G8">
        <v>0.73350787162780762</v>
      </c>
      <c r="I8">
        <f t="shared" si="0"/>
        <v>0.21814943404241868</v>
      </c>
      <c r="J8">
        <f t="shared" si="1"/>
        <v>0.3010299956639812</v>
      </c>
      <c r="K8">
        <f t="shared" si="2"/>
        <v>0.55284196865778079</v>
      </c>
      <c r="L8">
        <f t="shared" si="3"/>
        <v>0.30440490282586791</v>
      </c>
      <c r="M8">
        <f t="shared" si="4"/>
        <v>0.57431561461117708</v>
      </c>
    </row>
    <row r="9" spans="1:13" x14ac:dyDescent="0.2">
      <c r="A9" s="1">
        <v>7</v>
      </c>
      <c r="B9">
        <v>1</v>
      </c>
      <c r="C9">
        <v>0.74303757276758275</v>
      </c>
      <c r="D9">
        <v>0.77173913043478259</v>
      </c>
      <c r="E9">
        <v>0.68</v>
      </c>
      <c r="F9">
        <v>0.76420803849220453</v>
      </c>
      <c r="G9">
        <v>0.75932395458221436</v>
      </c>
      <c r="I9">
        <f t="shared" si="0"/>
        <v>0.12898922495670409</v>
      </c>
      <c r="J9">
        <f t="shared" si="1"/>
        <v>0.11252947862648</v>
      </c>
      <c r="K9">
        <f t="shared" si="2"/>
        <v>0.16749108729376366</v>
      </c>
      <c r="L9">
        <f t="shared" si="3"/>
        <v>0.11678839840049354</v>
      </c>
      <c r="M9">
        <f t="shared" si="4"/>
        <v>0.11957289910960889</v>
      </c>
    </row>
    <row r="10" spans="1:13" x14ac:dyDescent="0.2">
      <c r="A10" s="1">
        <v>8</v>
      </c>
      <c r="B10">
        <v>1</v>
      </c>
      <c r="C10">
        <v>0.73002455547798994</v>
      </c>
      <c r="D10">
        <v>0.77173913043478259</v>
      </c>
      <c r="E10">
        <v>0.68</v>
      </c>
      <c r="F10">
        <v>0.75496811175227774</v>
      </c>
      <c r="G10">
        <v>0.74673342704772949</v>
      </c>
      <c r="I10">
        <f t="shared" si="0"/>
        <v>0.13666253148333252</v>
      </c>
      <c r="J10">
        <f t="shared" si="1"/>
        <v>0.11252947862648</v>
      </c>
      <c r="K10">
        <f t="shared" si="2"/>
        <v>0.16749108729376366</v>
      </c>
      <c r="L10">
        <f t="shared" si="3"/>
        <v>0.12207139165888203</v>
      </c>
      <c r="M10">
        <f t="shared" si="4"/>
        <v>0.12683440731987056</v>
      </c>
    </row>
    <row r="11" spans="1:13" x14ac:dyDescent="0.2">
      <c r="A11" s="1">
        <v>9</v>
      </c>
      <c r="B11">
        <v>1</v>
      </c>
      <c r="C11">
        <v>0.81297498236570065</v>
      </c>
      <c r="D11">
        <v>0.86784140969162993</v>
      </c>
      <c r="E11">
        <v>0.64</v>
      </c>
      <c r="F11">
        <v>0.78422675741596382</v>
      </c>
      <c r="G11">
        <v>0.96957892179489136</v>
      </c>
      <c r="I11">
        <f t="shared" si="0"/>
        <v>8.9922818720444872E-2</v>
      </c>
      <c r="J11">
        <f t="shared" si="1"/>
        <v>6.155963103152981E-2</v>
      </c>
      <c r="K11">
        <f t="shared" si="2"/>
        <v>0.19382002601611281</v>
      </c>
      <c r="L11">
        <f t="shared" si="3"/>
        <v>0.1055583438773622</v>
      </c>
      <c r="M11">
        <f t="shared" si="4"/>
        <v>1.3416834439824799E-2</v>
      </c>
    </row>
    <row r="12" spans="1:13" x14ac:dyDescent="0.2">
      <c r="A12" s="1">
        <v>10</v>
      </c>
      <c r="B12">
        <v>1</v>
      </c>
      <c r="C12">
        <v>0.87945892159119265</v>
      </c>
      <c r="D12">
        <v>0.77173913043478259</v>
      </c>
      <c r="E12">
        <v>0.72</v>
      </c>
      <c r="F12">
        <v>0.75482916648082377</v>
      </c>
      <c r="G12">
        <v>0.93893158435821533</v>
      </c>
      <c r="I12">
        <f t="shared" si="0"/>
        <v>5.5784441076228548E-2</v>
      </c>
      <c r="J12">
        <f t="shared" si="1"/>
        <v>0.11252947862648</v>
      </c>
      <c r="K12">
        <f t="shared" si="2"/>
        <v>0.14266750356873156</v>
      </c>
      <c r="L12">
        <f t="shared" si="3"/>
        <v>0.12215132711209729</v>
      </c>
      <c r="M12">
        <f t="shared" si="4"/>
        <v>2.7366051629719553E-2</v>
      </c>
    </row>
    <row r="13" spans="1:13" x14ac:dyDescent="0.2">
      <c r="A13" s="1">
        <v>11</v>
      </c>
      <c r="B13">
        <v>1</v>
      </c>
      <c r="C13">
        <v>0.42002264369920078</v>
      </c>
      <c r="D13">
        <v>0.5</v>
      </c>
      <c r="E13">
        <v>0.72</v>
      </c>
      <c r="F13">
        <v>0.48609856404964669</v>
      </c>
      <c r="G13">
        <v>0.72781842947006226</v>
      </c>
      <c r="I13">
        <f t="shared" si="0"/>
        <v>0.37672729586750814</v>
      </c>
      <c r="J13">
        <f t="shared" si="1"/>
        <v>0.3010299956639812</v>
      </c>
      <c r="K13">
        <f t="shared" si="2"/>
        <v>0.14266750356873156</v>
      </c>
      <c r="L13">
        <f t="shared" si="3"/>
        <v>0.31327566184303823</v>
      </c>
      <c r="M13">
        <f t="shared" si="4"/>
        <v>0.13797695161345863</v>
      </c>
    </row>
    <row r="14" spans="1:13" x14ac:dyDescent="0.2">
      <c r="A14" s="1">
        <v>12</v>
      </c>
      <c r="B14">
        <v>0</v>
      </c>
      <c r="C14">
        <v>0.3742517234793673</v>
      </c>
      <c r="D14">
        <v>0.20512820512820509</v>
      </c>
      <c r="E14">
        <v>0.64</v>
      </c>
      <c r="F14">
        <v>0.33681028666355811</v>
      </c>
      <c r="G14">
        <v>2.5665281340479851E-2</v>
      </c>
      <c r="I14">
        <f t="shared" si="0"/>
        <v>0.20360033788211979</v>
      </c>
      <c r="J14">
        <f t="shared" si="1"/>
        <v>9.9702913192226489E-2</v>
      </c>
      <c r="K14">
        <f t="shared" si="2"/>
        <v>0.44369749923271273</v>
      </c>
      <c r="L14">
        <f t="shared" si="3"/>
        <v>0.17836221870004354</v>
      </c>
      <c r="M14">
        <f t="shared" si="4"/>
        <v>1.1291821874277816E-2</v>
      </c>
    </row>
    <row r="15" spans="1:13" x14ac:dyDescent="0.2">
      <c r="A15" s="1">
        <v>13</v>
      </c>
      <c r="B15">
        <v>0</v>
      </c>
      <c r="C15">
        <v>0.3592360942883564</v>
      </c>
      <c r="D15">
        <v>0.5</v>
      </c>
      <c r="E15">
        <v>0.68</v>
      </c>
      <c r="F15">
        <v>0.43266985250306761</v>
      </c>
      <c r="G15">
        <v>0.15039324760437009</v>
      </c>
      <c r="I15">
        <f t="shared" si="0"/>
        <v>0.19330196008198927</v>
      </c>
      <c r="J15">
        <f t="shared" si="1"/>
        <v>0.3010299956639812</v>
      </c>
      <c r="K15">
        <f t="shared" si="2"/>
        <v>0.49485002168009407</v>
      </c>
      <c r="L15">
        <f t="shared" si="3"/>
        <v>0.24616413774028367</v>
      </c>
      <c r="M15">
        <f t="shared" si="4"/>
        <v>7.0782044618881726E-2</v>
      </c>
    </row>
    <row r="16" spans="1:13" x14ac:dyDescent="0.2">
      <c r="A16" s="1">
        <v>14</v>
      </c>
      <c r="B16">
        <v>1</v>
      </c>
      <c r="C16">
        <v>0.82759785549001275</v>
      </c>
      <c r="D16">
        <v>0.77173913043478259</v>
      </c>
      <c r="E16">
        <v>0.72</v>
      </c>
      <c r="F16">
        <v>0.75482916648082377</v>
      </c>
      <c r="G16">
        <v>0.93896973133087158</v>
      </c>
      <c r="I16">
        <f t="shared" si="0"/>
        <v>8.2180643368870113E-2</v>
      </c>
      <c r="J16">
        <f t="shared" si="1"/>
        <v>0.11252947862648</v>
      </c>
      <c r="K16">
        <f t="shared" si="2"/>
        <v>0.14266750356873156</v>
      </c>
      <c r="L16">
        <f t="shared" si="3"/>
        <v>0.12215132711209729</v>
      </c>
      <c r="M16">
        <f t="shared" si="4"/>
        <v>2.7348407444064225E-2</v>
      </c>
    </row>
    <row r="17" spans="1:13" x14ac:dyDescent="0.2">
      <c r="A17" s="1">
        <v>15</v>
      </c>
      <c r="B17">
        <v>1</v>
      </c>
      <c r="C17">
        <v>0.36647528262711282</v>
      </c>
      <c r="D17">
        <v>0.20512820512820509</v>
      </c>
      <c r="E17">
        <v>0.76</v>
      </c>
      <c r="F17">
        <v>0.39759445907277008</v>
      </c>
      <c r="G17">
        <v>0.46374094486236572</v>
      </c>
      <c r="I17">
        <f t="shared" si="0"/>
        <v>0.4359553115566831</v>
      </c>
      <c r="J17">
        <f t="shared" si="1"/>
        <v>0.68797462003455567</v>
      </c>
      <c r="K17">
        <f t="shared" si="2"/>
        <v>0.11918640771920865</v>
      </c>
      <c r="L17">
        <f t="shared" si="3"/>
        <v>0.40055967661599295</v>
      </c>
      <c r="M17">
        <f t="shared" si="4"/>
        <v>0.33372455745172613</v>
      </c>
    </row>
    <row r="18" spans="1:13" x14ac:dyDescent="0.2">
      <c r="A18" s="1">
        <v>16</v>
      </c>
      <c r="B18">
        <v>1</v>
      </c>
      <c r="C18">
        <v>0.82160351128837283</v>
      </c>
      <c r="D18">
        <v>0.77173913043478259</v>
      </c>
      <c r="E18">
        <v>0.48</v>
      </c>
      <c r="F18">
        <v>0.7713876080392652</v>
      </c>
      <c r="G18">
        <v>0.91271871328353882</v>
      </c>
      <c r="I18">
        <f t="shared" si="0"/>
        <v>8.5337713361720122E-2</v>
      </c>
      <c r="J18">
        <f t="shared" si="1"/>
        <v>0.11252947862648</v>
      </c>
      <c r="K18">
        <f t="shared" si="2"/>
        <v>0.31875876262441277</v>
      </c>
      <c r="L18">
        <f t="shared" si="3"/>
        <v>0.11272734214017982</v>
      </c>
      <c r="M18">
        <f t="shared" si="4"/>
        <v>3.9663045128381293E-2</v>
      </c>
    </row>
    <row r="19" spans="1:13" x14ac:dyDescent="0.2">
      <c r="A19" s="1">
        <v>17</v>
      </c>
      <c r="B19">
        <v>1</v>
      </c>
      <c r="C19">
        <v>0.7407075451971894</v>
      </c>
      <c r="D19">
        <v>0.77173913043478259</v>
      </c>
      <c r="E19">
        <v>0.72</v>
      </c>
      <c r="F19">
        <v>0.76420803849220453</v>
      </c>
      <c r="G19">
        <v>0.87058258056640625</v>
      </c>
      <c r="I19">
        <f t="shared" si="0"/>
        <v>0.13035323139698843</v>
      </c>
      <c r="J19">
        <f t="shared" si="1"/>
        <v>0.11252947862648</v>
      </c>
      <c r="K19">
        <f t="shared" si="2"/>
        <v>0.14266750356873156</v>
      </c>
      <c r="L19">
        <f t="shared" si="3"/>
        <v>0.11678839840049354</v>
      </c>
      <c r="M19">
        <f t="shared" si="4"/>
        <v>6.0190026863404085E-2</v>
      </c>
    </row>
    <row r="20" spans="1:13" x14ac:dyDescent="0.2">
      <c r="A20" s="1">
        <v>18</v>
      </c>
      <c r="B20">
        <v>1</v>
      </c>
      <c r="C20">
        <v>0.36627448628460257</v>
      </c>
      <c r="D20">
        <v>0.20512820512820509</v>
      </c>
      <c r="E20">
        <v>0.68</v>
      </c>
      <c r="F20">
        <v>0.46382273470858137</v>
      </c>
      <c r="G20">
        <v>0.15194064378738401</v>
      </c>
      <c r="I20">
        <f t="shared" si="0"/>
        <v>0.43619333209089878</v>
      </c>
      <c r="J20">
        <f t="shared" si="1"/>
        <v>0.68797462003455567</v>
      </c>
      <c r="K20">
        <f t="shared" si="2"/>
        <v>0.16749108729376366</v>
      </c>
      <c r="L20">
        <f t="shared" si="3"/>
        <v>0.33364796782287032</v>
      </c>
      <c r="M20">
        <f t="shared" si="4"/>
        <v>0.81832603777959445</v>
      </c>
    </row>
    <row r="21" spans="1:13" x14ac:dyDescent="0.2">
      <c r="A21" s="1">
        <v>19</v>
      </c>
      <c r="B21">
        <v>1</v>
      </c>
      <c r="C21">
        <v>0.77146129546252251</v>
      </c>
      <c r="D21">
        <v>0.4</v>
      </c>
      <c r="E21">
        <v>0.68</v>
      </c>
      <c r="F21">
        <v>0.74043806006308466</v>
      </c>
      <c r="G21">
        <v>0.38098010420799261</v>
      </c>
      <c r="I21">
        <f t="shared" si="0"/>
        <v>0.11268585779098915</v>
      </c>
      <c r="J21">
        <f t="shared" si="1"/>
        <v>0.3979400086720376</v>
      </c>
      <c r="K21">
        <f t="shared" si="2"/>
        <v>0.16749108729376366</v>
      </c>
      <c r="L21">
        <f t="shared" si="3"/>
        <v>0.13051126570174879</v>
      </c>
      <c r="M21">
        <f t="shared" si="4"/>
        <v>0.4190977037424814</v>
      </c>
    </row>
    <row r="22" spans="1:13" x14ac:dyDescent="0.2">
      <c r="A22" s="1">
        <v>20</v>
      </c>
      <c r="B22">
        <v>1</v>
      </c>
      <c r="C22">
        <v>0.80709228916084297</v>
      </c>
      <c r="D22">
        <v>0.77173913043478259</v>
      </c>
      <c r="E22">
        <v>0.68</v>
      </c>
      <c r="F22">
        <v>0.76214768129933852</v>
      </c>
      <c r="G22">
        <v>0.8705483078956604</v>
      </c>
      <c r="I22">
        <f t="shared" si="0"/>
        <v>9.3076801855823649E-2</v>
      </c>
      <c r="J22">
        <f t="shared" si="1"/>
        <v>0.11252947862648</v>
      </c>
      <c r="K22">
        <f t="shared" si="2"/>
        <v>0.16749108729376366</v>
      </c>
      <c r="L22">
        <f t="shared" si="3"/>
        <v>0.11796086729681161</v>
      </c>
      <c r="M22">
        <f t="shared" si="4"/>
        <v>6.0207124293454366E-2</v>
      </c>
    </row>
    <row r="23" spans="1:13" x14ac:dyDescent="0.2">
      <c r="A23" s="1">
        <v>21</v>
      </c>
      <c r="B23">
        <v>0</v>
      </c>
      <c r="C23">
        <v>0.80935829041134855</v>
      </c>
      <c r="D23">
        <v>0.86784140969162993</v>
      </c>
      <c r="E23">
        <v>0.76</v>
      </c>
      <c r="F23">
        <v>0.79080982951627721</v>
      </c>
      <c r="G23">
        <v>0.81520587205886841</v>
      </c>
      <c r="I23">
        <f t="shared" si="0"/>
        <v>0.71978207608759381</v>
      </c>
      <c r="J23">
        <f t="shared" si="1"/>
        <v>0.87890460247346014</v>
      </c>
      <c r="K23">
        <f t="shared" si="2"/>
        <v>0.61978875828839397</v>
      </c>
      <c r="L23">
        <f t="shared" si="3"/>
        <v>0.67945872613828129</v>
      </c>
      <c r="M23">
        <f t="shared" si="4"/>
        <v>0.73331183313366877</v>
      </c>
    </row>
    <row r="24" spans="1:13" x14ac:dyDescent="0.2">
      <c r="A24" s="1">
        <v>22</v>
      </c>
      <c r="B24">
        <v>1</v>
      </c>
      <c r="C24">
        <v>0.74346911586419906</v>
      </c>
      <c r="D24">
        <v>0.77173913043478259</v>
      </c>
      <c r="E24">
        <v>0.72</v>
      </c>
      <c r="F24">
        <v>0.7798715909682199</v>
      </c>
      <c r="G24">
        <v>0.76396995782852173</v>
      </c>
      <c r="I24">
        <f t="shared" si="0"/>
        <v>0.12873706761054179</v>
      </c>
      <c r="J24">
        <f t="shared" si="1"/>
        <v>0.11252947862648</v>
      </c>
      <c r="K24">
        <f t="shared" si="2"/>
        <v>0.14266750356873156</v>
      </c>
      <c r="L24">
        <f t="shared" si="3"/>
        <v>0.10797689977725798</v>
      </c>
      <c r="M24">
        <f t="shared" si="4"/>
        <v>0.1169237191806262</v>
      </c>
    </row>
    <row r="25" spans="1:13" x14ac:dyDescent="0.2">
      <c r="A25" s="1">
        <v>23</v>
      </c>
      <c r="B25">
        <v>0</v>
      </c>
      <c r="C25">
        <v>0.68620020058440589</v>
      </c>
      <c r="D25">
        <v>0.86784140969162993</v>
      </c>
      <c r="E25">
        <v>0.64</v>
      </c>
      <c r="F25">
        <v>0.76814093023971808</v>
      </c>
      <c r="G25">
        <v>0.77935618162155151</v>
      </c>
      <c r="I25">
        <f t="shared" si="0"/>
        <v>0.50334733835497281</v>
      </c>
      <c r="J25">
        <f t="shared" si="1"/>
        <v>0.87890460247346014</v>
      </c>
      <c r="K25">
        <f t="shared" si="2"/>
        <v>0.44369749923271273</v>
      </c>
      <c r="L25">
        <f t="shared" si="3"/>
        <v>0.63477591089692109</v>
      </c>
      <c r="M25">
        <f t="shared" si="4"/>
        <v>0.65630823536718774</v>
      </c>
    </row>
    <row r="26" spans="1:13" x14ac:dyDescent="0.2">
      <c r="A26" s="1">
        <v>24</v>
      </c>
      <c r="B26">
        <v>0</v>
      </c>
      <c r="C26">
        <v>0.35138154410516098</v>
      </c>
      <c r="D26">
        <v>0.20512820512820509</v>
      </c>
      <c r="E26">
        <v>0.76</v>
      </c>
      <c r="F26">
        <v>0.30917955532593022</v>
      </c>
      <c r="G26">
        <v>0.45316019654273992</v>
      </c>
      <c r="I26">
        <f t="shared" si="0"/>
        <v>0.18801069800154147</v>
      </c>
      <c r="J26">
        <f t="shared" si="1"/>
        <v>9.9702913192226489E-2</v>
      </c>
      <c r="K26">
        <f t="shared" si="2"/>
        <v>0.61978875828839397</v>
      </c>
      <c r="L26">
        <f t="shared" si="3"/>
        <v>0.16063481806788893</v>
      </c>
      <c r="M26">
        <f t="shared" si="4"/>
        <v>0.26213988146209727</v>
      </c>
    </row>
    <row r="27" spans="1:13" x14ac:dyDescent="0.2">
      <c r="A27" s="1">
        <v>25</v>
      </c>
      <c r="B27">
        <v>0</v>
      </c>
      <c r="C27">
        <v>0.70540686383243412</v>
      </c>
      <c r="D27">
        <v>0.86784140969162993</v>
      </c>
      <c r="E27">
        <v>0.8</v>
      </c>
      <c r="F27">
        <v>0.79399952863158874</v>
      </c>
      <c r="G27">
        <v>0.57643115520477295</v>
      </c>
      <c r="I27">
        <f t="shared" si="0"/>
        <v>0.53077737616031728</v>
      </c>
      <c r="J27">
        <f t="shared" si="1"/>
        <v>0.87890460247346014</v>
      </c>
      <c r="K27">
        <f t="shared" si="2"/>
        <v>0.69897000433601886</v>
      </c>
      <c r="L27">
        <f t="shared" si="3"/>
        <v>0.68613178588101287</v>
      </c>
      <c r="M27">
        <f t="shared" si="4"/>
        <v>0.37307599150864146</v>
      </c>
    </row>
    <row r="28" spans="1:13" x14ac:dyDescent="0.2">
      <c r="A28" s="1">
        <v>26</v>
      </c>
      <c r="B28">
        <v>0</v>
      </c>
      <c r="C28">
        <v>0.52173869970313247</v>
      </c>
      <c r="D28">
        <v>0.20512820512820509</v>
      </c>
      <c r="E28">
        <v>0.68</v>
      </c>
      <c r="F28">
        <v>0.44018675104858412</v>
      </c>
      <c r="G28">
        <v>0.3767697811126709</v>
      </c>
      <c r="I28">
        <f t="shared" si="0"/>
        <v>0.32033475972493369</v>
      </c>
      <c r="J28">
        <f t="shared" si="1"/>
        <v>9.9702913192226489E-2</v>
      </c>
      <c r="K28">
        <f t="shared" si="2"/>
        <v>0.49485002168009407</v>
      </c>
      <c r="L28">
        <f t="shared" si="3"/>
        <v>0.25195682741611974</v>
      </c>
      <c r="M28">
        <f t="shared" si="4"/>
        <v>0.20535149696283703</v>
      </c>
    </row>
    <row r="29" spans="1:13" x14ac:dyDescent="0.2">
      <c r="A29" s="1">
        <v>27</v>
      </c>
      <c r="B29">
        <v>1</v>
      </c>
      <c r="C29">
        <v>0.79888098155441623</v>
      </c>
      <c r="D29">
        <v>0.86784140969162993</v>
      </c>
      <c r="E29">
        <v>0.64</v>
      </c>
      <c r="F29">
        <v>0.78156990277635052</v>
      </c>
      <c r="G29">
        <v>0.91830158233642578</v>
      </c>
      <c r="I29">
        <f t="shared" si="0"/>
        <v>9.7517917687667696E-2</v>
      </c>
      <c r="J29">
        <f t="shared" si="1"/>
        <v>6.155963103152981E-2</v>
      </c>
      <c r="K29">
        <f t="shared" si="2"/>
        <v>0.19382002601611281</v>
      </c>
      <c r="L29">
        <f t="shared" si="3"/>
        <v>0.10703217307360131</v>
      </c>
      <c r="M29">
        <f t="shared" si="4"/>
        <v>3.7014667344348703E-2</v>
      </c>
    </row>
    <row r="30" spans="1:13" x14ac:dyDescent="0.2">
      <c r="A30" s="1">
        <v>28</v>
      </c>
      <c r="B30">
        <v>1</v>
      </c>
      <c r="C30">
        <v>0.81267041057771516</v>
      </c>
      <c r="D30">
        <v>0.86784140969162993</v>
      </c>
      <c r="E30">
        <v>0.64</v>
      </c>
      <c r="F30">
        <v>0.79080982951627721</v>
      </c>
      <c r="G30">
        <v>0.97732144594192505</v>
      </c>
      <c r="I30">
        <f t="shared" si="0"/>
        <v>9.0085552670896005E-2</v>
      </c>
      <c r="J30">
        <f t="shared" si="1"/>
        <v>6.155963103152981E-2</v>
      </c>
      <c r="K30">
        <f t="shared" si="2"/>
        <v>0.19382002601611281</v>
      </c>
      <c r="L30">
        <f t="shared" si="3"/>
        <v>0.10192794118164769</v>
      </c>
      <c r="M30">
        <f t="shared" si="4"/>
        <v>9.9625711447295217E-3</v>
      </c>
    </row>
    <row r="31" spans="1:13" x14ac:dyDescent="0.2">
      <c r="A31" s="1">
        <v>29</v>
      </c>
      <c r="B31">
        <v>1</v>
      </c>
      <c r="C31">
        <v>0.81351389228336135</v>
      </c>
      <c r="D31">
        <v>0.86784140969162993</v>
      </c>
      <c r="E31">
        <v>0.92</v>
      </c>
      <c r="F31">
        <v>0.79080982951627721</v>
      </c>
      <c r="G31">
        <v>0.96587979793548584</v>
      </c>
      <c r="I31">
        <f t="shared" si="0"/>
        <v>8.9635026266779161E-2</v>
      </c>
      <c r="J31">
        <f t="shared" si="1"/>
        <v>6.155963103152981E-2</v>
      </c>
      <c r="K31">
        <f t="shared" si="2"/>
        <v>3.6212172654444715E-2</v>
      </c>
      <c r="L31">
        <f t="shared" si="3"/>
        <v>0.10192794118164769</v>
      </c>
      <c r="M31">
        <f t="shared" si="4"/>
        <v>1.5076917416276141E-2</v>
      </c>
    </row>
    <row r="32" spans="1:13" x14ac:dyDescent="0.2">
      <c r="A32" s="1">
        <v>30</v>
      </c>
      <c r="B32">
        <v>0</v>
      </c>
      <c r="C32">
        <v>0.74994509688241529</v>
      </c>
      <c r="D32">
        <v>0.4</v>
      </c>
      <c r="E32">
        <v>0.72</v>
      </c>
      <c r="F32">
        <v>0.7239013593277559</v>
      </c>
      <c r="G32">
        <v>0.70393502712249756</v>
      </c>
      <c r="I32">
        <f t="shared" si="0"/>
        <v>0.60196462531533668</v>
      </c>
      <c r="J32">
        <f t="shared" si="1"/>
        <v>0.22184874961635639</v>
      </c>
      <c r="K32">
        <f t="shared" si="2"/>
        <v>0.55284196865778079</v>
      </c>
      <c r="L32">
        <f t="shared" si="3"/>
        <v>0.55893573153529941</v>
      </c>
      <c r="M32">
        <f t="shared" si="4"/>
        <v>0.5286129704757625</v>
      </c>
    </row>
    <row r="33" spans="1:13" x14ac:dyDescent="0.2">
      <c r="A33" s="1">
        <v>31</v>
      </c>
      <c r="B33">
        <v>1</v>
      </c>
      <c r="C33">
        <v>0.69543436847816498</v>
      </c>
      <c r="D33">
        <v>0.4</v>
      </c>
      <c r="E33">
        <v>0.72</v>
      </c>
      <c r="F33">
        <v>0.76445934634178125</v>
      </c>
      <c r="G33">
        <v>0.65967589616775513</v>
      </c>
      <c r="I33">
        <f t="shared" si="0"/>
        <v>0.15774385021935697</v>
      </c>
      <c r="J33">
        <f t="shared" si="1"/>
        <v>0.3979400086720376</v>
      </c>
      <c r="K33">
        <f t="shared" si="2"/>
        <v>0.14266750356873156</v>
      </c>
      <c r="L33">
        <f t="shared" si="3"/>
        <v>0.11664560525347389</v>
      </c>
      <c r="M33">
        <f t="shared" si="4"/>
        <v>0.18066938427271059</v>
      </c>
    </row>
    <row r="34" spans="1:13" x14ac:dyDescent="0.2">
      <c r="A34" s="1">
        <v>32</v>
      </c>
      <c r="B34">
        <v>1</v>
      </c>
      <c r="C34">
        <v>0.79718210756170538</v>
      </c>
      <c r="D34">
        <v>0.86784140969162993</v>
      </c>
      <c r="E34">
        <v>0.6</v>
      </c>
      <c r="F34">
        <v>0.7808788426287685</v>
      </c>
      <c r="G34">
        <v>0.98947441577911377</v>
      </c>
      <c r="I34">
        <f t="shared" si="0"/>
        <v>9.8442457430684957E-2</v>
      </c>
      <c r="J34">
        <f t="shared" si="1"/>
        <v>6.155963103152981E-2</v>
      </c>
      <c r="K34">
        <f t="shared" si="2"/>
        <v>0.22184874961635639</v>
      </c>
      <c r="L34">
        <f t="shared" si="3"/>
        <v>0.10741634391979528</v>
      </c>
      <c r="M34">
        <f t="shared" si="4"/>
        <v>4.5954305931075615E-3</v>
      </c>
    </row>
    <row r="35" spans="1:13" x14ac:dyDescent="0.2">
      <c r="A35" s="1">
        <v>33</v>
      </c>
      <c r="B35">
        <v>1</v>
      </c>
      <c r="C35">
        <v>0.7502753908251657</v>
      </c>
      <c r="D35">
        <v>0.86784140969162993</v>
      </c>
      <c r="E35">
        <v>0.8</v>
      </c>
      <c r="F35">
        <v>0.76814093023971808</v>
      </c>
      <c r="G35">
        <v>0.81563019752502441</v>
      </c>
      <c r="I35">
        <f t="shared" si="0"/>
        <v>0.12477929825743324</v>
      </c>
      <c r="J35">
        <f t="shared" si="1"/>
        <v>6.155963103152981E-2</v>
      </c>
      <c r="K35">
        <f t="shared" si="2"/>
        <v>9.6910013008056392E-2</v>
      </c>
      <c r="L35">
        <f t="shared" si="3"/>
        <v>0.11455909297570013</v>
      </c>
      <c r="M35">
        <f t="shared" si="4"/>
        <v>8.8506703472971446E-2</v>
      </c>
    </row>
    <row r="36" spans="1:13" x14ac:dyDescent="0.2">
      <c r="A36" s="1">
        <v>34</v>
      </c>
      <c r="B36">
        <v>1</v>
      </c>
      <c r="C36">
        <v>0.83036716121123666</v>
      </c>
      <c r="D36">
        <v>0.86784140969162993</v>
      </c>
      <c r="E36">
        <v>0.6</v>
      </c>
      <c r="F36">
        <v>0.66396019032538367</v>
      </c>
      <c r="G36">
        <v>0.58457916975021362</v>
      </c>
      <c r="I36">
        <f t="shared" si="0"/>
        <v>8.072983433515811E-2</v>
      </c>
      <c r="J36">
        <f t="shared" si="1"/>
        <v>6.155963103152981E-2</v>
      </c>
      <c r="K36">
        <f t="shared" si="2"/>
        <v>0.22184874961635639</v>
      </c>
      <c r="L36">
        <f t="shared" si="3"/>
        <v>0.17785795924690995</v>
      </c>
      <c r="M36">
        <f t="shared" si="4"/>
        <v>0.23315666387374628</v>
      </c>
    </row>
    <row r="37" spans="1:13" x14ac:dyDescent="0.2">
      <c r="A37" s="1">
        <v>35</v>
      </c>
      <c r="B37">
        <v>1</v>
      </c>
      <c r="C37">
        <v>0.33198275664184168</v>
      </c>
      <c r="D37">
        <v>0.20512820512820509</v>
      </c>
      <c r="E37">
        <v>0.8</v>
      </c>
      <c r="F37">
        <v>0.42913720139202988</v>
      </c>
      <c r="G37">
        <v>0.13393932580947879</v>
      </c>
      <c r="I37">
        <f t="shared" si="0"/>
        <v>0.47888447319288435</v>
      </c>
      <c r="J37">
        <f t="shared" si="1"/>
        <v>0.68797462003455567</v>
      </c>
      <c r="K37">
        <f t="shared" si="2"/>
        <v>9.6910013008056392E-2</v>
      </c>
      <c r="L37">
        <f t="shared" si="3"/>
        <v>0.36740383536485854</v>
      </c>
      <c r="M37">
        <f t="shared" si="4"/>
        <v>0.87309189143806554</v>
      </c>
    </row>
    <row r="38" spans="1:13" x14ac:dyDescent="0.2">
      <c r="A38" s="1">
        <v>36</v>
      </c>
      <c r="B38">
        <v>1</v>
      </c>
      <c r="C38">
        <v>0.80855886382639752</v>
      </c>
      <c r="D38">
        <v>0.77173913043478259</v>
      </c>
      <c r="E38">
        <v>0.56000000000000005</v>
      </c>
      <c r="F38">
        <v>0.7713876080392652</v>
      </c>
      <c r="G38">
        <v>0.90449023246765137</v>
      </c>
      <c r="I38">
        <f t="shared" si="0"/>
        <v>9.2288357570300281E-2</v>
      </c>
      <c r="J38">
        <f t="shared" si="1"/>
        <v>0.11252947862648</v>
      </c>
      <c r="K38">
        <f t="shared" si="2"/>
        <v>0.25181197299379954</v>
      </c>
      <c r="L38">
        <f t="shared" si="3"/>
        <v>0.11272734214017982</v>
      </c>
      <c r="M38">
        <f t="shared" si="4"/>
        <v>4.3596118697263306E-2</v>
      </c>
    </row>
    <row r="39" spans="1:13" x14ac:dyDescent="0.2">
      <c r="A39" s="1">
        <v>37</v>
      </c>
      <c r="B39">
        <v>1</v>
      </c>
      <c r="C39">
        <v>0.77944360460061157</v>
      </c>
      <c r="D39">
        <v>0.86784140969162993</v>
      </c>
      <c r="E39">
        <v>0.8</v>
      </c>
      <c r="F39">
        <v>0.75960897369052016</v>
      </c>
      <c r="G39">
        <v>0.95659297704696655</v>
      </c>
      <c r="I39">
        <f t="shared" si="0"/>
        <v>0.10821530202329242</v>
      </c>
      <c r="J39">
        <f t="shared" si="1"/>
        <v>6.155963103152981E-2</v>
      </c>
      <c r="K39">
        <f t="shared" si="2"/>
        <v>9.6910013008056392E-2</v>
      </c>
      <c r="L39">
        <f t="shared" si="3"/>
        <v>0.11940991333831777</v>
      </c>
      <c r="M39">
        <f t="shared" si="4"/>
        <v>1.927281188235401E-2</v>
      </c>
    </row>
    <row r="40" spans="1:13" x14ac:dyDescent="0.2">
      <c r="A40" s="1">
        <v>38</v>
      </c>
      <c r="B40">
        <v>1</v>
      </c>
      <c r="C40">
        <v>0.80140900237092261</v>
      </c>
      <c r="D40">
        <v>0.86784140969162993</v>
      </c>
      <c r="E40">
        <v>0.68</v>
      </c>
      <c r="F40">
        <v>0.79459602607833579</v>
      </c>
      <c r="G40">
        <v>0.94803768396377563</v>
      </c>
      <c r="I40">
        <f t="shared" si="0"/>
        <v>9.6145783368184773E-2</v>
      </c>
      <c r="J40">
        <f t="shared" si="1"/>
        <v>6.155963103152981E-2</v>
      </c>
      <c r="K40">
        <f t="shared" si="2"/>
        <v>0.16749108729376366</v>
      </c>
      <c r="L40">
        <f t="shared" si="3"/>
        <v>9.9853611262239045E-2</v>
      </c>
      <c r="M40">
        <f t="shared" si="4"/>
        <v>2.31743993578712E-2</v>
      </c>
    </row>
    <row r="41" spans="1:13" x14ac:dyDescent="0.2">
      <c r="A41" s="1">
        <v>39</v>
      </c>
      <c r="B41">
        <v>1</v>
      </c>
      <c r="C41">
        <v>0.75273579685478231</v>
      </c>
      <c r="D41">
        <v>0.77173913043478259</v>
      </c>
      <c r="E41">
        <v>0.48</v>
      </c>
      <c r="F41">
        <v>0.74764959693376309</v>
      </c>
      <c r="G41">
        <v>0.33507928252220148</v>
      </c>
      <c r="I41">
        <f t="shared" si="0"/>
        <v>0.12335743030977324</v>
      </c>
      <c r="J41">
        <f t="shared" si="1"/>
        <v>0.11252947862648</v>
      </c>
      <c r="K41">
        <f t="shared" si="2"/>
        <v>0.31875876262441277</v>
      </c>
      <c r="L41">
        <f t="shared" si="3"/>
        <v>0.12630189648502382</v>
      </c>
      <c r="M41">
        <f t="shared" si="4"/>
        <v>0.47485242314781428</v>
      </c>
    </row>
    <row r="42" spans="1:13" x14ac:dyDescent="0.2">
      <c r="A42" s="1">
        <v>40</v>
      </c>
      <c r="B42">
        <v>0</v>
      </c>
      <c r="C42">
        <v>0.4464289312826501</v>
      </c>
      <c r="D42">
        <v>0.20512820512820509</v>
      </c>
      <c r="E42">
        <v>0.84</v>
      </c>
      <c r="F42">
        <v>0.42720138914226419</v>
      </c>
      <c r="G42">
        <v>8.6415499448776245E-2</v>
      </c>
      <c r="I42">
        <f t="shared" si="0"/>
        <v>0.25682661548904784</v>
      </c>
      <c r="J42">
        <f t="shared" si="1"/>
        <v>9.9702913192226489E-2</v>
      </c>
      <c r="K42">
        <f t="shared" si="2"/>
        <v>0.7958800173440751</v>
      </c>
      <c r="L42">
        <f t="shared" si="3"/>
        <v>0.24199804394313285</v>
      </c>
      <c r="M42">
        <f t="shared" si="4"/>
        <v>3.9251277073463604E-2</v>
      </c>
    </row>
    <row r="43" spans="1:13" x14ac:dyDescent="0.2">
      <c r="A43" s="1">
        <v>41</v>
      </c>
      <c r="B43">
        <v>0</v>
      </c>
      <c r="C43">
        <v>0.73818770768379138</v>
      </c>
      <c r="D43">
        <v>0.86784140969162993</v>
      </c>
      <c r="E43">
        <v>0.84</v>
      </c>
      <c r="F43">
        <v>0.78363025996921654</v>
      </c>
      <c r="G43">
        <v>0.92448329925537109</v>
      </c>
      <c r="I43">
        <f>-IF(B43=1, LOG(C43),LOG(1-C43))</f>
        <v>0.58200996680064121</v>
      </c>
      <c r="J43">
        <f t="shared" si="1"/>
        <v>0.87890460247346014</v>
      </c>
      <c r="K43">
        <f t="shared" si="2"/>
        <v>0.7958800173440751</v>
      </c>
      <c r="L43">
        <f t="shared" si="3"/>
        <v>0.6648034767288995</v>
      </c>
      <c r="M43">
        <f t="shared" si="4"/>
        <v>1.1219569922229842</v>
      </c>
    </row>
    <row r="44" spans="1:13" x14ac:dyDescent="0.2">
      <c r="A44" s="1">
        <v>42</v>
      </c>
      <c r="B44">
        <v>1</v>
      </c>
      <c r="C44">
        <v>0.74365039072544836</v>
      </c>
      <c r="D44">
        <v>0.77173913043478259</v>
      </c>
      <c r="E44">
        <v>0.64</v>
      </c>
      <c r="F44">
        <v>0.76420803849220453</v>
      </c>
      <c r="G44">
        <v>0.7938651442527771</v>
      </c>
      <c r="I44">
        <f t="shared" si="0"/>
        <v>0.12863118953956038</v>
      </c>
      <c r="J44">
        <f t="shared" si="1"/>
        <v>0.11252947862648</v>
      </c>
      <c r="K44">
        <f t="shared" si="2"/>
        <v>0.19382002601611281</v>
      </c>
      <c r="L44">
        <f t="shared" si="3"/>
        <v>0.11678839840049354</v>
      </c>
      <c r="M44">
        <f t="shared" si="4"/>
        <v>0.10025326593695486</v>
      </c>
    </row>
    <row r="45" spans="1:13" x14ac:dyDescent="0.2">
      <c r="A45" s="1">
        <v>43</v>
      </c>
      <c r="B45">
        <v>1</v>
      </c>
      <c r="C45">
        <v>0.75118404575698428</v>
      </c>
      <c r="D45">
        <v>0.86784140969162993</v>
      </c>
      <c r="E45">
        <v>0.96</v>
      </c>
      <c r="F45">
        <v>0.77738085697964476</v>
      </c>
      <c r="G45">
        <v>0.98713463544845581</v>
      </c>
      <c r="I45">
        <f t="shared" si="0"/>
        <v>0.12425364453492239</v>
      </c>
      <c r="J45">
        <f t="shared" si="1"/>
        <v>6.155963103152981E-2</v>
      </c>
      <c r="K45">
        <f t="shared" si="2"/>
        <v>1.7728766960431602E-2</v>
      </c>
      <c r="L45">
        <f t="shared" si="3"/>
        <v>0.10936615808405394</v>
      </c>
      <c r="M45">
        <f t="shared" si="4"/>
        <v>5.6236097977516181E-3</v>
      </c>
    </row>
    <row r="46" spans="1:13" x14ac:dyDescent="0.2">
      <c r="A46" s="1">
        <v>44</v>
      </c>
      <c r="B46">
        <v>0</v>
      </c>
      <c r="C46">
        <v>0.43675887363763749</v>
      </c>
      <c r="D46">
        <v>0.20512820512820509</v>
      </c>
      <c r="E46">
        <v>0.76</v>
      </c>
      <c r="F46">
        <v>0.44609882503970011</v>
      </c>
      <c r="G46">
        <v>3.9061069488525391E-2</v>
      </c>
      <c r="I46">
        <f t="shared" si="0"/>
        <v>0.24930564168529898</v>
      </c>
      <c r="J46">
        <f t="shared" si="1"/>
        <v>9.9702913192226489E-2</v>
      </c>
      <c r="K46">
        <f t="shared" si="2"/>
        <v>0.61978875828839397</v>
      </c>
      <c r="L46">
        <f t="shared" si="3"/>
        <v>0.25656771360718261</v>
      </c>
      <c r="M46">
        <f t="shared" si="4"/>
        <v>1.7304211691108694E-2</v>
      </c>
    </row>
    <row r="47" spans="1:13" x14ac:dyDescent="0.2">
      <c r="A47" s="1">
        <v>45</v>
      </c>
      <c r="B47">
        <v>1</v>
      </c>
      <c r="C47">
        <v>0.76796519479987857</v>
      </c>
      <c r="D47">
        <v>0.86784140969162993</v>
      </c>
      <c r="E47">
        <v>0.8</v>
      </c>
      <c r="F47">
        <v>0.77163891588884193</v>
      </c>
      <c r="G47">
        <v>0.77737212181091309</v>
      </c>
      <c r="I47">
        <f t="shared" si="0"/>
        <v>0.11465846232380184</v>
      </c>
      <c r="J47">
        <f t="shared" si="1"/>
        <v>6.155963103152981E-2</v>
      </c>
      <c r="K47">
        <f t="shared" si="2"/>
        <v>9.6910013008056392E-2</v>
      </c>
      <c r="L47">
        <f t="shared" si="3"/>
        <v>0.11258587780161833</v>
      </c>
      <c r="M47">
        <f t="shared" si="4"/>
        <v>0.10937103813333565</v>
      </c>
    </row>
    <row r="48" spans="1:13" x14ac:dyDescent="0.2">
      <c r="A48" s="1">
        <v>46</v>
      </c>
      <c r="B48">
        <v>1</v>
      </c>
      <c r="C48">
        <v>0.80402145255765534</v>
      </c>
      <c r="D48">
        <v>0.86784140969162993</v>
      </c>
      <c r="E48">
        <v>0.92</v>
      </c>
      <c r="F48">
        <v>0.79080982951627721</v>
      </c>
      <c r="G48">
        <v>0.95389086008071899</v>
      </c>
      <c r="I48">
        <f t="shared" si="0"/>
        <v>9.4732363436724309E-2</v>
      </c>
      <c r="J48">
        <f t="shared" si="1"/>
        <v>6.155963103152981E-2</v>
      </c>
      <c r="K48">
        <f t="shared" si="2"/>
        <v>3.6212172654444715E-2</v>
      </c>
      <c r="L48">
        <f t="shared" si="3"/>
        <v>0.10192794118164769</v>
      </c>
      <c r="M48">
        <f t="shared" si="4"/>
        <v>2.050131248267489E-2</v>
      </c>
    </row>
    <row r="49" spans="1:13" x14ac:dyDescent="0.2">
      <c r="A49" s="1">
        <v>47</v>
      </c>
      <c r="B49">
        <v>1</v>
      </c>
      <c r="C49">
        <v>0.36137829578986569</v>
      </c>
      <c r="D49">
        <v>0.1333333333333333</v>
      </c>
      <c r="E49">
        <v>0.68</v>
      </c>
      <c r="F49">
        <v>0.35298824419641961</v>
      </c>
      <c r="G49">
        <v>0.59732252359390259</v>
      </c>
      <c r="I49">
        <f t="shared" si="0"/>
        <v>0.44203793451374457</v>
      </c>
      <c r="J49">
        <f t="shared" si="1"/>
        <v>0.87506126339170009</v>
      </c>
      <c r="K49">
        <f t="shared" si="2"/>
        <v>0.16749108729376366</v>
      </c>
      <c r="L49">
        <f t="shared" si="3"/>
        <v>0.45223975797093091</v>
      </c>
      <c r="M49">
        <f t="shared" si="4"/>
        <v>0.2237911087451149</v>
      </c>
    </row>
    <row r="50" spans="1:13" x14ac:dyDescent="0.2">
      <c r="A50" s="1">
        <v>48</v>
      </c>
      <c r="B50">
        <v>1</v>
      </c>
      <c r="C50">
        <v>0.78661451944174998</v>
      </c>
      <c r="D50">
        <v>0.77173913043478259</v>
      </c>
      <c r="E50">
        <v>0.72</v>
      </c>
      <c r="F50">
        <v>0.73401932014055149</v>
      </c>
      <c r="G50">
        <v>0.8200610876083374</v>
      </c>
      <c r="I50">
        <f t="shared" si="0"/>
        <v>0.10423804158348529</v>
      </c>
      <c r="J50">
        <f t="shared" si="1"/>
        <v>0.11252947862648</v>
      </c>
      <c r="K50">
        <f t="shared" si="2"/>
        <v>0.14266750356873156</v>
      </c>
      <c r="L50">
        <f t="shared" si="3"/>
        <v>0.13429250885776442</v>
      </c>
      <c r="M50">
        <f t="shared" si="4"/>
        <v>8.6153795149138859E-2</v>
      </c>
    </row>
    <row r="51" spans="1:13" x14ac:dyDescent="0.2">
      <c r="A51" s="1">
        <v>49</v>
      </c>
      <c r="B51">
        <v>0</v>
      </c>
      <c r="C51">
        <v>0.40178428449493042</v>
      </c>
      <c r="D51">
        <v>0.1333333333333333</v>
      </c>
      <c r="E51">
        <v>0.52</v>
      </c>
      <c r="F51">
        <v>0.36576082204738403</v>
      </c>
      <c r="G51">
        <v>0.53366583585739136</v>
      </c>
      <c r="I51">
        <f t="shared" si="0"/>
        <v>0.22314218196421143</v>
      </c>
      <c r="J51">
        <f t="shared" si="1"/>
        <v>6.2147906748844461E-2</v>
      </c>
      <c r="K51">
        <f t="shared" si="2"/>
        <v>0.31875876262441277</v>
      </c>
      <c r="L51">
        <f t="shared" si="3"/>
        <v>0.19774693442638824</v>
      </c>
      <c r="M51">
        <f t="shared" si="4"/>
        <v>0.33130276649896623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baseColWidth="10" defaultColWidth="8.83203125" defaultRowHeight="15" x14ac:dyDescent="0.2"/>
  <cols>
    <col min="3" max="3" width="15.83203125" customWidth="1"/>
    <col min="4" max="4" width="15.1640625" customWidth="1"/>
    <col min="6" max="6" width="11.33203125" customWidth="1"/>
    <col min="7" max="7" width="13" customWidth="1"/>
    <col min="9" max="10" width="12.1640625" bestFit="1" customWidth="1"/>
    <col min="11" max="11" width="10.6640625" bestFit="1" customWidth="1"/>
    <col min="12" max="13" width="12.1640625" bestFit="1" customWidth="1"/>
  </cols>
  <sheetData>
    <row r="1" spans="1:13" x14ac:dyDescent="0.2">
      <c r="A1" s="8"/>
      <c r="B1" s="9" t="s">
        <v>0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</row>
    <row r="2" spans="1:13" x14ac:dyDescent="0.2">
      <c r="A2" s="9">
        <v>0</v>
      </c>
      <c r="B2" s="8">
        <v>1</v>
      </c>
      <c r="C2" s="8">
        <v>0.47830941999999999</v>
      </c>
      <c r="D2" s="8">
        <v>0.133333333</v>
      </c>
      <c r="E2" s="8">
        <v>0.44</v>
      </c>
      <c r="F2" s="8">
        <v>0.379189795</v>
      </c>
      <c r="G2" s="8">
        <v>8.4859571999999994E-2</v>
      </c>
      <c r="I2">
        <f>IF(C2&gt;0.98,0.98, IF(C2&lt;0.02,0.02,C2))</f>
        <v>0.47830941999999999</v>
      </c>
      <c r="J2">
        <f>IF(D2&gt;0.98,0.98, IF(D2&lt;0.02,0.02,D2))</f>
        <v>0.133333333</v>
      </c>
      <c r="K2">
        <f>IF(E2&gt;0.98,0.98, IF(E2&lt;0.02,0.02,E2))</f>
        <v>0.44</v>
      </c>
      <c r="L2">
        <f>IF(F2&gt;0.98,0.98, IF(F2&lt;0.02,0.02,F2))</f>
        <v>0.379189795</v>
      </c>
      <c r="M2">
        <f>IF(G2&gt;0.98,0.98, IF(G2&lt;0.02,0.02,G2))</f>
        <v>8.4859571999999994E-2</v>
      </c>
    </row>
    <row r="3" spans="1:13" x14ac:dyDescent="0.2">
      <c r="A3" s="11">
        <v>1</v>
      </c>
      <c r="B3" s="8">
        <v>0</v>
      </c>
      <c r="C3" s="8">
        <v>0.47259937000000002</v>
      </c>
      <c r="D3" s="8">
        <v>0.71428571399999996</v>
      </c>
      <c r="E3" s="8">
        <v>0.92</v>
      </c>
      <c r="F3" s="8">
        <v>0.43644131600000002</v>
      </c>
      <c r="G3" s="8">
        <v>0.56974810399999998</v>
      </c>
      <c r="I3">
        <f t="shared" ref="I3:I51" si="0">IF(C3&gt;0.98,0.98, IF(C3&lt;0.02,0.02,C3))</f>
        <v>0.47259937000000002</v>
      </c>
      <c r="J3">
        <f t="shared" ref="J3:J51" si="1">IF(D3&gt;0.98,0.98, IF(D3&lt;0.02,0.02,D3))</f>
        <v>0.71428571399999996</v>
      </c>
      <c r="K3">
        <f t="shared" ref="K3:K51" si="2">IF(E3&gt;0.98,0.98, IF(E3&lt;0.02,0.02,E3))</f>
        <v>0.92</v>
      </c>
      <c r="L3">
        <f t="shared" ref="L3:L51" si="3">IF(F3&gt;0.98,0.98, IF(F3&lt;0.02,0.02,F3))</f>
        <v>0.43644131600000002</v>
      </c>
      <c r="M3">
        <f t="shared" ref="M3:M51" si="4">IF(G3&gt;0.98,0.98, IF(G3&lt;0.02,0.02,G3))</f>
        <v>0.56974810399999998</v>
      </c>
    </row>
    <row r="4" spans="1:13" x14ac:dyDescent="0.2">
      <c r="A4" s="11">
        <v>2</v>
      </c>
      <c r="B4" s="8">
        <v>0</v>
      </c>
      <c r="C4" s="8">
        <v>0.71413372200000003</v>
      </c>
      <c r="D4" s="8">
        <v>1</v>
      </c>
      <c r="E4" s="8">
        <v>0.64</v>
      </c>
      <c r="F4" s="8">
        <v>0.68255817399999996</v>
      </c>
      <c r="G4" s="8">
        <v>0.76827073099999998</v>
      </c>
      <c r="I4">
        <f t="shared" si="0"/>
        <v>0.71413372200000003</v>
      </c>
      <c r="J4">
        <f t="shared" si="1"/>
        <v>0.98</v>
      </c>
      <c r="K4">
        <f t="shared" si="2"/>
        <v>0.64</v>
      </c>
      <c r="L4">
        <f t="shared" si="3"/>
        <v>0.68255817399999996</v>
      </c>
      <c r="M4">
        <f t="shared" si="4"/>
        <v>0.76827073099999998</v>
      </c>
    </row>
    <row r="5" spans="1:13" x14ac:dyDescent="0.2">
      <c r="A5" s="11">
        <v>3</v>
      </c>
      <c r="B5" s="8">
        <v>1</v>
      </c>
      <c r="C5" s="8">
        <v>0.73878035500000006</v>
      </c>
      <c r="D5" s="8">
        <v>0.86784141000000004</v>
      </c>
      <c r="E5" s="8">
        <v>0.68</v>
      </c>
      <c r="F5" s="8">
        <v>0.78363026000000002</v>
      </c>
      <c r="G5" s="8">
        <v>0.85190612099999996</v>
      </c>
      <c r="I5">
        <f t="shared" si="0"/>
        <v>0.73878035500000006</v>
      </c>
      <c r="J5">
        <f t="shared" si="1"/>
        <v>0.86784141000000004</v>
      </c>
      <c r="K5">
        <f t="shared" si="2"/>
        <v>0.68</v>
      </c>
      <c r="L5">
        <f t="shared" si="3"/>
        <v>0.78363026000000002</v>
      </c>
      <c r="M5">
        <f t="shared" si="4"/>
        <v>0.85190612099999996</v>
      </c>
    </row>
    <row r="6" spans="1:13" x14ac:dyDescent="0.2">
      <c r="A6" s="11">
        <v>4</v>
      </c>
      <c r="B6" s="8">
        <v>1</v>
      </c>
      <c r="C6" s="8">
        <v>0.75013668899999997</v>
      </c>
      <c r="D6" s="8">
        <v>0.77173913000000005</v>
      </c>
      <c r="E6" s="8">
        <v>0.68</v>
      </c>
      <c r="F6" s="8">
        <v>0.747649597</v>
      </c>
      <c r="G6" s="8">
        <v>0.95435363100000004</v>
      </c>
      <c r="I6">
        <f t="shared" si="0"/>
        <v>0.75013668899999997</v>
      </c>
      <c r="J6">
        <f t="shared" si="1"/>
        <v>0.77173913000000005</v>
      </c>
      <c r="K6">
        <f t="shared" si="2"/>
        <v>0.68</v>
      </c>
      <c r="L6">
        <f t="shared" si="3"/>
        <v>0.747649597</v>
      </c>
      <c r="M6">
        <f t="shared" si="4"/>
        <v>0.95435363100000004</v>
      </c>
    </row>
    <row r="7" spans="1:13" x14ac:dyDescent="0.2">
      <c r="A7" s="11">
        <v>5</v>
      </c>
      <c r="B7" s="8">
        <v>0</v>
      </c>
      <c r="C7" s="8">
        <v>0.24119449800000001</v>
      </c>
      <c r="D7" s="8">
        <v>0.71428571399999996</v>
      </c>
      <c r="E7" s="8">
        <v>0.72</v>
      </c>
      <c r="F7" s="8">
        <v>0.39681079299999999</v>
      </c>
      <c r="G7" s="8">
        <v>0.32773286099999999</v>
      </c>
      <c r="I7">
        <f t="shared" si="0"/>
        <v>0.24119449800000001</v>
      </c>
      <c r="J7">
        <f t="shared" si="1"/>
        <v>0.71428571399999996</v>
      </c>
      <c r="K7">
        <f t="shared" si="2"/>
        <v>0.72</v>
      </c>
      <c r="L7">
        <f t="shared" si="3"/>
        <v>0.39681079299999999</v>
      </c>
      <c r="M7">
        <f t="shared" si="4"/>
        <v>0.32773286099999999</v>
      </c>
    </row>
    <row r="8" spans="1:13" x14ac:dyDescent="0.2">
      <c r="A8" s="11">
        <v>6</v>
      </c>
      <c r="B8" s="8">
        <v>0</v>
      </c>
      <c r="C8" s="8">
        <v>0.39486737799999999</v>
      </c>
      <c r="D8" s="8">
        <v>0.5</v>
      </c>
      <c r="E8" s="8">
        <v>0.72</v>
      </c>
      <c r="F8" s="8">
        <v>0.50387044700000005</v>
      </c>
      <c r="G8" s="8">
        <v>0.73350787200000001</v>
      </c>
      <c r="I8">
        <f t="shared" si="0"/>
        <v>0.39486737799999999</v>
      </c>
      <c r="J8">
        <f t="shared" si="1"/>
        <v>0.5</v>
      </c>
      <c r="K8">
        <f t="shared" si="2"/>
        <v>0.72</v>
      </c>
      <c r="L8">
        <f t="shared" si="3"/>
        <v>0.50387044700000005</v>
      </c>
      <c r="M8">
        <f t="shared" si="4"/>
        <v>0.73350787200000001</v>
      </c>
    </row>
    <row r="9" spans="1:13" x14ac:dyDescent="0.2">
      <c r="A9" s="11">
        <v>7</v>
      </c>
      <c r="B9" s="8">
        <v>1</v>
      </c>
      <c r="C9" s="8">
        <v>0.74303757299999995</v>
      </c>
      <c r="D9" s="8">
        <v>0.77173913000000005</v>
      </c>
      <c r="E9" s="8">
        <v>0.68</v>
      </c>
      <c r="F9" s="8">
        <v>0.76420803800000003</v>
      </c>
      <c r="G9" s="8">
        <v>0.75932395500000005</v>
      </c>
      <c r="I9">
        <f t="shared" si="0"/>
        <v>0.74303757299999995</v>
      </c>
      <c r="J9">
        <f t="shared" si="1"/>
        <v>0.77173913000000005</v>
      </c>
      <c r="K9">
        <f t="shared" si="2"/>
        <v>0.68</v>
      </c>
      <c r="L9">
        <f t="shared" si="3"/>
        <v>0.76420803800000003</v>
      </c>
      <c r="M9">
        <f t="shared" si="4"/>
        <v>0.75932395500000005</v>
      </c>
    </row>
    <row r="10" spans="1:13" x14ac:dyDescent="0.2">
      <c r="A10" s="11">
        <v>8</v>
      </c>
      <c r="B10" s="8">
        <v>1</v>
      </c>
      <c r="C10" s="8">
        <v>0.73002455499999996</v>
      </c>
      <c r="D10" s="8">
        <v>0.77173913000000005</v>
      </c>
      <c r="E10" s="8">
        <v>0.68</v>
      </c>
      <c r="F10" s="8">
        <v>0.75496811200000002</v>
      </c>
      <c r="G10" s="8">
        <v>0.74673342700000001</v>
      </c>
      <c r="I10">
        <f t="shared" si="0"/>
        <v>0.73002455499999996</v>
      </c>
      <c r="J10">
        <f t="shared" si="1"/>
        <v>0.77173913000000005</v>
      </c>
      <c r="K10">
        <f t="shared" si="2"/>
        <v>0.68</v>
      </c>
      <c r="L10">
        <f t="shared" si="3"/>
        <v>0.75496811200000002</v>
      </c>
      <c r="M10">
        <f t="shared" si="4"/>
        <v>0.74673342700000001</v>
      </c>
    </row>
    <row r="11" spans="1:13" x14ac:dyDescent="0.2">
      <c r="A11" s="11">
        <v>9</v>
      </c>
      <c r="B11" s="8">
        <v>1</v>
      </c>
      <c r="C11" s="8">
        <v>0.81297498199999996</v>
      </c>
      <c r="D11" s="8">
        <v>0.86784141000000004</v>
      </c>
      <c r="E11" s="8">
        <v>0.64</v>
      </c>
      <c r="F11" s="8">
        <v>0.784226757</v>
      </c>
      <c r="G11" s="8">
        <v>0.96957892199999995</v>
      </c>
      <c r="I11">
        <f t="shared" si="0"/>
        <v>0.81297498199999996</v>
      </c>
      <c r="J11">
        <f t="shared" si="1"/>
        <v>0.86784141000000004</v>
      </c>
      <c r="K11">
        <f t="shared" si="2"/>
        <v>0.64</v>
      </c>
      <c r="L11">
        <f t="shared" si="3"/>
        <v>0.784226757</v>
      </c>
      <c r="M11">
        <f t="shared" si="4"/>
        <v>0.96957892199999995</v>
      </c>
    </row>
    <row r="12" spans="1:13" x14ac:dyDescent="0.2">
      <c r="A12" s="11">
        <v>10</v>
      </c>
      <c r="B12" s="8">
        <v>1</v>
      </c>
      <c r="C12" s="8">
        <v>0.87945892199999998</v>
      </c>
      <c r="D12" s="8">
        <v>0.77173913000000005</v>
      </c>
      <c r="E12" s="8">
        <v>0.72</v>
      </c>
      <c r="F12" s="8">
        <v>0.75482916600000005</v>
      </c>
      <c r="G12" s="8">
        <v>0.93893158399999999</v>
      </c>
      <c r="I12">
        <f t="shared" si="0"/>
        <v>0.87945892199999998</v>
      </c>
      <c r="J12">
        <f t="shared" si="1"/>
        <v>0.77173913000000005</v>
      </c>
      <c r="K12">
        <f t="shared" si="2"/>
        <v>0.72</v>
      </c>
      <c r="L12">
        <f t="shared" si="3"/>
        <v>0.75482916600000005</v>
      </c>
      <c r="M12">
        <f t="shared" si="4"/>
        <v>0.93893158399999999</v>
      </c>
    </row>
    <row r="13" spans="1:13" x14ac:dyDescent="0.2">
      <c r="A13" s="11">
        <v>11</v>
      </c>
      <c r="B13" s="8">
        <v>1</v>
      </c>
      <c r="C13" s="8">
        <v>0.420022644</v>
      </c>
      <c r="D13" s="8">
        <v>0.5</v>
      </c>
      <c r="E13" s="8">
        <v>0.72</v>
      </c>
      <c r="F13" s="8">
        <v>0.48609856400000001</v>
      </c>
      <c r="G13" s="8">
        <v>0.72781842900000004</v>
      </c>
      <c r="I13">
        <f t="shared" si="0"/>
        <v>0.420022644</v>
      </c>
      <c r="J13">
        <f t="shared" si="1"/>
        <v>0.5</v>
      </c>
      <c r="K13">
        <f t="shared" si="2"/>
        <v>0.72</v>
      </c>
      <c r="L13">
        <f t="shared" si="3"/>
        <v>0.48609856400000001</v>
      </c>
      <c r="M13">
        <f t="shared" si="4"/>
        <v>0.72781842900000004</v>
      </c>
    </row>
    <row r="14" spans="1:13" x14ac:dyDescent="0.2">
      <c r="A14" s="11">
        <v>12</v>
      </c>
      <c r="B14" s="8">
        <v>0</v>
      </c>
      <c r="C14" s="8">
        <v>0.37425172299999998</v>
      </c>
      <c r="D14" s="8">
        <v>0.20512820500000001</v>
      </c>
      <c r="E14" s="8">
        <v>0.64</v>
      </c>
      <c r="F14" s="8">
        <v>0.33681028699999999</v>
      </c>
      <c r="G14" s="8">
        <v>2.5665281000000002E-2</v>
      </c>
      <c r="I14">
        <f t="shared" si="0"/>
        <v>0.37425172299999998</v>
      </c>
      <c r="J14">
        <f t="shared" si="1"/>
        <v>0.20512820500000001</v>
      </c>
      <c r="K14">
        <f t="shared" si="2"/>
        <v>0.64</v>
      </c>
      <c r="L14">
        <f t="shared" si="3"/>
        <v>0.33681028699999999</v>
      </c>
      <c r="M14">
        <f t="shared" si="4"/>
        <v>2.5665281000000002E-2</v>
      </c>
    </row>
    <row r="15" spans="1:13" x14ac:dyDescent="0.2">
      <c r="A15" s="11">
        <v>13</v>
      </c>
      <c r="B15" s="8">
        <v>0</v>
      </c>
      <c r="C15" s="8">
        <v>0.35923609400000001</v>
      </c>
      <c r="D15" s="8">
        <v>0.5</v>
      </c>
      <c r="E15" s="8">
        <v>0.68</v>
      </c>
      <c r="F15" s="8">
        <v>0.43266985299999999</v>
      </c>
      <c r="G15" s="8">
        <v>0.15039324800000001</v>
      </c>
      <c r="I15">
        <f t="shared" si="0"/>
        <v>0.35923609400000001</v>
      </c>
      <c r="J15">
        <f t="shared" si="1"/>
        <v>0.5</v>
      </c>
      <c r="K15">
        <f t="shared" si="2"/>
        <v>0.68</v>
      </c>
      <c r="L15">
        <f t="shared" si="3"/>
        <v>0.43266985299999999</v>
      </c>
      <c r="M15">
        <f t="shared" si="4"/>
        <v>0.15039324800000001</v>
      </c>
    </row>
    <row r="16" spans="1:13" x14ac:dyDescent="0.2">
      <c r="A16" s="11">
        <v>14</v>
      </c>
      <c r="B16" s="8">
        <v>1</v>
      </c>
      <c r="C16" s="8">
        <v>0.82759785500000005</v>
      </c>
      <c r="D16" s="8">
        <v>0.77173913000000005</v>
      </c>
      <c r="E16" s="8">
        <v>0.72</v>
      </c>
      <c r="F16" s="8">
        <v>0.75482916600000005</v>
      </c>
      <c r="G16" s="8">
        <v>0.93896973100000003</v>
      </c>
      <c r="I16">
        <f t="shared" si="0"/>
        <v>0.82759785500000005</v>
      </c>
      <c r="J16">
        <f t="shared" si="1"/>
        <v>0.77173913000000005</v>
      </c>
      <c r="K16">
        <f t="shared" si="2"/>
        <v>0.72</v>
      </c>
      <c r="L16">
        <f t="shared" si="3"/>
        <v>0.75482916600000005</v>
      </c>
      <c r="M16">
        <f t="shared" si="4"/>
        <v>0.93896973100000003</v>
      </c>
    </row>
    <row r="17" spans="1:13" x14ac:dyDescent="0.2">
      <c r="A17" s="11">
        <v>15</v>
      </c>
      <c r="B17" s="8">
        <v>1</v>
      </c>
      <c r="C17" s="8">
        <v>0.36647528299999999</v>
      </c>
      <c r="D17" s="8">
        <v>0.20512820500000001</v>
      </c>
      <c r="E17" s="8">
        <v>0.76</v>
      </c>
      <c r="F17" s="8">
        <v>0.39759445900000001</v>
      </c>
      <c r="G17" s="8">
        <v>0.46374094500000002</v>
      </c>
      <c r="I17">
        <f t="shared" si="0"/>
        <v>0.36647528299999999</v>
      </c>
      <c r="J17">
        <f t="shared" si="1"/>
        <v>0.20512820500000001</v>
      </c>
      <c r="K17">
        <f t="shared" si="2"/>
        <v>0.76</v>
      </c>
      <c r="L17">
        <f t="shared" si="3"/>
        <v>0.39759445900000001</v>
      </c>
      <c r="M17">
        <f t="shared" si="4"/>
        <v>0.46374094500000002</v>
      </c>
    </row>
    <row r="18" spans="1:13" x14ac:dyDescent="0.2">
      <c r="A18" s="11">
        <v>16</v>
      </c>
      <c r="B18" s="8">
        <v>1</v>
      </c>
      <c r="C18" s="8">
        <v>0.82160351099999995</v>
      </c>
      <c r="D18" s="8">
        <v>0.77173913000000005</v>
      </c>
      <c r="E18" s="8">
        <v>0.48</v>
      </c>
      <c r="F18" s="8">
        <v>0.77138760799999995</v>
      </c>
      <c r="G18" s="8">
        <v>0.91271871299999996</v>
      </c>
      <c r="I18">
        <f t="shared" si="0"/>
        <v>0.82160351099999995</v>
      </c>
      <c r="J18">
        <f t="shared" si="1"/>
        <v>0.77173913000000005</v>
      </c>
      <c r="K18">
        <f t="shared" si="2"/>
        <v>0.48</v>
      </c>
      <c r="L18">
        <f t="shared" si="3"/>
        <v>0.77138760799999995</v>
      </c>
      <c r="M18">
        <f t="shared" si="4"/>
        <v>0.91271871299999996</v>
      </c>
    </row>
    <row r="19" spans="1:13" x14ac:dyDescent="0.2">
      <c r="A19" s="11">
        <v>17</v>
      </c>
      <c r="B19" s="8">
        <v>1</v>
      </c>
      <c r="C19" s="8">
        <v>0.74070754500000002</v>
      </c>
      <c r="D19" s="8">
        <v>0.77173913000000005</v>
      </c>
      <c r="E19" s="8">
        <v>0.72</v>
      </c>
      <c r="F19" s="8">
        <v>0.76420803800000003</v>
      </c>
      <c r="G19" s="8">
        <v>0.87058258099999997</v>
      </c>
      <c r="I19">
        <f t="shared" si="0"/>
        <v>0.74070754500000002</v>
      </c>
      <c r="J19">
        <f t="shared" si="1"/>
        <v>0.77173913000000005</v>
      </c>
      <c r="K19">
        <f t="shared" si="2"/>
        <v>0.72</v>
      </c>
      <c r="L19">
        <f t="shared" si="3"/>
        <v>0.76420803800000003</v>
      </c>
      <c r="M19">
        <f t="shared" si="4"/>
        <v>0.87058258099999997</v>
      </c>
    </row>
    <row r="20" spans="1:13" x14ac:dyDescent="0.2">
      <c r="A20" s="11">
        <v>18</v>
      </c>
      <c r="B20" s="8">
        <v>1</v>
      </c>
      <c r="C20" s="8">
        <v>0.36627448600000001</v>
      </c>
      <c r="D20" s="8">
        <v>0.20512820500000001</v>
      </c>
      <c r="E20" s="8">
        <v>0.68</v>
      </c>
      <c r="F20" s="8">
        <v>0.46382273499999999</v>
      </c>
      <c r="G20" s="8">
        <v>0.15194064400000001</v>
      </c>
      <c r="I20">
        <f t="shared" si="0"/>
        <v>0.36627448600000001</v>
      </c>
      <c r="J20">
        <f t="shared" si="1"/>
        <v>0.20512820500000001</v>
      </c>
      <c r="K20">
        <f t="shared" si="2"/>
        <v>0.68</v>
      </c>
      <c r="L20">
        <f t="shared" si="3"/>
        <v>0.46382273499999999</v>
      </c>
      <c r="M20">
        <f t="shared" si="4"/>
        <v>0.15194064400000001</v>
      </c>
    </row>
    <row r="21" spans="1:13" x14ac:dyDescent="0.2">
      <c r="A21" s="11">
        <v>19</v>
      </c>
      <c r="B21" s="8">
        <v>1</v>
      </c>
      <c r="C21" s="8">
        <v>0.77146129500000005</v>
      </c>
      <c r="D21" s="8">
        <v>0.4</v>
      </c>
      <c r="E21" s="8">
        <v>0.68</v>
      </c>
      <c r="F21" s="8">
        <v>0.74043806000000001</v>
      </c>
      <c r="G21" s="8">
        <v>0.38098010399999999</v>
      </c>
      <c r="I21">
        <f t="shared" si="0"/>
        <v>0.77146129500000005</v>
      </c>
      <c r="J21">
        <f t="shared" si="1"/>
        <v>0.4</v>
      </c>
      <c r="K21">
        <f t="shared" si="2"/>
        <v>0.68</v>
      </c>
      <c r="L21">
        <f t="shared" si="3"/>
        <v>0.74043806000000001</v>
      </c>
      <c r="M21">
        <f t="shared" si="4"/>
        <v>0.38098010399999999</v>
      </c>
    </row>
    <row r="22" spans="1:13" x14ac:dyDescent="0.2">
      <c r="A22" s="11">
        <v>20</v>
      </c>
      <c r="B22" s="8">
        <v>1</v>
      </c>
      <c r="C22" s="8">
        <v>0.80709228899999996</v>
      </c>
      <c r="D22" s="8">
        <v>0.77173913000000005</v>
      </c>
      <c r="E22" s="8">
        <v>0.68</v>
      </c>
      <c r="F22" s="8">
        <v>0.76214768099999997</v>
      </c>
      <c r="G22" s="8">
        <v>0.87054830800000005</v>
      </c>
      <c r="I22">
        <f t="shared" si="0"/>
        <v>0.80709228899999996</v>
      </c>
      <c r="J22">
        <f t="shared" si="1"/>
        <v>0.77173913000000005</v>
      </c>
      <c r="K22">
        <f t="shared" si="2"/>
        <v>0.68</v>
      </c>
      <c r="L22">
        <f t="shared" si="3"/>
        <v>0.76214768099999997</v>
      </c>
      <c r="M22">
        <f t="shared" si="4"/>
        <v>0.87054830800000005</v>
      </c>
    </row>
    <row r="23" spans="1:13" x14ac:dyDescent="0.2">
      <c r="A23" s="11">
        <v>21</v>
      </c>
      <c r="B23" s="8">
        <v>0</v>
      </c>
      <c r="C23" s="8">
        <v>0.80935829000000004</v>
      </c>
      <c r="D23" s="8">
        <v>0.86784141000000004</v>
      </c>
      <c r="E23" s="8">
        <v>0.76</v>
      </c>
      <c r="F23" s="8">
        <v>0.79080983000000005</v>
      </c>
      <c r="G23" s="8">
        <v>0.81520587200000005</v>
      </c>
      <c r="I23">
        <f t="shared" si="0"/>
        <v>0.80935829000000004</v>
      </c>
      <c r="J23">
        <f t="shared" si="1"/>
        <v>0.86784141000000004</v>
      </c>
      <c r="K23">
        <f t="shared" si="2"/>
        <v>0.76</v>
      </c>
      <c r="L23">
        <f t="shared" si="3"/>
        <v>0.79080983000000005</v>
      </c>
      <c r="M23">
        <f t="shared" si="4"/>
        <v>0.81520587200000005</v>
      </c>
    </row>
    <row r="24" spans="1:13" x14ac:dyDescent="0.2">
      <c r="A24" s="11">
        <v>22</v>
      </c>
      <c r="B24" s="8">
        <v>1</v>
      </c>
      <c r="C24" s="8">
        <v>0.74346911599999999</v>
      </c>
      <c r="D24" s="8">
        <v>0.77173913000000005</v>
      </c>
      <c r="E24" s="8">
        <v>0.72</v>
      </c>
      <c r="F24" s="8">
        <v>0.77987159100000003</v>
      </c>
      <c r="G24" s="8">
        <v>0.763969958</v>
      </c>
      <c r="I24">
        <f t="shared" si="0"/>
        <v>0.74346911599999999</v>
      </c>
      <c r="J24">
        <f t="shared" si="1"/>
        <v>0.77173913000000005</v>
      </c>
      <c r="K24">
        <f t="shared" si="2"/>
        <v>0.72</v>
      </c>
      <c r="L24">
        <f t="shared" si="3"/>
        <v>0.77987159100000003</v>
      </c>
      <c r="M24">
        <f t="shared" si="4"/>
        <v>0.763969958</v>
      </c>
    </row>
    <row r="25" spans="1:13" x14ac:dyDescent="0.2">
      <c r="A25" s="11">
        <v>23</v>
      </c>
      <c r="B25" s="8">
        <v>0</v>
      </c>
      <c r="C25" s="8">
        <v>0.68620020100000001</v>
      </c>
      <c r="D25" s="8">
        <v>0.86784141000000004</v>
      </c>
      <c r="E25" s="8">
        <v>0.64</v>
      </c>
      <c r="F25" s="8">
        <v>0.76814093000000006</v>
      </c>
      <c r="G25" s="8">
        <v>0.77935618200000001</v>
      </c>
      <c r="I25">
        <f t="shared" si="0"/>
        <v>0.68620020100000001</v>
      </c>
      <c r="J25">
        <f t="shared" si="1"/>
        <v>0.86784141000000004</v>
      </c>
      <c r="K25">
        <f t="shared" si="2"/>
        <v>0.64</v>
      </c>
      <c r="L25">
        <f t="shared" si="3"/>
        <v>0.76814093000000006</v>
      </c>
      <c r="M25">
        <f t="shared" si="4"/>
        <v>0.77935618200000001</v>
      </c>
    </row>
    <row r="26" spans="1:13" x14ac:dyDescent="0.2">
      <c r="A26" s="11">
        <v>24</v>
      </c>
      <c r="B26" s="8">
        <v>0</v>
      </c>
      <c r="C26" s="8">
        <v>0.35138154399999999</v>
      </c>
      <c r="D26" s="8">
        <v>0.20512820500000001</v>
      </c>
      <c r="E26" s="8">
        <v>0.76</v>
      </c>
      <c r="F26" s="8">
        <v>0.30917955499999999</v>
      </c>
      <c r="G26" s="8">
        <v>0.45316019699999999</v>
      </c>
      <c r="I26">
        <f t="shared" si="0"/>
        <v>0.35138154399999999</v>
      </c>
      <c r="J26">
        <f t="shared" si="1"/>
        <v>0.20512820500000001</v>
      </c>
      <c r="K26">
        <f t="shared" si="2"/>
        <v>0.76</v>
      </c>
      <c r="L26">
        <f t="shared" si="3"/>
        <v>0.30917955499999999</v>
      </c>
      <c r="M26">
        <f t="shared" si="4"/>
        <v>0.45316019699999999</v>
      </c>
    </row>
    <row r="27" spans="1:13" x14ac:dyDescent="0.2">
      <c r="A27" s="11">
        <v>25</v>
      </c>
      <c r="B27" s="8">
        <v>0</v>
      </c>
      <c r="C27" s="8">
        <v>0.70540686399999997</v>
      </c>
      <c r="D27" s="8">
        <v>0.86784141000000004</v>
      </c>
      <c r="E27" s="8">
        <v>0.8</v>
      </c>
      <c r="F27" s="8">
        <v>0.79399952900000004</v>
      </c>
      <c r="G27" s="8">
        <v>0.57643115499999997</v>
      </c>
      <c r="I27">
        <f t="shared" si="0"/>
        <v>0.70540686399999997</v>
      </c>
      <c r="J27">
        <f t="shared" si="1"/>
        <v>0.86784141000000004</v>
      </c>
      <c r="K27">
        <f t="shared" si="2"/>
        <v>0.8</v>
      </c>
      <c r="L27">
        <f t="shared" si="3"/>
        <v>0.79399952900000004</v>
      </c>
      <c r="M27">
        <f t="shared" si="4"/>
        <v>0.57643115499999997</v>
      </c>
    </row>
    <row r="28" spans="1:13" x14ac:dyDescent="0.2">
      <c r="A28" s="11">
        <v>26</v>
      </c>
      <c r="B28" s="8">
        <v>0</v>
      </c>
      <c r="C28" s="8">
        <v>0.5217387</v>
      </c>
      <c r="D28" s="8">
        <v>0.20512820500000001</v>
      </c>
      <c r="E28" s="8">
        <v>0.68</v>
      </c>
      <c r="F28" s="8">
        <v>0.44018675099999999</v>
      </c>
      <c r="G28" s="8">
        <v>0.37676978100000003</v>
      </c>
      <c r="I28">
        <f t="shared" si="0"/>
        <v>0.5217387</v>
      </c>
      <c r="J28">
        <f t="shared" si="1"/>
        <v>0.20512820500000001</v>
      </c>
      <c r="K28">
        <f t="shared" si="2"/>
        <v>0.68</v>
      </c>
      <c r="L28">
        <f t="shared" si="3"/>
        <v>0.44018675099999999</v>
      </c>
      <c r="M28">
        <f t="shared" si="4"/>
        <v>0.37676978100000003</v>
      </c>
    </row>
    <row r="29" spans="1:13" x14ac:dyDescent="0.2">
      <c r="A29" s="11">
        <v>27</v>
      </c>
      <c r="B29" s="8">
        <v>1</v>
      </c>
      <c r="C29" s="8">
        <v>0.79888098200000002</v>
      </c>
      <c r="D29" s="8">
        <v>0.86784141000000004</v>
      </c>
      <c r="E29" s="8">
        <v>0.64</v>
      </c>
      <c r="F29" s="8">
        <v>0.78156990299999995</v>
      </c>
      <c r="G29" s="8">
        <v>0.91830158200000001</v>
      </c>
      <c r="I29">
        <f t="shared" si="0"/>
        <v>0.79888098200000002</v>
      </c>
      <c r="J29">
        <f t="shared" si="1"/>
        <v>0.86784141000000004</v>
      </c>
      <c r="K29">
        <f t="shared" si="2"/>
        <v>0.64</v>
      </c>
      <c r="L29">
        <f t="shared" si="3"/>
        <v>0.78156990299999995</v>
      </c>
      <c r="M29">
        <f t="shared" si="4"/>
        <v>0.91830158200000001</v>
      </c>
    </row>
    <row r="30" spans="1:13" x14ac:dyDescent="0.2">
      <c r="A30" s="11">
        <v>28</v>
      </c>
      <c r="B30" s="8">
        <v>1</v>
      </c>
      <c r="C30" s="8">
        <v>0.81267041100000004</v>
      </c>
      <c r="D30" s="8">
        <v>0.86784141000000004</v>
      </c>
      <c r="E30" s="8">
        <v>0.64</v>
      </c>
      <c r="F30" s="8">
        <v>0.79080983000000005</v>
      </c>
      <c r="G30" s="8">
        <v>0.97732144600000004</v>
      </c>
      <c r="I30">
        <f t="shared" si="0"/>
        <v>0.81267041100000004</v>
      </c>
      <c r="J30">
        <f t="shared" si="1"/>
        <v>0.86784141000000004</v>
      </c>
      <c r="K30">
        <f t="shared" si="2"/>
        <v>0.64</v>
      </c>
      <c r="L30">
        <f t="shared" si="3"/>
        <v>0.79080983000000005</v>
      </c>
      <c r="M30">
        <f t="shared" si="4"/>
        <v>0.97732144600000004</v>
      </c>
    </row>
    <row r="31" spans="1:13" x14ac:dyDescent="0.2">
      <c r="A31" s="11">
        <v>29</v>
      </c>
      <c r="B31" s="8">
        <v>1</v>
      </c>
      <c r="C31" s="8">
        <v>0.81351389200000002</v>
      </c>
      <c r="D31" s="8">
        <v>0.86784141000000004</v>
      </c>
      <c r="E31" s="8">
        <v>0.92</v>
      </c>
      <c r="F31" s="8">
        <v>0.79080983000000005</v>
      </c>
      <c r="G31" s="8">
        <v>0.96587979800000001</v>
      </c>
      <c r="I31">
        <f t="shared" si="0"/>
        <v>0.81351389200000002</v>
      </c>
      <c r="J31">
        <f t="shared" si="1"/>
        <v>0.86784141000000004</v>
      </c>
      <c r="K31">
        <f t="shared" si="2"/>
        <v>0.92</v>
      </c>
      <c r="L31">
        <f t="shared" si="3"/>
        <v>0.79080983000000005</v>
      </c>
      <c r="M31">
        <f t="shared" si="4"/>
        <v>0.96587979800000001</v>
      </c>
    </row>
    <row r="32" spans="1:13" x14ac:dyDescent="0.2">
      <c r="A32" s="11">
        <v>30</v>
      </c>
      <c r="B32" s="8">
        <v>0</v>
      </c>
      <c r="C32" s="8">
        <v>0.749945097</v>
      </c>
      <c r="D32" s="8">
        <v>0.4</v>
      </c>
      <c r="E32" s="8">
        <v>0.72</v>
      </c>
      <c r="F32" s="8">
        <v>0.72390135899999997</v>
      </c>
      <c r="G32" s="8">
        <v>0.70393502699999999</v>
      </c>
      <c r="I32">
        <f t="shared" si="0"/>
        <v>0.749945097</v>
      </c>
      <c r="J32">
        <f t="shared" si="1"/>
        <v>0.4</v>
      </c>
      <c r="K32">
        <f t="shared" si="2"/>
        <v>0.72</v>
      </c>
      <c r="L32">
        <f t="shared" si="3"/>
        <v>0.72390135899999997</v>
      </c>
      <c r="M32">
        <f t="shared" si="4"/>
        <v>0.70393502699999999</v>
      </c>
    </row>
    <row r="33" spans="1:13" x14ac:dyDescent="0.2">
      <c r="A33" s="11">
        <v>31</v>
      </c>
      <c r="B33" s="8">
        <v>1</v>
      </c>
      <c r="C33" s="8">
        <v>0.69543436800000002</v>
      </c>
      <c r="D33" s="8">
        <v>0.4</v>
      </c>
      <c r="E33" s="8">
        <v>0.72</v>
      </c>
      <c r="F33" s="8">
        <v>0.76445934599999998</v>
      </c>
      <c r="G33" s="8">
        <v>0.65967589599999998</v>
      </c>
      <c r="I33">
        <f t="shared" si="0"/>
        <v>0.69543436800000002</v>
      </c>
      <c r="J33">
        <f t="shared" si="1"/>
        <v>0.4</v>
      </c>
      <c r="K33">
        <f t="shared" si="2"/>
        <v>0.72</v>
      </c>
      <c r="L33">
        <f t="shared" si="3"/>
        <v>0.76445934599999998</v>
      </c>
      <c r="M33">
        <f t="shared" si="4"/>
        <v>0.65967589599999998</v>
      </c>
    </row>
    <row r="34" spans="1:13" x14ac:dyDescent="0.2">
      <c r="A34" s="11">
        <v>32</v>
      </c>
      <c r="B34" s="8">
        <v>1</v>
      </c>
      <c r="C34" s="8">
        <v>0.797182108</v>
      </c>
      <c r="D34" s="8">
        <v>0.86784141000000004</v>
      </c>
      <c r="E34" s="8">
        <v>0.6</v>
      </c>
      <c r="F34" s="8">
        <v>0.78087884299999999</v>
      </c>
      <c r="G34" s="8">
        <v>0.98947441599999997</v>
      </c>
      <c r="I34">
        <f t="shared" si="0"/>
        <v>0.797182108</v>
      </c>
      <c r="J34">
        <f t="shared" si="1"/>
        <v>0.86784141000000004</v>
      </c>
      <c r="K34">
        <f t="shared" si="2"/>
        <v>0.6</v>
      </c>
      <c r="L34">
        <f t="shared" si="3"/>
        <v>0.78087884299999999</v>
      </c>
      <c r="M34">
        <f t="shared" si="4"/>
        <v>0.98</v>
      </c>
    </row>
    <row r="35" spans="1:13" x14ac:dyDescent="0.2">
      <c r="A35" s="11">
        <v>33</v>
      </c>
      <c r="B35" s="8">
        <v>1</v>
      </c>
      <c r="C35" s="8">
        <v>0.75027539099999996</v>
      </c>
      <c r="D35" s="8">
        <v>0.86784141000000004</v>
      </c>
      <c r="E35" s="8">
        <v>0.8</v>
      </c>
      <c r="F35" s="8">
        <v>0.76814093000000006</v>
      </c>
      <c r="G35" s="8">
        <v>0.81563019800000003</v>
      </c>
      <c r="I35">
        <f t="shared" si="0"/>
        <v>0.75027539099999996</v>
      </c>
      <c r="J35">
        <f t="shared" si="1"/>
        <v>0.86784141000000004</v>
      </c>
      <c r="K35">
        <f t="shared" si="2"/>
        <v>0.8</v>
      </c>
      <c r="L35">
        <f t="shared" si="3"/>
        <v>0.76814093000000006</v>
      </c>
      <c r="M35">
        <f t="shared" si="4"/>
        <v>0.81563019800000003</v>
      </c>
    </row>
    <row r="36" spans="1:13" x14ac:dyDescent="0.2">
      <c r="A36" s="11">
        <v>34</v>
      </c>
      <c r="B36" s="8">
        <v>1</v>
      </c>
      <c r="C36" s="8">
        <v>0.83036716099999996</v>
      </c>
      <c r="D36" s="8">
        <v>0.86784141000000004</v>
      </c>
      <c r="E36" s="8">
        <v>0.6</v>
      </c>
      <c r="F36" s="8">
        <v>0.66396018999999995</v>
      </c>
      <c r="G36" s="8">
        <v>0.58457917000000004</v>
      </c>
      <c r="I36">
        <f t="shared" si="0"/>
        <v>0.83036716099999996</v>
      </c>
      <c r="J36">
        <f t="shared" si="1"/>
        <v>0.86784141000000004</v>
      </c>
      <c r="K36">
        <f t="shared" si="2"/>
        <v>0.6</v>
      </c>
      <c r="L36">
        <f t="shared" si="3"/>
        <v>0.66396018999999995</v>
      </c>
      <c r="M36">
        <f t="shared" si="4"/>
        <v>0.58457917000000004</v>
      </c>
    </row>
    <row r="37" spans="1:13" x14ac:dyDescent="0.2">
      <c r="A37" s="11">
        <v>35</v>
      </c>
      <c r="B37" s="8">
        <v>1</v>
      </c>
      <c r="C37" s="8">
        <v>0.33198275700000002</v>
      </c>
      <c r="D37" s="8">
        <v>0.20512820500000001</v>
      </c>
      <c r="E37" s="8">
        <v>0.8</v>
      </c>
      <c r="F37" s="8">
        <v>0.42913720100000002</v>
      </c>
      <c r="G37" s="8">
        <v>0.133939326</v>
      </c>
      <c r="I37">
        <f t="shared" si="0"/>
        <v>0.33198275700000002</v>
      </c>
      <c r="J37">
        <f t="shared" si="1"/>
        <v>0.20512820500000001</v>
      </c>
      <c r="K37">
        <f t="shared" si="2"/>
        <v>0.8</v>
      </c>
      <c r="L37">
        <f t="shared" si="3"/>
        <v>0.42913720100000002</v>
      </c>
      <c r="M37">
        <f t="shared" si="4"/>
        <v>0.133939326</v>
      </c>
    </row>
    <row r="38" spans="1:13" x14ac:dyDescent="0.2">
      <c r="A38" s="11">
        <v>36</v>
      </c>
      <c r="B38" s="8">
        <v>1</v>
      </c>
      <c r="C38" s="8">
        <v>0.80855886399999999</v>
      </c>
      <c r="D38" s="8">
        <v>0.77173913000000005</v>
      </c>
      <c r="E38" s="8">
        <v>0.56000000000000005</v>
      </c>
      <c r="F38" s="8">
        <v>0.77138760799999995</v>
      </c>
      <c r="G38" s="8">
        <v>0.90449023200000001</v>
      </c>
      <c r="I38">
        <f t="shared" si="0"/>
        <v>0.80855886399999999</v>
      </c>
      <c r="J38">
        <f t="shared" si="1"/>
        <v>0.77173913000000005</v>
      </c>
      <c r="K38">
        <f t="shared" si="2"/>
        <v>0.56000000000000005</v>
      </c>
      <c r="L38">
        <f t="shared" si="3"/>
        <v>0.77138760799999995</v>
      </c>
      <c r="M38">
        <f t="shared" si="4"/>
        <v>0.90449023200000001</v>
      </c>
    </row>
    <row r="39" spans="1:13" x14ac:dyDescent="0.2">
      <c r="A39" s="11">
        <v>37</v>
      </c>
      <c r="B39" s="8">
        <v>1</v>
      </c>
      <c r="C39" s="8">
        <v>0.77944360499999998</v>
      </c>
      <c r="D39" s="8">
        <v>0.86784141000000004</v>
      </c>
      <c r="E39" s="8">
        <v>0.8</v>
      </c>
      <c r="F39" s="8">
        <v>0.75960897400000005</v>
      </c>
      <c r="G39" s="8">
        <v>0.95659297700000001</v>
      </c>
      <c r="I39">
        <f t="shared" si="0"/>
        <v>0.77944360499999998</v>
      </c>
      <c r="J39">
        <f t="shared" si="1"/>
        <v>0.86784141000000004</v>
      </c>
      <c r="K39">
        <f t="shared" si="2"/>
        <v>0.8</v>
      </c>
      <c r="L39">
        <f t="shared" si="3"/>
        <v>0.75960897400000005</v>
      </c>
      <c r="M39">
        <f t="shared" si="4"/>
        <v>0.95659297700000001</v>
      </c>
    </row>
    <row r="40" spans="1:13" x14ac:dyDescent="0.2">
      <c r="A40" s="11">
        <v>38</v>
      </c>
      <c r="B40" s="8">
        <v>1</v>
      </c>
      <c r="C40" s="8">
        <v>0.80140900199999998</v>
      </c>
      <c r="D40" s="8">
        <v>0.86784141000000004</v>
      </c>
      <c r="E40" s="8">
        <v>0.68</v>
      </c>
      <c r="F40" s="8">
        <v>0.79459602600000001</v>
      </c>
      <c r="G40" s="8">
        <v>0.94803768399999999</v>
      </c>
      <c r="I40">
        <f t="shared" si="0"/>
        <v>0.80140900199999998</v>
      </c>
      <c r="J40">
        <f t="shared" si="1"/>
        <v>0.86784141000000004</v>
      </c>
      <c r="K40">
        <f t="shared" si="2"/>
        <v>0.68</v>
      </c>
      <c r="L40">
        <f t="shared" si="3"/>
        <v>0.79459602600000001</v>
      </c>
      <c r="M40">
        <f t="shared" si="4"/>
        <v>0.94803768399999999</v>
      </c>
    </row>
    <row r="41" spans="1:13" x14ac:dyDescent="0.2">
      <c r="A41" s="11">
        <v>39</v>
      </c>
      <c r="B41" s="8">
        <v>1</v>
      </c>
      <c r="C41" s="8">
        <v>0.75273579700000004</v>
      </c>
      <c r="D41" s="8">
        <v>0.77173913000000005</v>
      </c>
      <c r="E41" s="8">
        <v>0.48</v>
      </c>
      <c r="F41" s="8">
        <v>0.747649597</v>
      </c>
      <c r="G41" s="8">
        <v>0.33507928300000001</v>
      </c>
      <c r="I41">
        <f t="shared" si="0"/>
        <v>0.75273579700000004</v>
      </c>
      <c r="J41">
        <f t="shared" si="1"/>
        <v>0.77173913000000005</v>
      </c>
      <c r="K41">
        <f t="shared" si="2"/>
        <v>0.48</v>
      </c>
      <c r="L41">
        <f t="shared" si="3"/>
        <v>0.747649597</v>
      </c>
      <c r="M41">
        <f t="shared" si="4"/>
        <v>0.33507928300000001</v>
      </c>
    </row>
    <row r="42" spans="1:13" x14ac:dyDescent="0.2">
      <c r="A42" s="11">
        <v>40</v>
      </c>
      <c r="B42" s="8">
        <v>0</v>
      </c>
      <c r="C42" s="8">
        <v>0.44642893099999997</v>
      </c>
      <c r="D42" s="8">
        <v>0.20512820500000001</v>
      </c>
      <c r="E42" s="8">
        <v>0.84</v>
      </c>
      <c r="F42" s="8">
        <v>0.42720138899999999</v>
      </c>
      <c r="G42" s="8">
        <v>8.6415499000000007E-2</v>
      </c>
      <c r="I42">
        <f t="shared" si="0"/>
        <v>0.44642893099999997</v>
      </c>
      <c r="J42">
        <f t="shared" si="1"/>
        <v>0.20512820500000001</v>
      </c>
      <c r="K42">
        <f t="shared" si="2"/>
        <v>0.84</v>
      </c>
      <c r="L42">
        <f t="shared" si="3"/>
        <v>0.42720138899999999</v>
      </c>
      <c r="M42">
        <f t="shared" si="4"/>
        <v>8.6415499000000007E-2</v>
      </c>
    </row>
    <row r="43" spans="1:13" x14ac:dyDescent="0.2">
      <c r="A43" s="11">
        <v>41</v>
      </c>
      <c r="B43" s="8">
        <v>0</v>
      </c>
      <c r="C43" s="8">
        <v>0.738187708</v>
      </c>
      <c r="D43" s="8">
        <v>0.86784141000000004</v>
      </c>
      <c r="E43" s="8">
        <v>0.84</v>
      </c>
      <c r="F43" s="8">
        <v>0.78363026000000002</v>
      </c>
      <c r="G43" s="8">
        <v>0.92448329900000004</v>
      </c>
      <c r="I43">
        <f t="shared" si="0"/>
        <v>0.738187708</v>
      </c>
      <c r="J43">
        <f t="shared" si="1"/>
        <v>0.86784141000000004</v>
      </c>
      <c r="K43">
        <f t="shared" si="2"/>
        <v>0.84</v>
      </c>
      <c r="L43">
        <f t="shared" si="3"/>
        <v>0.78363026000000002</v>
      </c>
      <c r="M43">
        <f t="shared" si="4"/>
        <v>0.92448329900000004</v>
      </c>
    </row>
    <row r="44" spans="1:13" x14ac:dyDescent="0.2">
      <c r="A44" s="11">
        <v>42</v>
      </c>
      <c r="B44" s="8">
        <v>1</v>
      </c>
      <c r="C44" s="8">
        <v>0.74365039099999997</v>
      </c>
      <c r="D44" s="8">
        <v>0.77173913000000005</v>
      </c>
      <c r="E44" s="8">
        <v>0.64</v>
      </c>
      <c r="F44" s="8">
        <v>0.76420803800000003</v>
      </c>
      <c r="G44" s="8">
        <v>0.79386514399999997</v>
      </c>
      <c r="I44">
        <f t="shared" si="0"/>
        <v>0.74365039099999997</v>
      </c>
      <c r="J44">
        <f t="shared" si="1"/>
        <v>0.77173913000000005</v>
      </c>
      <c r="K44">
        <f t="shared" si="2"/>
        <v>0.64</v>
      </c>
      <c r="L44">
        <f t="shared" si="3"/>
        <v>0.76420803800000003</v>
      </c>
      <c r="M44">
        <f t="shared" si="4"/>
        <v>0.79386514399999997</v>
      </c>
    </row>
    <row r="45" spans="1:13" x14ac:dyDescent="0.2">
      <c r="A45" s="11">
        <v>43</v>
      </c>
      <c r="B45" s="8">
        <v>1</v>
      </c>
      <c r="C45" s="8">
        <v>0.75118404599999999</v>
      </c>
      <c r="D45" s="8">
        <v>0.86784141000000004</v>
      </c>
      <c r="E45" s="8">
        <v>0.96</v>
      </c>
      <c r="F45" s="8">
        <v>0.77738085700000004</v>
      </c>
      <c r="G45" s="8">
        <v>0.98713463499999998</v>
      </c>
      <c r="I45">
        <f t="shared" si="0"/>
        <v>0.75118404599999999</v>
      </c>
      <c r="J45">
        <f t="shared" si="1"/>
        <v>0.86784141000000004</v>
      </c>
      <c r="K45">
        <f t="shared" si="2"/>
        <v>0.96</v>
      </c>
      <c r="L45">
        <f t="shared" si="3"/>
        <v>0.77738085700000004</v>
      </c>
      <c r="M45">
        <f t="shared" si="4"/>
        <v>0.98</v>
      </c>
    </row>
    <row r="46" spans="1:13" x14ac:dyDescent="0.2">
      <c r="A46" s="11">
        <v>44</v>
      </c>
      <c r="B46" s="8">
        <v>0</v>
      </c>
      <c r="C46" s="8">
        <v>0.43675887400000002</v>
      </c>
      <c r="D46" s="8">
        <v>0.20512820500000001</v>
      </c>
      <c r="E46" s="8">
        <v>0.76</v>
      </c>
      <c r="F46" s="8">
        <v>0.44609882499999998</v>
      </c>
      <c r="G46" s="8">
        <v>3.9061068999999997E-2</v>
      </c>
      <c r="I46">
        <f t="shared" si="0"/>
        <v>0.43675887400000002</v>
      </c>
      <c r="J46">
        <f t="shared" si="1"/>
        <v>0.20512820500000001</v>
      </c>
      <c r="K46">
        <f t="shared" si="2"/>
        <v>0.76</v>
      </c>
      <c r="L46">
        <f t="shared" si="3"/>
        <v>0.44609882499999998</v>
      </c>
      <c r="M46">
        <f t="shared" si="4"/>
        <v>3.9061068999999997E-2</v>
      </c>
    </row>
    <row r="47" spans="1:13" x14ac:dyDescent="0.2">
      <c r="A47" s="11">
        <v>45</v>
      </c>
      <c r="B47" s="8">
        <v>1</v>
      </c>
      <c r="C47" s="8">
        <v>0.76796519500000004</v>
      </c>
      <c r="D47" s="8">
        <v>0.86784141000000004</v>
      </c>
      <c r="E47" s="8">
        <v>0.8</v>
      </c>
      <c r="F47" s="8">
        <v>0.77163891600000001</v>
      </c>
      <c r="G47" s="8">
        <v>0.77737212200000005</v>
      </c>
      <c r="I47">
        <f t="shared" si="0"/>
        <v>0.76796519500000004</v>
      </c>
      <c r="J47">
        <f t="shared" si="1"/>
        <v>0.86784141000000004</v>
      </c>
      <c r="K47">
        <f t="shared" si="2"/>
        <v>0.8</v>
      </c>
      <c r="L47">
        <f t="shared" si="3"/>
        <v>0.77163891600000001</v>
      </c>
      <c r="M47">
        <f t="shared" si="4"/>
        <v>0.77737212200000005</v>
      </c>
    </row>
    <row r="48" spans="1:13" x14ac:dyDescent="0.2">
      <c r="A48" s="11">
        <v>46</v>
      </c>
      <c r="B48" s="8">
        <v>1</v>
      </c>
      <c r="C48" s="8">
        <v>0.80402145300000005</v>
      </c>
      <c r="D48" s="8">
        <v>0.86784141000000004</v>
      </c>
      <c r="E48" s="8">
        <v>0.92</v>
      </c>
      <c r="F48" s="8">
        <v>0.79080983000000005</v>
      </c>
      <c r="G48" s="8">
        <v>0.95389086000000001</v>
      </c>
      <c r="I48">
        <f t="shared" si="0"/>
        <v>0.80402145300000005</v>
      </c>
      <c r="J48">
        <f t="shared" si="1"/>
        <v>0.86784141000000004</v>
      </c>
      <c r="K48">
        <f t="shared" si="2"/>
        <v>0.92</v>
      </c>
      <c r="L48">
        <f t="shared" si="3"/>
        <v>0.79080983000000005</v>
      </c>
      <c r="M48">
        <f t="shared" si="4"/>
        <v>0.95389086000000001</v>
      </c>
    </row>
    <row r="49" spans="1:13" x14ac:dyDescent="0.2">
      <c r="A49" s="11">
        <v>47</v>
      </c>
      <c r="B49" s="8">
        <v>1</v>
      </c>
      <c r="C49" s="8">
        <v>0.36137829599999999</v>
      </c>
      <c r="D49" s="8">
        <v>0.133333333</v>
      </c>
      <c r="E49" s="8">
        <v>0.68</v>
      </c>
      <c r="F49" s="8">
        <v>0.35298824400000001</v>
      </c>
      <c r="G49" s="8">
        <v>0.59732252399999997</v>
      </c>
      <c r="I49">
        <f t="shared" si="0"/>
        <v>0.36137829599999999</v>
      </c>
      <c r="J49">
        <f t="shared" si="1"/>
        <v>0.133333333</v>
      </c>
      <c r="K49">
        <f t="shared" si="2"/>
        <v>0.68</v>
      </c>
      <c r="L49">
        <f t="shared" si="3"/>
        <v>0.35298824400000001</v>
      </c>
      <c r="M49">
        <f t="shared" si="4"/>
        <v>0.59732252399999997</v>
      </c>
    </row>
    <row r="50" spans="1:13" x14ac:dyDescent="0.2">
      <c r="A50" s="11">
        <v>48</v>
      </c>
      <c r="B50" s="8">
        <v>1</v>
      </c>
      <c r="C50" s="8">
        <v>0.78661451900000001</v>
      </c>
      <c r="D50" s="8">
        <v>0.77173913000000005</v>
      </c>
      <c r="E50" s="8">
        <v>0.72</v>
      </c>
      <c r="F50" s="8">
        <v>0.73401932000000003</v>
      </c>
      <c r="G50" s="8">
        <v>0.82006108799999999</v>
      </c>
      <c r="I50">
        <f t="shared" si="0"/>
        <v>0.78661451900000001</v>
      </c>
      <c r="J50">
        <f t="shared" si="1"/>
        <v>0.77173913000000005</v>
      </c>
      <c r="K50">
        <f t="shared" si="2"/>
        <v>0.72</v>
      </c>
      <c r="L50">
        <f t="shared" si="3"/>
        <v>0.73401932000000003</v>
      </c>
      <c r="M50">
        <f t="shared" si="4"/>
        <v>0.82006108799999999</v>
      </c>
    </row>
    <row r="51" spans="1:13" x14ac:dyDescent="0.2">
      <c r="A51" s="11">
        <v>49</v>
      </c>
      <c r="B51" s="8">
        <v>0</v>
      </c>
      <c r="C51" s="8">
        <v>0.40178428399999999</v>
      </c>
      <c r="D51" s="8">
        <v>0.133333333</v>
      </c>
      <c r="E51" s="8">
        <v>0.52</v>
      </c>
      <c r="F51" s="8">
        <v>0.36576082199999999</v>
      </c>
      <c r="G51" s="8">
        <v>0.53366583599999995</v>
      </c>
      <c r="I51">
        <f t="shared" si="0"/>
        <v>0.40178428399999999</v>
      </c>
      <c r="J51">
        <f t="shared" si="1"/>
        <v>0.133333333</v>
      </c>
      <c r="K51">
        <f t="shared" si="2"/>
        <v>0.52</v>
      </c>
      <c r="L51">
        <f t="shared" si="3"/>
        <v>0.36576082199999999</v>
      </c>
      <c r="M51">
        <f t="shared" si="4"/>
        <v>0.53366583599999995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/>
  </sheetViews>
  <sheetFormatPr baseColWidth="10" defaultRowHeight="15" x14ac:dyDescent="0.2"/>
  <cols>
    <col min="4" max="4" width="10.83203125" customWidth="1"/>
    <col min="7" max="7" width="16" bestFit="1" customWidth="1"/>
    <col min="8" max="8" width="15.1640625" bestFit="1" customWidth="1"/>
    <col min="16" max="16" width="16.33203125" customWidth="1"/>
    <col min="17" max="17" width="16.1640625" customWidth="1"/>
    <col min="24" max="24" width="13" customWidth="1"/>
    <col min="29" max="29" width="20.6640625" bestFit="1" customWidth="1"/>
    <col min="31" max="31" width="23" bestFit="1" customWidth="1"/>
  </cols>
  <sheetData>
    <row r="1" spans="1:30" x14ac:dyDescent="0.2">
      <c r="A1" s="1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39</v>
      </c>
      <c r="H1" s="4" t="s">
        <v>40</v>
      </c>
      <c r="K1" s="4" t="s">
        <v>26</v>
      </c>
      <c r="L1" s="4" t="s">
        <v>27</v>
      </c>
      <c r="M1" s="4" t="s">
        <v>33</v>
      </c>
      <c r="N1" s="4" t="s">
        <v>34</v>
      </c>
      <c r="O1" s="4" t="s">
        <v>35</v>
      </c>
      <c r="P1" s="4" t="s">
        <v>41</v>
      </c>
      <c r="Q1" s="4" t="s">
        <v>42</v>
      </c>
      <c r="T1" s="15" t="s">
        <v>37</v>
      </c>
      <c r="U1" s="15"/>
      <c r="V1" s="15"/>
      <c r="W1" s="15"/>
      <c r="X1" s="15"/>
      <c r="Y1" s="15"/>
      <c r="Z1" s="15"/>
      <c r="AA1" s="15"/>
      <c r="AB1" s="13"/>
    </row>
    <row r="2" spans="1:30" x14ac:dyDescent="0.2">
      <c r="A2">
        <v>1</v>
      </c>
      <c r="B2">
        <v>0.47830941999999999</v>
      </c>
      <c r="C2">
        <v>0.133333333</v>
      </c>
      <c r="D2">
        <v>0.44</v>
      </c>
      <c r="E2">
        <v>0.379189795</v>
      </c>
      <c r="F2">
        <v>8.4859571999999994E-2</v>
      </c>
      <c r="G2">
        <f>AVERAGE(B2:F2)</f>
        <v>0.30313842400000002</v>
      </c>
      <c r="H2">
        <f>(B2*$AD$3+C2*$AD$4+D2*$AD$5+E2*$AD$6+F2*$AD$7)</f>
        <v>0.37949266019999994</v>
      </c>
      <c r="K2">
        <f>-IF(A2=1,LOG(B2),LOG(1-B2))</f>
        <v>0.32029106589003897</v>
      </c>
      <c r="L2">
        <f>-IF(A2=1,LOG(C2),LOG(1-C2))</f>
        <v>0.87506126447743626</v>
      </c>
      <c r="M2">
        <f>-IF(A2=1,LOG(D2),LOG(1-D2))</f>
        <v>0.35654732351381258</v>
      </c>
      <c r="N2">
        <f>-IF(A2=1,LOG(E2),LOG(1-E2))</f>
        <v>0.4211433591895235</v>
      </c>
      <c r="O2">
        <f>-IF(A2=1,LOG(F2),LOG(1-F2))</f>
        <v>1.0712991629831079</v>
      </c>
      <c r="P2">
        <f>-IF(A2=1,LOG(G2),LOG(1-G2))</f>
        <v>0.51835901159168096</v>
      </c>
      <c r="Q2">
        <f>-IF(A2=1,LOG(H2),LOG(1-H2))</f>
        <v>0.42079661941399293</v>
      </c>
      <c r="T2" s="2"/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43</v>
      </c>
      <c r="AA2" s="2" t="s">
        <v>44</v>
      </c>
      <c r="AB2" s="14"/>
      <c r="AC2" t="s">
        <v>36</v>
      </c>
      <c r="AD2" t="s">
        <v>38</v>
      </c>
    </row>
    <row r="3" spans="1:30" x14ac:dyDescent="0.2">
      <c r="A3">
        <v>0</v>
      </c>
      <c r="B3">
        <v>0.47259937000000002</v>
      </c>
      <c r="C3">
        <v>0.71428571399999996</v>
      </c>
      <c r="D3">
        <v>0.92</v>
      </c>
      <c r="E3">
        <v>0.43644131600000002</v>
      </c>
      <c r="F3">
        <v>0.56974810399999998</v>
      </c>
      <c r="G3">
        <f t="shared" ref="G3:G51" si="0">AVERAGE(B3:F3)</f>
        <v>0.62261490079999993</v>
      </c>
      <c r="H3">
        <f t="shared" ref="H3:H51" si="1">(B3*$AD$3+C3*$AD$4+D3*$AD$5+E3*$AD$6+F3*$AD$7)</f>
        <v>0.46061941099999998</v>
      </c>
      <c r="K3">
        <f t="shared" ref="K3:K51" si="2">-IF(A3=1,LOG(B3),LOG(1-B3))</f>
        <v>0.27785935576109</v>
      </c>
      <c r="L3">
        <f t="shared" ref="L3:L51" si="3">-IF(A3=1,LOG(C3),LOG(1-C3))</f>
        <v>0.54406804391598107</v>
      </c>
      <c r="M3">
        <f t="shared" ref="M3:M51" si="4">-IF(A3=1,LOG(D3),LOG(1-D3))</f>
        <v>1.0969100130080567</v>
      </c>
      <c r="N3">
        <f t="shared" ref="N3:N51" si="5">-IF(A3=1,LOG(E3),LOG(1-E3))</f>
        <v>0.24906085368996009</v>
      </c>
      <c r="O3">
        <f t="shared" ref="O3:O51" si="6">-IF(A3=1,LOG(F3),LOG(1-F3))</f>
        <v>0.3662772071816377</v>
      </c>
      <c r="P3">
        <f t="shared" ref="P3:P51" si="7">-IF(A3=1,LOG(G3),LOG(1-G3))</f>
        <v>0.4232152516617404</v>
      </c>
      <c r="Q3">
        <f t="shared" ref="Q3:Q51" si="8">-IF(A3=1,LOG(H3),LOG(1-H3))</f>
        <v>0.26810468680762822</v>
      </c>
      <c r="T3" s="2" t="s">
        <v>17</v>
      </c>
      <c r="U3">
        <f t="shared" ref="U3:AA3" si="9">CORREL($B$2:$B$51,B2:B51)</f>
        <v>0.99999999999999978</v>
      </c>
      <c r="V3">
        <f t="shared" si="9"/>
        <v>0.78306836311056116</v>
      </c>
      <c r="W3">
        <f t="shared" si="9"/>
        <v>-3.546062983574845E-2</v>
      </c>
      <c r="X3">
        <f t="shared" si="9"/>
        <v>0.94548963614288628</v>
      </c>
      <c r="Y3">
        <f t="shared" si="9"/>
        <v>0.76842187883828139</v>
      </c>
      <c r="Z3">
        <f t="shared" si="9"/>
        <v>0.89814046145158288</v>
      </c>
      <c r="AA3">
        <f t="shared" si="9"/>
        <v>0.97150761393744989</v>
      </c>
      <c r="AC3">
        <f>SUM(K2:K51)/LEN(K2:K51)</f>
        <v>0.70298359240560904</v>
      </c>
      <c r="AD3">
        <v>0.3</v>
      </c>
    </row>
    <row r="4" spans="1:30" x14ac:dyDescent="0.2">
      <c r="A4">
        <v>0</v>
      </c>
      <c r="B4">
        <v>0.71413372200000003</v>
      </c>
      <c r="C4">
        <v>0.98</v>
      </c>
      <c r="D4">
        <v>0.64</v>
      </c>
      <c r="E4">
        <v>0.68255817399999996</v>
      </c>
      <c r="F4">
        <v>0.76827073099999998</v>
      </c>
      <c r="G4">
        <f t="shared" si="0"/>
        <v>0.75699252540000006</v>
      </c>
      <c r="H4">
        <f t="shared" si="1"/>
        <v>0.70060209409999996</v>
      </c>
      <c r="K4">
        <f t="shared" si="2"/>
        <v>0.54383707284171179</v>
      </c>
      <c r="L4">
        <f t="shared" si="3"/>
        <v>1.6989700043360185</v>
      </c>
      <c r="M4">
        <f t="shared" si="4"/>
        <v>0.44369749923271273</v>
      </c>
      <c r="N4">
        <f t="shared" si="5"/>
        <v>0.49833585135478653</v>
      </c>
      <c r="O4">
        <f t="shared" si="6"/>
        <v>0.63501910836630138</v>
      </c>
      <c r="P4">
        <f t="shared" si="7"/>
        <v>0.61438036785185346</v>
      </c>
      <c r="Q4">
        <f t="shared" si="8"/>
        <v>0.52375124159902875</v>
      </c>
      <c r="T4" s="2" t="s">
        <v>18</v>
      </c>
      <c r="U4">
        <f t="shared" ref="U4:AA4" si="10">CORREL($C$2:$C$51,B2:B51)</f>
        <v>0.78306836311056116</v>
      </c>
      <c r="V4">
        <f t="shared" si="10"/>
        <v>1</v>
      </c>
      <c r="W4">
        <f t="shared" si="10"/>
        <v>0.12780343249491644</v>
      </c>
      <c r="X4">
        <f t="shared" si="10"/>
        <v>0.84153573223065092</v>
      </c>
      <c r="Y4">
        <f t="shared" si="10"/>
        <v>0.77860451860798596</v>
      </c>
      <c r="Z4">
        <f t="shared" si="10"/>
        <v>0.92450996479140746</v>
      </c>
      <c r="AA4">
        <f t="shared" si="10"/>
        <v>0.84720058147218669</v>
      </c>
      <c r="AC4">
        <f>SUM(L2:L51)/LEN(L2:L51)</f>
        <v>0.92883815930386937</v>
      </c>
      <c r="AD4">
        <v>0</v>
      </c>
    </row>
    <row r="5" spans="1:30" x14ac:dyDescent="0.2">
      <c r="A5">
        <v>1</v>
      </c>
      <c r="B5">
        <v>0.73878035500000006</v>
      </c>
      <c r="C5">
        <v>0.86784141000000004</v>
      </c>
      <c r="D5">
        <v>0.68</v>
      </c>
      <c r="E5">
        <v>0.78363026000000002</v>
      </c>
      <c r="F5">
        <v>0.85190612099999996</v>
      </c>
      <c r="G5">
        <f t="shared" si="0"/>
        <v>0.78443162919999998</v>
      </c>
      <c r="H5">
        <f t="shared" si="1"/>
        <v>0.77700287460000006</v>
      </c>
      <c r="K5">
        <f t="shared" si="2"/>
        <v>0.13148466145666071</v>
      </c>
      <c r="L5">
        <f t="shared" si="3"/>
        <v>6.1559630877211939E-2</v>
      </c>
      <c r="M5">
        <f t="shared" si="4"/>
        <v>0.16749108729376366</v>
      </c>
      <c r="N5">
        <f t="shared" si="5"/>
        <v>0.1058888020069544</v>
      </c>
      <c r="O5">
        <f t="shared" si="6"/>
        <v>6.9608261310821276E-2</v>
      </c>
      <c r="P5">
        <f t="shared" si="7"/>
        <v>0.10544490339016675</v>
      </c>
      <c r="Q5">
        <f t="shared" si="8"/>
        <v>0.10957737448015605</v>
      </c>
      <c r="T5" s="2" t="s">
        <v>19</v>
      </c>
      <c r="U5">
        <f t="shared" ref="U5:AA5" si="11">CORREL($D$2:$D$51,B2:B51)</f>
        <v>-3.546062983574845E-2</v>
      </c>
      <c r="V5">
        <f t="shared" si="11"/>
        <v>0.12780343249491644</v>
      </c>
      <c r="W5">
        <f t="shared" si="11"/>
        <v>1</v>
      </c>
      <c r="X5">
        <f t="shared" si="11"/>
        <v>5.4038423243784175E-2</v>
      </c>
      <c r="Y5">
        <f t="shared" si="11"/>
        <v>0.13499996894516286</v>
      </c>
      <c r="Z5">
        <f t="shared" si="11"/>
        <v>0.21396234387521504</v>
      </c>
      <c r="AA5">
        <f t="shared" si="11"/>
        <v>4.1886108627420066E-2</v>
      </c>
      <c r="AC5">
        <f>SUM(M2:M51)/LEN(M2:M51)</f>
        <v>0.88900057907369601</v>
      </c>
      <c r="AD5">
        <v>0</v>
      </c>
    </row>
    <row r="6" spans="1:30" x14ac:dyDescent="0.2">
      <c r="A6">
        <v>1</v>
      </c>
      <c r="B6">
        <v>0.75013668899999997</v>
      </c>
      <c r="C6">
        <v>0.77173913000000005</v>
      </c>
      <c r="D6">
        <v>0.68</v>
      </c>
      <c r="E6">
        <v>0.747649597</v>
      </c>
      <c r="F6">
        <v>0.95435363100000004</v>
      </c>
      <c r="G6">
        <f t="shared" si="0"/>
        <v>0.78077580940000002</v>
      </c>
      <c r="H6">
        <f t="shared" si="1"/>
        <v>0.76906612799999996</v>
      </c>
      <c r="K6">
        <f t="shared" si="2"/>
        <v>0.12485959278222539</v>
      </c>
      <c r="L6">
        <f t="shared" si="3"/>
        <v>0.1125294788711529</v>
      </c>
      <c r="M6">
        <f t="shared" si="4"/>
        <v>0.16749108729376366</v>
      </c>
      <c r="N6">
        <f t="shared" si="5"/>
        <v>0.12630189644654816</v>
      </c>
      <c r="O6">
        <f t="shared" si="6"/>
        <v>2.0290669809256034E-2</v>
      </c>
      <c r="P6">
        <f t="shared" si="7"/>
        <v>0.1074736507804557</v>
      </c>
      <c r="Q6">
        <f t="shared" si="8"/>
        <v>0.11403631586727636</v>
      </c>
      <c r="T6" s="2" t="s">
        <v>20</v>
      </c>
      <c r="U6">
        <f t="shared" ref="U6:AA6" si="12">CORREL($E$2:$E$51,B2:B51)</f>
        <v>0.94548963614288628</v>
      </c>
      <c r="V6">
        <f t="shared" si="12"/>
        <v>0.84153573223065092</v>
      </c>
      <c r="W6">
        <f t="shared" si="12"/>
        <v>5.4038423243784175E-2</v>
      </c>
      <c r="X6">
        <f t="shared" si="12"/>
        <v>1.0000000000000002</v>
      </c>
      <c r="Y6">
        <f t="shared" si="12"/>
        <v>0.78558239283440856</v>
      </c>
      <c r="Z6">
        <f t="shared" si="12"/>
        <v>0.93264638299839209</v>
      </c>
      <c r="AA6">
        <f t="shared" si="12"/>
        <v>0.98836054277590035</v>
      </c>
      <c r="AC6">
        <f>SUM(N2:N51)/LEN(N2:N51)</f>
        <v>0.68145009389972699</v>
      </c>
      <c r="AD6">
        <v>0.6</v>
      </c>
    </row>
    <row r="7" spans="1:30" x14ac:dyDescent="0.2">
      <c r="A7">
        <v>0</v>
      </c>
      <c r="B7">
        <v>0.24119449800000001</v>
      </c>
      <c r="C7">
        <v>0.71428571399999996</v>
      </c>
      <c r="D7">
        <v>0.72</v>
      </c>
      <c r="E7">
        <v>0.39681079299999999</v>
      </c>
      <c r="F7">
        <v>0.32773286099999999</v>
      </c>
      <c r="G7">
        <f t="shared" si="0"/>
        <v>0.48000477320000001</v>
      </c>
      <c r="H7">
        <f t="shared" si="1"/>
        <v>0.34321811129999996</v>
      </c>
      <c r="K7">
        <f t="shared" si="2"/>
        <v>0.11986952875915725</v>
      </c>
      <c r="L7">
        <f t="shared" si="3"/>
        <v>0.54406804391598107</v>
      </c>
      <c r="M7">
        <f t="shared" si="4"/>
        <v>0.55284196865778079</v>
      </c>
      <c r="N7">
        <f t="shared" si="5"/>
        <v>0.21954643799749779</v>
      </c>
      <c r="O7">
        <f t="shared" si="6"/>
        <v>0.17245811691686957</v>
      </c>
      <c r="P7">
        <f t="shared" si="7"/>
        <v>0.2840006428727686</v>
      </c>
      <c r="Q7">
        <f t="shared" si="8"/>
        <v>0.1825788317505215</v>
      </c>
      <c r="T7" s="2" t="s">
        <v>21</v>
      </c>
      <c r="U7">
        <f t="shared" ref="U7:AA7" si="13">CORREL($F$2:$F$51,B2:B51)</f>
        <v>0.76842187883828139</v>
      </c>
      <c r="V7">
        <f t="shared" si="13"/>
        <v>0.77860451860798596</v>
      </c>
      <c r="W7">
        <f t="shared" si="13"/>
        <v>0.13499996894516286</v>
      </c>
      <c r="X7">
        <f t="shared" si="13"/>
        <v>0.78558239283440856</v>
      </c>
      <c r="Y7">
        <f t="shared" si="13"/>
        <v>0.99999999999999989</v>
      </c>
      <c r="Z7">
        <f t="shared" si="13"/>
        <v>0.91631929022342851</v>
      </c>
      <c r="AA7">
        <f t="shared" si="13"/>
        <v>0.84743567286047894</v>
      </c>
      <c r="AC7">
        <f>SUM(O2:O51)/LEN(O2:O51)</f>
        <v>0.75728739677907397</v>
      </c>
      <c r="AD7">
        <v>0.1</v>
      </c>
    </row>
    <row r="8" spans="1:30" x14ac:dyDescent="0.2">
      <c r="A8">
        <v>0</v>
      </c>
      <c r="B8">
        <v>0.39486737799999999</v>
      </c>
      <c r="C8">
        <v>0.5</v>
      </c>
      <c r="D8">
        <v>0.72</v>
      </c>
      <c r="E8">
        <v>0.50387044700000005</v>
      </c>
      <c r="F8">
        <v>0.73350787200000001</v>
      </c>
      <c r="G8">
        <f t="shared" si="0"/>
        <v>0.57044913940000008</v>
      </c>
      <c r="H8">
        <f t="shared" si="1"/>
        <v>0.49413326879999997</v>
      </c>
      <c r="K8">
        <f t="shared" si="2"/>
        <v>0.21814943412309432</v>
      </c>
      <c r="L8">
        <f t="shared" si="3"/>
        <v>0.3010299956639812</v>
      </c>
      <c r="M8">
        <f t="shared" si="4"/>
        <v>0.55284196865778079</v>
      </c>
      <c r="N8">
        <f t="shared" si="5"/>
        <v>0.3044049025293194</v>
      </c>
      <c r="O8">
        <f t="shared" si="6"/>
        <v>0.57431561521772823</v>
      </c>
      <c r="P8">
        <f t="shared" si="7"/>
        <v>0.36698540652379585</v>
      </c>
      <c r="Q8">
        <f t="shared" si="8"/>
        <v>0.29596388143617913</v>
      </c>
      <c r="T8" s="6" t="s">
        <v>43</v>
      </c>
      <c r="U8">
        <f t="shared" ref="U8:AA8" si="14">CORREL($G$2:$G$51,B2:B51)</f>
        <v>0.89814046145158288</v>
      </c>
      <c r="V8">
        <f t="shared" si="14"/>
        <v>0.92450996479140746</v>
      </c>
      <c r="W8">
        <f t="shared" si="14"/>
        <v>0.21396234387521504</v>
      </c>
      <c r="X8">
        <f t="shared" si="14"/>
        <v>0.93264638299839209</v>
      </c>
      <c r="Y8">
        <f t="shared" si="14"/>
        <v>0.91631929022342851</v>
      </c>
      <c r="Z8">
        <f t="shared" si="14"/>
        <v>0.99999999999999989</v>
      </c>
      <c r="AA8">
        <f t="shared" si="14"/>
        <v>0.95709073885877893</v>
      </c>
      <c r="AC8">
        <f>SUM(P2:P51)/LEN(P2:P51)</f>
        <v>0.69969689206418195</v>
      </c>
    </row>
    <row r="9" spans="1:30" x14ac:dyDescent="0.2">
      <c r="A9">
        <v>1</v>
      </c>
      <c r="B9">
        <v>0.74303757299999995</v>
      </c>
      <c r="C9">
        <v>0.77173913000000005</v>
      </c>
      <c r="D9">
        <v>0.68</v>
      </c>
      <c r="E9">
        <v>0.76420803800000003</v>
      </c>
      <c r="F9">
        <v>0.75932395500000005</v>
      </c>
      <c r="G9">
        <f t="shared" si="0"/>
        <v>0.7436617392</v>
      </c>
      <c r="H9">
        <f t="shared" si="1"/>
        <v>0.75736849019999997</v>
      </c>
      <c r="K9">
        <f t="shared" si="2"/>
        <v>0.12898922482085967</v>
      </c>
      <c r="L9">
        <f t="shared" si="3"/>
        <v>0.1125294788711529</v>
      </c>
      <c r="M9">
        <f t="shared" si="4"/>
        <v>0.16749108729376366</v>
      </c>
      <c r="N9">
        <f t="shared" si="5"/>
        <v>0.11678839868021017</v>
      </c>
      <c r="O9">
        <f t="shared" si="6"/>
        <v>0.11957289887065684</v>
      </c>
      <c r="P9">
        <f t="shared" si="7"/>
        <v>0.12862456204049447</v>
      </c>
      <c r="Q9">
        <f t="shared" si="8"/>
        <v>0.12069276736535066</v>
      </c>
      <c r="T9" s="6" t="s">
        <v>44</v>
      </c>
      <c r="U9">
        <f t="shared" ref="U9:AA9" si="15">CORREL($H$2:$H$51,B2:B51)</f>
        <v>0.97150761393744989</v>
      </c>
      <c r="V9">
        <f t="shared" si="15"/>
        <v>0.84720058147218669</v>
      </c>
      <c r="W9">
        <f t="shared" si="15"/>
        <v>4.1886108627420066E-2</v>
      </c>
      <c r="X9">
        <f t="shared" si="15"/>
        <v>0.98836054277590035</v>
      </c>
      <c r="Y9">
        <f t="shared" si="15"/>
        <v>0.84743567286047894</v>
      </c>
      <c r="Z9">
        <f t="shared" si="15"/>
        <v>0.95709073885877893</v>
      </c>
      <c r="AA9">
        <f t="shared" si="15"/>
        <v>0.99999999999999978</v>
      </c>
      <c r="AC9">
        <f>SUM(Q2:Q51)/LEN(Q2:Q51)</f>
        <v>0.66685950503617453</v>
      </c>
    </row>
    <row r="10" spans="1:30" x14ac:dyDescent="0.2">
      <c r="A10">
        <v>1</v>
      </c>
      <c r="B10">
        <v>0.73002455499999996</v>
      </c>
      <c r="C10">
        <v>0.77173913000000005</v>
      </c>
      <c r="D10">
        <v>0.68</v>
      </c>
      <c r="E10">
        <v>0.75496811200000002</v>
      </c>
      <c r="F10">
        <v>0.74673342700000001</v>
      </c>
      <c r="G10">
        <f t="shared" si="0"/>
        <v>0.73669304480000009</v>
      </c>
      <c r="H10">
        <f t="shared" si="1"/>
        <v>0.74666157639999997</v>
      </c>
      <c r="K10">
        <f t="shared" si="2"/>
        <v>0.13666253176769064</v>
      </c>
      <c r="L10">
        <f t="shared" si="3"/>
        <v>0.1125294788711529</v>
      </c>
      <c r="M10">
        <f t="shared" si="4"/>
        <v>0.16749108729376366</v>
      </c>
      <c r="N10">
        <f t="shared" si="5"/>
        <v>0.12207139151638009</v>
      </c>
      <c r="O10">
        <f t="shared" si="6"/>
        <v>0.12683440734762966</v>
      </c>
      <c r="P10">
        <f t="shared" si="7"/>
        <v>0.13271343034769412</v>
      </c>
      <c r="Q10">
        <f t="shared" si="8"/>
        <v>0.12687619712066958</v>
      </c>
    </row>
    <row r="11" spans="1:30" x14ac:dyDescent="0.2">
      <c r="A11">
        <v>1</v>
      </c>
      <c r="B11">
        <v>0.81297498199999996</v>
      </c>
      <c r="C11">
        <v>0.86784141000000004</v>
      </c>
      <c r="D11">
        <v>0.64</v>
      </c>
      <c r="E11">
        <v>0.784226757</v>
      </c>
      <c r="F11">
        <v>0.96957892199999995</v>
      </c>
      <c r="G11">
        <f t="shared" si="0"/>
        <v>0.81492441420000006</v>
      </c>
      <c r="H11">
        <f t="shared" si="1"/>
        <v>0.81138644100000001</v>
      </c>
      <c r="K11">
        <f t="shared" si="2"/>
        <v>8.9922818915803643E-2</v>
      </c>
      <c r="L11">
        <f t="shared" si="3"/>
        <v>6.1559630877211939E-2</v>
      </c>
      <c r="M11">
        <f t="shared" si="4"/>
        <v>0.19382002601611281</v>
      </c>
      <c r="N11">
        <f t="shared" si="5"/>
        <v>0.1055583441077175</v>
      </c>
      <c r="O11">
        <f t="shared" si="6"/>
        <v>1.3416834347952409E-2</v>
      </c>
      <c r="P11">
        <f t="shared" si="7"/>
        <v>8.8882671036910901E-2</v>
      </c>
      <c r="Q11">
        <f t="shared" si="8"/>
        <v>9.0772254023955071E-2</v>
      </c>
    </row>
    <row r="12" spans="1:30" x14ac:dyDescent="0.2">
      <c r="A12">
        <v>1</v>
      </c>
      <c r="B12">
        <v>0.87945892199999998</v>
      </c>
      <c r="C12">
        <v>0.77173913000000005</v>
      </c>
      <c r="D12">
        <v>0.72</v>
      </c>
      <c r="E12">
        <v>0.75482916600000005</v>
      </c>
      <c r="F12">
        <v>0.93893158399999999</v>
      </c>
      <c r="G12">
        <f t="shared" si="0"/>
        <v>0.81299176039999987</v>
      </c>
      <c r="H12">
        <f t="shared" si="1"/>
        <v>0.81062833460000006</v>
      </c>
      <c r="K12">
        <f t="shared" si="2"/>
        <v>5.5784440874351277E-2</v>
      </c>
      <c r="L12">
        <f t="shared" si="3"/>
        <v>0.1125294788711529</v>
      </c>
      <c r="M12">
        <f t="shared" si="4"/>
        <v>0.14266750356873156</v>
      </c>
      <c r="N12">
        <f t="shared" si="5"/>
        <v>0.12215132738874146</v>
      </c>
      <c r="O12">
        <f t="shared" si="6"/>
        <v>2.7366051795408887E-2</v>
      </c>
      <c r="P12">
        <f t="shared" si="7"/>
        <v>8.9913855920011207E-2</v>
      </c>
      <c r="Q12">
        <f t="shared" si="8"/>
        <v>9.1178220054773648E-2</v>
      </c>
    </row>
    <row r="13" spans="1:30" x14ac:dyDescent="0.2">
      <c r="A13">
        <v>1</v>
      </c>
      <c r="B13">
        <v>0.420022644</v>
      </c>
      <c r="C13">
        <v>0.5</v>
      </c>
      <c r="D13">
        <v>0.72</v>
      </c>
      <c r="E13">
        <v>0.48609856400000001</v>
      </c>
      <c r="F13">
        <v>0.72781842900000004</v>
      </c>
      <c r="G13">
        <f t="shared" si="0"/>
        <v>0.57078792740000006</v>
      </c>
      <c r="H13">
        <f t="shared" si="1"/>
        <v>0.49044777449999999</v>
      </c>
      <c r="K13">
        <f t="shared" si="2"/>
        <v>0.37672729555648815</v>
      </c>
      <c r="L13">
        <f t="shared" si="3"/>
        <v>0.3010299956639812</v>
      </c>
      <c r="M13">
        <f t="shared" si="4"/>
        <v>0.14266750356873156</v>
      </c>
      <c r="N13">
        <f t="shared" si="5"/>
        <v>0.31327566188739403</v>
      </c>
      <c r="O13">
        <f t="shared" si="6"/>
        <v>0.13797695189394812</v>
      </c>
      <c r="P13">
        <f t="shared" si="7"/>
        <v>0.2435252211197754</v>
      </c>
      <c r="Q13">
        <f t="shared" si="8"/>
        <v>0.30940723181926599</v>
      </c>
    </row>
    <row r="14" spans="1:30" x14ac:dyDescent="0.2">
      <c r="A14">
        <v>0</v>
      </c>
      <c r="B14">
        <v>0.37425172299999998</v>
      </c>
      <c r="C14">
        <v>0.20512820500000001</v>
      </c>
      <c r="D14">
        <v>0.64</v>
      </c>
      <c r="E14">
        <v>0.33681028699999999</v>
      </c>
      <c r="F14">
        <v>2.5665281000000002E-2</v>
      </c>
      <c r="G14">
        <f t="shared" si="0"/>
        <v>0.31637109920000001</v>
      </c>
      <c r="H14">
        <f t="shared" si="1"/>
        <v>0.31692821720000003</v>
      </c>
      <c r="K14">
        <f t="shared" si="2"/>
        <v>0.20360033754941956</v>
      </c>
      <c r="L14">
        <f t="shared" si="3"/>
        <v>9.9702913122179063E-2</v>
      </c>
      <c r="M14">
        <f t="shared" si="4"/>
        <v>0.44369749923271273</v>
      </c>
      <c r="N14">
        <f t="shared" si="5"/>
        <v>0.17836221892036494</v>
      </c>
      <c r="O14">
        <f t="shared" si="6"/>
        <v>1.1291821722514235E-2</v>
      </c>
      <c r="P14">
        <f t="shared" si="7"/>
        <v>0.16517958551734982</v>
      </c>
      <c r="Q14">
        <f t="shared" si="8"/>
        <v>0.16553365468476014</v>
      </c>
    </row>
    <row r="15" spans="1:30" x14ac:dyDescent="0.2">
      <c r="A15">
        <v>0</v>
      </c>
      <c r="B15">
        <v>0.35923609400000001</v>
      </c>
      <c r="C15">
        <v>0.5</v>
      </c>
      <c r="D15">
        <v>0.68</v>
      </c>
      <c r="E15">
        <v>0.43266985299999999</v>
      </c>
      <c r="F15">
        <v>0.15039324800000001</v>
      </c>
      <c r="G15">
        <f t="shared" si="0"/>
        <v>0.42445983900000001</v>
      </c>
      <c r="H15">
        <f t="shared" si="1"/>
        <v>0.38241206479999995</v>
      </c>
      <c r="K15">
        <f t="shared" si="2"/>
        <v>0.19330195988654825</v>
      </c>
      <c r="L15">
        <f t="shared" si="3"/>
        <v>0.3010299956639812</v>
      </c>
      <c r="M15">
        <f t="shared" si="4"/>
        <v>0.49485002168009407</v>
      </c>
      <c r="N15">
        <f t="shared" si="5"/>
        <v>0.24616413812068816</v>
      </c>
      <c r="O15">
        <f t="shared" si="6"/>
        <v>7.0782044821116316E-2</v>
      </c>
      <c r="P15">
        <f t="shared" si="7"/>
        <v>0.23992436605306774</v>
      </c>
      <c r="Q15">
        <f t="shared" si="8"/>
        <v>0.20930119668664088</v>
      </c>
    </row>
    <row r="16" spans="1:30" x14ac:dyDescent="0.2">
      <c r="A16">
        <v>1</v>
      </c>
      <c r="B16">
        <v>0.82759785500000005</v>
      </c>
      <c r="C16">
        <v>0.77173913000000005</v>
      </c>
      <c r="D16">
        <v>0.72</v>
      </c>
      <c r="E16">
        <v>0.75482916600000005</v>
      </c>
      <c r="F16">
        <v>0.93896973100000003</v>
      </c>
      <c r="G16">
        <f t="shared" si="0"/>
        <v>0.80262717640000003</v>
      </c>
      <c r="H16">
        <f t="shared" si="1"/>
        <v>0.79507382920000003</v>
      </c>
      <c r="K16">
        <f t="shared" si="2"/>
        <v>8.2180643626011685E-2</v>
      </c>
      <c r="L16">
        <f t="shared" si="3"/>
        <v>0.1125294788711529</v>
      </c>
      <c r="M16">
        <f t="shared" si="4"/>
        <v>0.14266750356873156</v>
      </c>
      <c r="N16">
        <f t="shared" si="5"/>
        <v>0.12215132738874146</v>
      </c>
      <c r="O16">
        <f t="shared" si="6"/>
        <v>2.7348407597099712E-2</v>
      </c>
      <c r="P16">
        <f t="shared" si="7"/>
        <v>9.548613944301923E-2</v>
      </c>
      <c r="Q16">
        <f t="shared" si="8"/>
        <v>9.9592541626006448E-2</v>
      </c>
    </row>
    <row r="17" spans="1:17" x14ac:dyDescent="0.2">
      <c r="A17">
        <v>1</v>
      </c>
      <c r="B17">
        <v>0.36647528299999999</v>
      </c>
      <c r="C17">
        <v>0.20512820500000001</v>
      </c>
      <c r="D17">
        <v>0.76</v>
      </c>
      <c r="E17">
        <v>0.39759445900000001</v>
      </c>
      <c r="F17">
        <v>0.46374094500000002</v>
      </c>
      <c r="G17">
        <f t="shared" si="0"/>
        <v>0.43858777839999996</v>
      </c>
      <c r="H17">
        <f t="shared" si="1"/>
        <v>0.39487335480000002</v>
      </c>
      <c r="K17">
        <f t="shared" si="2"/>
        <v>0.43595531111479019</v>
      </c>
      <c r="L17">
        <f t="shared" si="3"/>
        <v>0.68797462030598966</v>
      </c>
      <c r="M17">
        <f t="shared" si="4"/>
        <v>0.11918640771920865</v>
      </c>
      <c r="N17">
        <f t="shared" si="5"/>
        <v>0.40055967669548004</v>
      </c>
      <c r="O17">
        <f t="shared" si="6"/>
        <v>0.33372455732283129</v>
      </c>
      <c r="P17">
        <f t="shared" si="7"/>
        <v>0.35794347445373542</v>
      </c>
      <c r="Q17">
        <f t="shared" si="8"/>
        <v>0.40354217052717467</v>
      </c>
    </row>
    <row r="18" spans="1:17" x14ac:dyDescent="0.2">
      <c r="A18">
        <v>1</v>
      </c>
      <c r="B18">
        <v>0.82160351099999995</v>
      </c>
      <c r="C18">
        <v>0.77173913000000005</v>
      </c>
      <c r="D18">
        <v>0.48</v>
      </c>
      <c r="E18">
        <v>0.77138760799999995</v>
      </c>
      <c r="F18">
        <v>0.91271871299999996</v>
      </c>
      <c r="G18">
        <f t="shared" si="0"/>
        <v>0.75148979239999991</v>
      </c>
      <c r="H18">
        <f t="shared" si="1"/>
        <v>0.80058548939999996</v>
      </c>
      <c r="K18">
        <f t="shared" si="2"/>
        <v>8.5337713514152216E-2</v>
      </c>
      <c r="L18">
        <f t="shared" si="3"/>
        <v>0.1125294788711529</v>
      </c>
      <c r="M18">
        <f t="shared" si="4"/>
        <v>0.31875876262441277</v>
      </c>
      <c r="N18">
        <f t="shared" si="5"/>
        <v>0.11272734216228632</v>
      </c>
      <c r="O18">
        <f t="shared" si="6"/>
        <v>3.9663045263296198E-2</v>
      </c>
      <c r="P18">
        <f t="shared" si="7"/>
        <v>0.12407691412492552</v>
      </c>
      <c r="Q18">
        <f t="shared" si="8"/>
        <v>9.6592285740555769E-2</v>
      </c>
    </row>
    <row r="19" spans="1:17" x14ac:dyDescent="0.2">
      <c r="A19">
        <v>1</v>
      </c>
      <c r="B19">
        <v>0.74070754500000002</v>
      </c>
      <c r="C19">
        <v>0.77173913000000005</v>
      </c>
      <c r="D19">
        <v>0.72</v>
      </c>
      <c r="E19">
        <v>0.76420803800000003</v>
      </c>
      <c r="F19">
        <v>0.87058258099999997</v>
      </c>
      <c r="G19">
        <f t="shared" si="0"/>
        <v>0.77344745879999999</v>
      </c>
      <c r="H19">
        <f t="shared" si="1"/>
        <v>0.76779534439999997</v>
      </c>
      <c r="K19">
        <f t="shared" si="2"/>
        <v>0.13035323151260525</v>
      </c>
      <c r="L19">
        <f t="shared" si="3"/>
        <v>0.1125294788711529</v>
      </c>
      <c r="M19">
        <f t="shared" si="4"/>
        <v>0.14266750356873156</v>
      </c>
      <c r="N19">
        <f t="shared" si="5"/>
        <v>0.11678839868021017</v>
      </c>
      <c r="O19">
        <f t="shared" si="6"/>
        <v>6.0190026647103684E-2</v>
      </c>
      <c r="P19">
        <f t="shared" si="7"/>
        <v>0.11156918310004209</v>
      </c>
      <c r="Q19">
        <f t="shared" si="8"/>
        <v>0.11475452559647262</v>
      </c>
    </row>
    <row r="20" spans="1:17" x14ac:dyDescent="0.2">
      <c r="A20">
        <v>1</v>
      </c>
      <c r="B20">
        <v>0.36627448600000001</v>
      </c>
      <c r="C20">
        <v>0.20512820500000001</v>
      </c>
      <c r="D20">
        <v>0.68</v>
      </c>
      <c r="E20">
        <v>0.46382273499999999</v>
      </c>
      <c r="F20">
        <v>0.15194064400000001</v>
      </c>
      <c r="G20">
        <f t="shared" si="0"/>
        <v>0.37343321399999996</v>
      </c>
      <c r="H20">
        <f t="shared" si="1"/>
        <v>0.40337005119999997</v>
      </c>
      <c r="K20">
        <f t="shared" si="2"/>
        <v>0.43619333242835423</v>
      </c>
      <c r="L20">
        <f t="shared" si="3"/>
        <v>0.68797462030598966</v>
      </c>
      <c r="M20">
        <f t="shared" si="4"/>
        <v>0.16749108729376366</v>
      </c>
      <c r="N20">
        <f t="shared" si="5"/>
        <v>0.33364796755000425</v>
      </c>
      <c r="O20">
        <f t="shared" si="6"/>
        <v>0.81832603717187058</v>
      </c>
      <c r="P20">
        <f t="shared" si="7"/>
        <v>0.4277870575293562</v>
      </c>
      <c r="Q20">
        <f t="shared" si="8"/>
        <v>0.39429634975591243</v>
      </c>
    </row>
    <row r="21" spans="1:17" x14ac:dyDescent="0.2">
      <c r="A21">
        <v>1</v>
      </c>
      <c r="B21">
        <v>0.77146129500000005</v>
      </c>
      <c r="C21">
        <v>0.4</v>
      </c>
      <c r="D21">
        <v>0.68</v>
      </c>
      <c r="E21">
        <v>0.74043806000000001</v>
      </c>
      <c r="F21">
        <v>0.38098010399999999</v>
      </c>
      <c r="G21">
        <f t="shared" si="0"/>
        <v>0.59457589179999992</v>
      </c>
      <c r="H21">
        <f t="shared" si="1"/>
        <v>0.71379923490000008</v>
      </c>
      <c r="K21">
        <f t="shared" si="2"/>
        <v>0.11268585805136638</v>
      </c>
      <c r="L21">
        <f t="shared" si="3"/>
        <v>0.3979400086720376</v>
      </c>
      <c r="M21">
        <f t="shared" si="4"/>
        <v>0.16749108729376366</v>
      </c>
      <c r="N21">
        <f t="shared" si="5"/>
        <v>0.13051126573875027</v>
      </c>
      <c r="O21">
        <f t="shared" si="6"/>
        <v>0.41909770397958052</v>
      </c>
      <c r="P21">
        <f t="shared" si="7"/>
        <v>0.22579270406227833</v>
      </c>
      <c r="Q21">
        <f t="shared" si="8"/>
        <v>0.14642392188734374</v>
      </c>
    </row>
    <row r="22" spans="1:17" x14ac:dyDescent="0.2">
      <c r="A22">
        <v>1</v>
      </c>
      <c r="B22">
        <v>0.80709228899999996</v>
      </c>
      <c r="C22">
        <v>0.77173913000000005</v>
      </c>
      <c r="D22">
        <v>0.68</v>
      </c>
      <c r="E22">
        <v>0.76214768099999997</v>
      </c>
      <c r="F22">
        <v>0.87054830800000005</v>
      </c>
      <c r="G22">
        <f t="shared" si="0"/>
        <v>0.77830548160000013</v>
      </c>
      <c r="H22">
        <f t="shared" si="1"/>
        <v>0.78647112609999992</v>
      </c>
      <c r="K22">
        <f t="shared" si="2"/>
        <v>9.3076801942372903E-2</v>
      </c>
      <c r="L22">
        <f t="shared" si="3"/>
        <v>0.1125294788711529</v>
      </c>
      <c r="M22">
        <f t="shared" si="4"/>
        <v>0.16749108729376366</v>
      </c>
      <c r="N22">
        <f t="shared" si="5"/>
        <v>0.11796086746738364</v>
      </c>
      <c r="O22">
        <f t="shared" si="6"/>
        <v>6.0207124241401955E-2</v>
      </c>
      <c r="P22">
        <f t="shared" si="7"/>
        <v>0.10884991080749433</v>
      </c>
      <c r="Q22">
        <f t="shared" si="8"/>
        <v>0.10431721710379176</v>
      </c>
    </row>
    <row r="23" spans="1:17" x14ac:dyDescent="0.2">
      <c r="A23">
        <v>0</v>
      </c>
      <c r="B23">
        <v>0.80935829000000004</v>
      </c>
      <c r="C23">
        <v>0.86784141000000004</v>
      </c>
      <c r="D23">
        <v>0.76</v>
      </c>
      <c r="E23">
        <v>0.79080983000000005</v>
      </c>
      <c r="F23">
        <v>0.81520587200000005</v>
      </c>
      <c r="G23">
        <f t="shared" si="0"/>
        <v>0.8086430804000001</v>
      </c>
      <c r="H23">
        <f t="shared" si="1"/>
        <v>0.79881397220000006</v>
      </c>
      <c r="K23">
        <f t="shared" si="2"/>
        <v>0.71978207515051462</v>
      </c>
      <c r="L23">
        <f t="shared" si="3"/>
        <v>0.87890460348681421</v>
      </c>
      <c r="M23">
        <f t="shared" si="4"/>
        <v>0.61978875828839397</v>
      </c>
      <c r="N23">
        <f t="shared" si="5"/>
        <v>0.6794587271425262</v>
      </c>
      <c r="O23">
        <f t="shared" si="6"/>
        <v>0.7333118329953191</v>
      </c>
      <c r="P23">
        <f t="shared" si="7"/>
        <v>0.71815582876343165</v>
      </c>
      <c r="Q23">
        <f t="shared" si="8"/>
        <v>0.69640218395440867</v>
      </c>
    </row>
    <row r="24" spans="1:17" x14ac:dyDescent="0.2">
      <c r="A24">
        <v>1</v>
      </c>
      <c r="B24">
        <v>0.74346911599999999</v>
      </c>
      <c r="C24">
        <v>0.77173913000000005</v>
      </c>
      <c r="D24">
        <v>0.72</v>
      </c>
      <c r="E24">
        <v>0.77987159100000003</v>
      </c>
      <c r="F24">
        <v>0.763969958</v>
      </c>
      <c r="G24">
        <f t="shared" si="0"/>
        <v>0.75580995900000003</v>
      </c>
      <c r="H24">
        <f t="shared" si="1"/>
        <v>0.7673606852</v>
      </c>
      <c r="K24">
        <f t="shared" si="2"/>
        <v>0.12873706753121425</v>
      </c>
      <c r="L24">
        <f t="shared" si="3"/>
        <v>0.1125294788711529</v>
      </c>
      <c r="M24">
        <f t="shared" si="4"/>
        <v>0.14266750356873156</v>
      </c>
      <c r="N24">
        <f t="shared" si="5"/>
        <v>0.10797689975956028</v>
      </c>
      <c r="O24">
        <f t="shared" si="6"/>
        <v>0.11692371908314585</v>
      </c>
      <c r="P24">
        <f t="shared" si="7"/>
        <v>0.12158738985979568</v>
      </c>
      <c r="Q24">
        <f t="shared" si="8"/>
        <v>0.11500045512216649</v>
      </c>
    </row>
    <row r="25" spans="1:17" x14ac:dyDescent="0.2">
      <c r="A25">
        <v>0</v>
      </c>
      <c r="B25">
        <v>0.68620020100000001</v>
      </c>
      <c r="C25">
        <v>0.86784141000000004</v>
      </c>
      <c r="D25">
        <v>0.64</v>
      </c>
      <c r="E25">
        <v>0.76814093000000006</v>
      </c>
      <c r="F25">
        <v>0.77935618200000001</v>
      </c>
      <c r="G25">
        <f t="shared" si="0"/>
        <v>0.74830774460000005</v>
      </c>
      <c r="H25">
        <f t="shared" si="1"/>
        <v>0.74468023650000004</v>
      </c>
      <c r="K25">
        <f t="shared" si="2"/>
        <v>0.50334733893014916</v>
      </c>
      <c r="L25">
        <f t="shared" si="3"/>
        <v>0.87890460348681421</v>
      </c>
      <c r="M25">
        <f t="shared" si="4"/>
        <v>0.44369749923271273</v>
      </c>
      <c r="N25">
        <f t="shared" si="5"/>
        <v>0.63477591044790604</v>
      </c>
      <c r="O25">
        <f t="shared" si="6"/>
        <v>0.6563082361120901</v>
      </c>
      <c r="P25">
        <f t="shared" si="7"/>
        <v>0.59913014753781413</v>
      </c>
      <c r="Q25">
        <f t="shared" si="8"/>
        <v>0.59291556652443722</v>
      </c>
    </row>
    <row r="26" spans="1:17" x14ac:dyDescent="0.2">
      <c r="A26">
        <v>0</v>
      </c>
      <c r="B26">
        <v>0.35138154399999999</v>
      </c>
      <c r="C26">
        <v>0.20512820500000001</v>
      </c>
      <c r="D26">
        <v>0.76</v>
      </c>
      <c r="E26">
        <v>0.30917955499999999</v>
      </c>
      <c r="F26">
        <v>0.45316019699999999</v>
      </c>
      <c r="G26">
        <f t="shared" si="0"/>
        <v>0.41576990020000004</v>
      </c>
      <c r="H26">
        <f t="shared" si="1"/>
        <v>0.33623821589999997</v>
      </c>
      <c r="K26">
        <f t="shared" si="2"/>
        <v>0.18801069793112896</v>
      </c>
      <c r="L26">
        <f t="shared" si="3"/>
        <v>9.9702913122179063E-2</v>
      </c>
      <c r="M26">
        <f t="shared" si="4"/>
        <v>0.61978875828839397</v>
      </c>
      <c r="N26">
        <f t="shared" si="5"/>
        <v>0.16063481786298811</v>
      </c>
      <c r="O26">
        <f t="shared" si="6"/>
        <v>0.2621398818252485</v>
      </c>
      <c r="P26">
        <f t="shared" si="7"/>
        <v>0.23341607173717235</v>
      </c>
      <c r="Q26">
        <f t="shared" si="8"/>
        <v>0.17798775559156713</v>
      </c>
    </row>
    <row r="27" spans="1:17" x14ac:dyDescent="0.2">
      <c r="A27">
        <v>0</v>
      </c>
      <c r="B27">
        <v>0.70540686399999997</v>
      </c>
      <c r="C27">
        <v>0.86784141000000004</v>
      </c>
      <c r="D27">
        <v>0.8</v>
      </c>
      <c r="E27">
        <v>0.79399952900000004</v>
      </c>
      <c r="F27">
        <v>0.57643115499999997</v>
      </c>
      <c r="G27">
        <f t="shared" si="0"/>
        <v>0.74873579159999992</v>
      </c>
      <c r="H27">
        <f t="shared" si="1"/>
        <v>0.74566489209999998</v>
      </c>
      <c r="K27">
        <f t="shared" si="2"/>
        <v>0.5307773764073459</v>
      </c>
      <c r="L27">
        <f t="shared" si="3"/>
        <v>0.87890460348681421</v>
      </c>
      <c r="M27">
        <f t="shared" si="4"/>
        <v>0.69897000433601886</v>
      </c>
      <c r="N27">
        <f t="shared" si="5"/>
        <v>0.68613178665770524</v>
      </c>
      <c r="O27">
        <f t="shared" si="6"/>
        <v>0.37307599129868318</v>
      </c>
      <c r="P27">
        <f t="shared" si="7"/>
        <v>0.59986937054559952</v>
      </c>
      <c r="Q27">
        <f t="shared" si="8"/>
        <v>0.59459368656102396</v>
      </c>
    </row>
    <row r="28" spans="1:17" x14ac:dyDescent="0.2">
      <c r="A28">
        <v>0</v>
      </c>
      <c r="B28">
        <v>0.5217387</v>
      </c>
      <c r="C28">
        <v>0.20512820500000001</v>
      </c>
      <c r="D28">
        <v>0.68</v>
      </c>
      <c r="E28">
        <v>0.44018675099999999</v>
      </c>
      <c r="F28">
        <v>0.37676978100000003</v>
      </c>
      <c r="G28">
        <f t="shared" si="0"/>
        <v>0.44476468740000002</v>
      </c>
      <c r="H28">
        <f t="shared" si="1"/>
        <v>0.45831063869999999</v>
      </c>
      <c r="K28">
        <f t="shared" si="2"/>
        <v>0.32033475999451</v>
      </c>
      <c r="L28">
        <f t="shared" si="3"/>
        <v>9.9702913122179063E-2</v>
      </c>
      <c r="M28">
        <f t="shared" si="4"/>
        <v>0.49485002168009407</v>
      </c>
      <c r="N28">
        <f t="shared" si="5"/>
        <v>0.25195682737842884</v>
      </c>
      <c r="O28">
        <f t="shared" si="6"/>
        <v>0.20535149688432294</v>
      </c>
      <c r="P28">
        <f t="shared" si="7"/>
        <v>0.25552292083196693</v>
      </c>
      <c r="Q28">
        <f t="shared" si="8"/>
        <v>0.26624969380928171</v>
      </c>
    </row>
    <row r="29" spans="1:17" x14ac:dyDescent="0.2">
      <c r="A29">
        <v>1</v>
      </c>
      <c r="B29">
        <v>0.79888098200000002</v>
      </c>
      <c r="C29">
        <v>0.86784141000000004</v>
      </c>
      <c r="D29">
        <v>0.64</v>
      </c>
      <c r="E29">
        <v>0.78156990299999995</v>
      </c>
      <c r="F29">
        <v>0.91830158200000001</v>
      </c>
      <c r="G29">
        <f t="shared" si="0"/>
        <v>0.80131877540000007</v>
      </c>
      <c r="H29">
        <f t="shared" si="1"/>
        <v>0.80043639459999993</v>
      </c>
      <c r="K29">
        <f t="shared" si="2"/>
        <v>9.7517917445435642E-2</v>
      </c>
      <c r="L29">
        <f t="shared" si="3"/>
        <v>6.1559630877211939E-2</v>
      </c>
      <c r="M29">
        <f t="shared" si="4"/>
        <v>0.19382002601611281</v>
      </c>
      <c r="N29">
        <f t="shared" si="5"/>
        <v>0.10703217294932617</v>
      </c>
      <c r="O29">
        <f t="shared" si="6"/>
        <v>3.701466750345532E-2</v>
      </c>
      <c r="P29">
        <f t="shared" si="7"/>
        <v>9.6194681348459876E-2</v>
      </c>
      <c r="Q29">
        <f t="shared" si="8"/>
        <v>9.6673172891137235E-2</v>
      </c>
    </row>
    <row r="30" spans="1:17" x14ac:dyDescent="0.2">
      <c r="A30">
        <v>1</v>
      </c>
      <c r="B30">
        <v>0.81267041100000004</v>
      </c>
      <c r="C30">
        <v>0.86784141000000004</v>
      </c>
      <c r="D30">
        <v>0.64</v>
      </c>
      <c r="E30">
        <v>0.79080983000000005</v>
      </c>
      <c r="F30">
        <v>0.97732144600000004</v>
      </c>
      <c r="G30">
        <f t="shared" si="0"/>
        <v>0.81772861940000008</v>
      </c>
      <c r="H30">
        <f t="shared" si="1"/>
        <v>0.81601916590000001</v>
      </c>
      <c r="K30">
        <f t="shared" si="2"/>
        <v>9.0085552445225203E-2</v>
      </c>
      <c r="L30">
        <f t="shared" si="3"/>
        <v>6.1559630877211939E-2</v>
      </c>
      <c r="M30">
        <f t="shared" si="4"/>
        <v>0.19382002601611281</v>
      </c>
      <c r="N30">
        <f t="shared" si="5"/>
        <v>0.10192794091599829</v>
      </c>
      <c r="O30">
        <f t="shared" si="6"/>
        <v>9.9625711189226095E-3</v>
      </c>
      <c r="P30">
        <f t="shared" si="7"/>
        <v>8.7390802260136666E-2</v>
      </c>
      <c r="Q30">
        <f t="shared" si="8"/>
        <v>8.8299640821064174E-2</v>
      </c>
    </row>
    <row r="31" spans="1:17" x14ac:dyDescent="0.2">
      <c r="A31">
        <v>1</v>
      </c>
      <c r="B31">
        <v>0.81351389200000002</v>
      </c>
      <c r="C31">
        <v>0.86784141000000004</v>
      </c>
      <c r="D31">
        <v>0.92</v>
      </c>
      <c r="E31">
        <v>0.79080983000000005</v>
      </c>
      <c r="F31">
        <v>0.96587979800000001</v>
      </c>
      <c r="G31">
        <f t="shared" si="0"/>
        <v>0.87160898600000003</v>
      </c>
      <c r="H31">
        <f t="shared" si="1"/>
        <v>0.81512804540000006</v>
      </c>
      <c r="K31">
        <f t="shared" si="2"/>
        <v>8.9635026418051642E-2</v>
      </c>
      <c r="L31">
        <f t="shared" si="3"/>
        <v>6.1559630877211939E-2</v>
      </c>
      <c r="M31">
        <f t="shared" si="4"/>
        <v>3.6212172654444715E-2</v>
      </c>
      <c r="N31">
        <f t="shared" si="5"/>
        <v>0.10192794091599829</v>
      </c>
      <c r="O31">
        <f t="shared" si="6"/>
        <v>1.5076917387268237E-2</v>
      </c>
      <c r="P31">
        <f t="shared" si="7"/>
        <v>5.9678300970415737E-2</v>
      </c>
      <c r="Q31">
        <f t="shared" si="8"/>
        <v>8.8774164213780718E-2</v>
      </c>
    </row>
    <row r="32" spans="1:17" x14ac:dyDescent="0.2">
      <c r="A32">
        <v>0</v>
      </c>
      <c r="B32">
        <v>0.749945097</v>
      </c>
      <c r="C32">
        <v>0.4</v>
      </c>
      <c r="D32">
        <v>0.72</v>
      </c>
      <c r="E32">
        <v>0.72390135899999997</v>
      </c>
      <c r="F32">
        <v>0.70393502699999999</v>
      </c>
      <c r="G32">
        <f t="shared" si="0"/>
        <v>0.65955629660000004</v>
      </c>
      <c r="H32">
        <f t="shared" si="1"/>
        <v>0.72971784719999999</v>
      </c>
      <c r="K32">
        <f t="shared" si="2"/>
        <v>0.60196462551955743</v>
      </c>
      <c r="L32">
        <f t="shared" si="3"/>
        <v>0.22184874961635639</v>
      </c>
      <c r="M32">
        <f t="shared" si="4"/>
        <v>0.55284196865778079</v>
      </c>
      <c r="N32">
        <f t="shared" si="5"/>
        <v>0.55893573101974958</v>
      </c>
      <c r="O32">
        <f t="shared" si="6"/>
        <v>0.52861297029607213</v>
      </c>
      <c r="P32">
        <f t="shared" si="7"/>
        <v>0.4679546938073389</v>
      </c>
      <c r="Q32">
        <f t="shared" si="8"/>
        <v>0.56818263057347518</v>
      </c>
    </row>
    <row r="33" spans="1:17" x14ac:dyDescent="0.2">
      <c r="A33">
        <v>1</v>
      </c>
      <c r="B33">
        <v>0.69543436800000002</v>
      </c>
      <c r="C33">
        <v>0.4</v>
      </c>
      <c r="D33">
        <v>0.72</v>
      </c>
      <c r="E33">
        <v>0.76445934599999998</v>
      </c>
      <c r="F33">
        <v>0.65967589599999998</v>
      </c>
      <c r="G33">
        <f t="shared" si="0"/>
        <v>0.64791392199999998</v>
      </c>
      <c r="H33">
        <f t="shared" si="1"/>
        <v>0.73327350759999999</v>
      </c>
      <c r="K33">
        <f t="shared" si="2"/>
        <v>0.15774385051796805</v>
      </c>
      <c r="L33">
        <f t="shared" si="3"/>
        <v>0.3979400086720376</v>
      </c>
      <c r="M33">
        <f t="shared" si="4"/>
        <v>0.14266750356873156</v>
      </c>
      <c r="N33">
        <f t="shared" si="5"/>
        <v>0.11664560544764212</v>
      </c>
      <c r="O33">
        <f t="shared" si="6"/>
        <v>0.18066938438315139</v>
      </c>
      <c r="P33">
        <f t="shared" si="7"/>
        <v>0.18848268808551535</v>
      </c>
      <c r="Q33">
        <f t="shared" si="8"/>
        <v>0.13473400532345495</v>
      </c>
    </row>
    <row r="34" spans="1:17" x14ac:dyDescent="0.2">
      <c r="A34">
        <v>1</v>
      </c>
      <c r="B34">
        <v>0.797182108</v>
      </c>
      <c r="C34">
        <v>0.86784141000000004</v>
      </c>
      <c r="D34">
        <v>0.6</v>
      </c>
      <c r="E34">
        <v>0.78087884299999999</v>
      </c>
      <c r="F34">
        <v>0.98</v>
      </c>
      <c r="G34">
        <f t="shared" si="0"/>
        <v>0.8051804722</v>
      </c>
      <c r="H34">
        <f t="shared" si="1"/>
        <v>0.80568193819999989</v>
      </c>
      <c r="K34">
        <f t="shared" si="2"/>
        <v>9.8442457191907723E-2</v>
      </c>
      <c r="L34">
        <f t="shared" si="3"/>
        <v>6.1559630877211939E-2</v>
      </c>
      <c r="M34">
        <f t="shared" si="4"/>
        <v>0.22184874961635639</v>
      </c>
      <c r="N34">
        <f t="shared" si="5"/>
        <v>0.10741634371333075</v>
      </c>
      <c r="O34">
        <f t="shared" si="6"/>
        <v>8.7739243075051505E-3</v>
      </c>
      <c r="P34">
        <f t="shared" si="7"/>
        <v>9.410676646920553E-2</v>
      </c>
      <c r="Q34">
        <f t="shared" si="8"/>
        <v>9.3836372272542781E-2</v>
      </c>
    </row>
    <row r="35" spans="1:17" x14ac:dyDescent="0.2">
      <c r="A35">
        <v>1</v>
      </c>
      <c r="B35">
        <v>0.75027539099999996</v>
      </c>
      <c r="C35">
        <v>0.86784141000000004</v>
      </c>
      <c r="D35">
        <v>0.8</v>
      </c>
      <c r="E35">
        <v>0.76814093000000006</v>
      </c>
      <c r="F35">
        <v>0.81563019800000003</v>
      </c>
      <c r="G35">
        <f t="shared" si="0"/>
        <v>0.80037758580000007</v>
      </c>
      <c r="H35">
        <f t="shared" si="1"/>
        <v>0.76753019509999998</v>
      </c>
      <c r="K35">
        <f t="shared" si="2"/>
        <v>0.124779298156231</v>
      </c>
      <c r="L35">
        <f t="shared" si="3"/>
        <v>6.1559630877211939E-2</v>
      </c>
      <c r="M35">
        <f t="shared" si="4"/>
        <v>9.6910013008056392E-2</v>
      </c>
      <c r="N35">
        <f t="shared" si="5"/>
        <v>0.11455909311123283</v>
      </c>
      <c r="O35">
        <f t="shared" si="6"/>
        <v>8.8506703220063584E-2</v>
      </c>
      <c r="P35">
        <f t="shared" si="7"/>
        <v>9.6705082079402066E-2</v>
      </c>
      <c r="Q35">
        <f t="shared" si="8"/>
        <v>0.11490453010828816</v>
      </c>
    </row>
    <row r="36" spans="1:17" x14ac:dyDescent="0.2">
      <c r="A36">
        <v>1</v>
      </c>
      <c r="B36">
        <v>0.83036716099999996</v>
      </c>
      <c r="C36">
        <v>0.86784141000000004</v>
      </c>
      <c r="D36">
        <v>0.6</v>
      </c>
      <c r="E36">
        <v>0.66396018999999995</v>
      </c>
      <c r="F36">
        <v>0.58457917000000004</v>
      </c>
      <c r="G36">
        <f t="shared" si="0"/>
        <v>0.70934958619999999</v>
      </c>
      <c r="H36">
        <f t="shared" si="1"/>
        <v>0.70594417929999997</v>
      </c>
      <c r="K36">
        <f t="shared" si="2"/>
        <v>8.0729834445638068E-2</v>
      </c>
      <c r="L36">
        <f t="shared" si="3"/>
        <v>6.1559630877211939E-2</v>
      </c>
      <c r="M36">
        <f t="shared" si="4"/>
        <v>0.22184874961635639</v>
      </c>
      <c r="N36">
        <f t="shared" si="5"/>
        <v>0.1778579594597425</v>
      </c>
      <c r="O36">
        <f t="shared" si="6"/>
        <v>0.23315666368817542</v>
      </c>
      <c r="P36">
        <f t="shared" si="7"/>
        <v>0.14913968027506719</v>
      </c>
      <c r="Q36">
        <f t="shared" si="8"/>
        <v>0.15122963829723571</v>
      </c>
    </row>
    <row r="37" spans="1:17" x14ac:dyDescent="0.2">
      <c r="A37">
        <v>1</v>
      </c>
      <c r="B37">
        <v>0.33198275700000002</v>
      </c>
      <c r="C37">
        <v>0.20512820500000001</v>
      </c>
      <c r="D37">
        <v>0.8</v>
      </c>
      <c r="E37">
        <v>0.42913720100000002</v>
      </c>
      <c r="F37">
        <v>0.133939326</v>
      </c>
      <c r="G37">
        <f t="shared" si="0"/>
        <v>0.38003749780000001</v>
      </c>
      <c r="H37">
        <f t="shared" si="1"/>
        <v>0.37047108029999998</v>
      </c>
      <c r="K37">
        <f t="shared" si="2"/>
        <v>0.47888447272434737</v>
      </c>
      <c r="L37">
        <f t="shared" si="3"/>
        <v>0.68797462030598966</v>
      </c>
      <c r="M37">
        <f t="shared" si="4"/>
        <v>9.6910013008056392E-2</v>
      </c>
      <c r="N37">
        <f t="shared" si="5"/>
        <v>0.36740383576159974</v>
      </c>
      <c r="O37">
        <f t="shared" si="6"/>
        <v>0.8730918908203058</v>
      </c>
      <c r="P37">
        <f t="shared" si="7"/>
        <v>0.42017355000376089</v>
      </c>
      <c r="Q37">
        <f t="shared" si="8"/>
        <v>0.43124568824155357</v>
      </c>
    </row>
    <row r="38" spans="1:17" x14ac:dyDescent="0.2">
      <c r="A38">
        <v>1</v>
      </c>
      <c r="B38">
        <v>0.80855886399999999</v>
      </c>
      <c r="C38">
        <v>0.77173913000000005</v>
      </c>
      <c r="D38">
        <v>0.56000000000000005</v>
      </c>
      <c r="E38">
        <v>0.77138760799999995</v>
      </c>
      <c r="F38">
        <v>0.90449023200000001</v>
      </c>
      <c r="G38">
        <f t="shared" si="0"/>
        <v>0.76323516680000003</v>
      </c>
      <c r="H38">
        <f t="shared" si="1"/>
        <v>0.79584924719999994</v>
      </c>
      <c r="K38">
        <f t="shared" si="2"/>
        <v>9.2288357477054633E-2</v>
      </c>
      <c r="L38">
        <f t="shared" si="3"/>
        <v>0.1125294788711529</v>
      </c>
      <c r="M38">
        <f t="shared" si="4"/>
        <v>0.25181197299379954</v>
      </c>
      <c r="N38">
        <f t="shared" si="5"/>
        <v>0.11272734216228632</v>
      </c>
      <c r="O38">
        <f t="shared" si="6"/>
        <v>4.3596118921807918E-2</v>
      </c>
      <c r="P38">
        <f t="shared" si="7"/>
        <v>0.11734162730379426</v>
      </c>
      <c r="Q38">
        <f t="shared" si="8"/>
        <v>9.9169190189056594E-2</v>
      </c>
    </row>
    <row r="39" spans="1:17" x14ac:dyDescent="0.2">
      <c r="A39">
        <v>1</v>
      </c>
      <c r="B39">
        <v>0.77944360499999998</v>
      </c>
      <c r="C39">
        <v>0.86784141000000004</v>
      </c>
      <c r="D39">
        <v>0.8</v>
      </c>
      <c r="E39">
        <v>0.75960897400000005</v>
      </c>
      <c r="F39">
        <v>0.95659297700000001</v>
      </c>
      <c r="G39">
        <f t="shared" si="0"/>
        <v>0.83269739319999991</v>
      </c>
      <c r="H39">
        <f t="shared" si="1"/>
        <v>0.7852577636000001</v>
      </c>
      <c r="K39">
        <f t="shared" si="2"/>
        <v>0.10821530180075908</v>
      </c>
      <c r="L39">
        <f t="shared" si="3"/>
        <v>6.1559630877211939E-2</v>
      </c>
      <c r="M39">
        <f t="shared" si="4"/>
        <v>9.6910013008056392E-2</v>
      </c>
      <c r="N39">
        <f t="shared" si="5"/>
        <v>0.11940991316137751</v>
      </c>
      <c r="O39">
        <f t="shared" si="6"/>
        <v>1.9272811903676881E-2</v>
      </c>
      <c r="P39">
        <f t="shared" si="7"/>
        <v>7.951279491973455E-2</v>
      </c>
      <c r="Q39">
        <f t="shared" si="8"/>
        <v>0.10498776117336431</v>
      </c>
    </row>
    <row r="40" spans="1:17" x14ac:dyDescent="0.2">
      <c r="A40">
        <v>1</v>
      </c>
      <c r="B40">
        <v>0.80140900199999998</v>
      </c>
      <c r="C40">
        <v>0.86784141000000004</v>
      </c>
      <c r="D40">
        <v>0.68</v>
      </c>
      <c r="E40">
        <v>0.79459602600000001</v>
      </c>
      <c r="F40">
        <v>0.94803768399999999</v>
      </c>
      <c r="G40">
        <f t="shared" si="0"/>
        <v>0.81837682439999992</v>
      </c>
      <c r="H40">
        <f t="shared" si="1"/>
        <v>0.81198408459999993</v>
      </c>
      <c r="K40">
        <f t="shared" si="2"/>
        <v>9.6145783569192816E-2</v>
      </c>
      <c r="L40">
        <f t="shared" si="3"/>
        <v>6.1559630877211939E-2</v>
      </c>
      <c r="M40">
        <f t="shared" si="4"/>
        <v>0.16749108729376366</v>
      </c>
      <c r="N40">
        <f t="shared" si="5"/>
        <v>9.9853611305054255E-2</v>
      </c>
      <c r="O40">
        <f t="shared" si="6"/>
        <v>2.317439934127688E-2</v>
      </c>
      <c r="P40">
        <f t="shared" si="7"/>
        <v>8.7046677900135344E-2</v>
      </c>
      <c r="Q40">
        <f t="shared" si="8"/>
        <v>9.0452483121061591E-2</v>
      </c>
    </row>
    <row r="41" spans="1:17" x14ac:dyDescent="0.2">
      <c r="A41">
        <v>1</v>
      </c>
      <c r="B41">
        <v>0.75273579700000004</v>
      </c>
      <c r="C41">
        <v>0.77173913000000005</v>
      </c>
      <c r="D41">
        <v>0.48</v>
      </c>
      <c r="E41">
        <v>0.747649597</v>
      </c>
      <c r="F41">
        <v>0.33507928300000001</v>
      </c>
      <c r="G41">
        <f t="shared" si="0"/>
        <v>0.61744076139999993</v>
      </c>
      <c r="H41">
        <f t="shared" si="1"/>
        <v>0.70791842560000007</v>
      </c>
      <c r="K41">
        <f t="shared" si="2"/>
        <v>0.12335743022598919</v>
      </c>
      <c r="L41">
        <f t="shared" si="3"/>
        <v>0.1125294788711529</v>
      </c>
      <c r="M41">
        <f t="shared" si="4"/>
        <v>0.31875876262441277</v>
      </c>
      <c r="N41">
        <f t="shared" si="5"/>
        <v>0.12630189644654816</v>
      </c>
      <c r="O41">
        <f t="shared" si="6"/>
        <v>0.47485242252854215</v>
      </c>
      <c r="P41">
        <f t="shared" si="7"/>
        <v>0.20940470322005061</v>
      </c>
      <c r="Q41">
        <f t="shared" si="8"/>
        <v>0.15001678376909358</v>
      </c>
    </row>
    <row r="42" spans="1:17" x14ac:dyDescent="0.2">
      <c r="A42">
        <v>0</v>
      </c>
      <c r="B42">
        <v>0.44642893099999997</v>
      </c>
      <c r="C42">
        <v>0.20512820500000001</v>
      </c>
      <c r="D42">
        <v>0.84</v>
      </c>
      <c r="E42">
        <v>0.42720138899999999</v>
      </c>
      <c r="F42">
        <v>8.6415499000000007E-2</v>
      </c>
      <c r="G42">
        <f t="shared" si="0"/>
        <v>0.40103480479999998</v>
      </c>
      <c r="H42">
        <f t="shared" si="1"/>
        <v>0.39889106259999996</v>
      </c>
      <c r="K42">
        <f t="shared" si="2"/>
        <v>0.25682661526729961</v>
      </c>
      <c r="L42">
        <f t="shared" si="3"/>
        <v>9.9702913122179063E-2</v>
      </c>
      <c r="M42">
        <f t="shared" si="4"/>
        <v>0.7958800173440751</v>
      </c>
      <c r="N42">
        <f t="shared" si="5"/>
        <v>0.24199804383526849</v>
      </c>
      <c r="O42">
        <f t="shared" si="6"/>
        <v>3.9251276860126964E-2</v>
      </c>
      <c r="P42">
        <f t="shared" si="7"/>
        <v>0.22259841295583646</v>
      </c>
      <c r="Q42">
        <f t="shared" si="8"/>
        <v>0.22104681481187358</v>
      </c>
    </row>
    <row r="43" spans="1:17" x14ac:dyDescent="0.2">
      <c r="A43">
        <v>0</v>
      </c>
      <c r="B43">
        <v>0.738187708</v>
      </c>
      <c r="C43">
        <v>0.86784141000000004</v>
      </c>
      <c r="D43">
        <v>0.84</v>
      </c>
      <c r="E43">
        <v>0.78363026000000002</v>
      </c>
      <c r="F43">
        <v>0.92448329900000004</v>
      </c>
      <c r="G43">
        <f t="shared" si="0"/>
        <v>0.83082853540000001</v>
      </c>
      <c r="H43">
        <f t="shared" si="1"/>
        <v>0.78408279830000005</v>
      </c>
      <c r="K43">
        <f t="shared" si="2"/>
        <v>0.58200996732516841</v>
      </c>
      <c r="L43">
        <f t="shared" si="3"/>
        <v>0.87890460348681421</v>
      </c>
      <c r="M43">
        <f t="shared" si="4"/>
        <v>0.7958800173440751</v>
      </c>
      <c r="N43">
        <f t="shared" si="5"/>
        <v>0.66480347679068774</v>
      </c>
      <c r="O43">
        <f t="shared" si="6"/>
        <v>1.1219569907543523</v>
      </c>
      <c r="P43">
        <f t="shared" si="7"/>
        <v>0.7716728907762499</v>
      </c>
      <c r="Q43">
        <f t="shared" si="8"/>
        <v>0.66571275689783371</v>
      </c>
    </row>
    <row r="44" spans="1:17" x14ac:dyDescent="0.2">
      <c r="A44">
        <v>1</v>
      </c>
      <c r="B44">
        <v>0.74365039099999997</v>
      </c>
      <c r="C44">
        <v>0.77173913000000005</v>
      </c>
      <c r="D44">
        <v>0.64</v>
      </c>
      <c r="E44">
        <v>0.76420803800000003</v>
      </c>
      <c r="F44">
        <v>0.79386514399999997</v>
      </c>
      <c r="G44">
        <f t="shared" si="0"/>
        <v>0.74269254060000001</v>
      </c>
      <c r="H44">
        <f t="shared" si="1"/>
        <v>0.76100645450000004</v>
      </c>
      <c r="K44">
        <f t="shared" si="2"/>
        <v>0.12863118937922127</v>
      </c>
      <c r="L44">
        <f t="shared" si="3"/>
        <v>0.1125294788711529</v>
      </c>
      <c r="M44">
        <f t="shared" si="4"/>
        <v>0.19382002601611281</v>
      </c>
      <c r="N44">
        <f t="shared" si="5"/>
        <v>0.11678839868021017</v>
      </c>
      <c r="O44">
        <f t="shared" si="6"/>
        <v>0.10025326607523995</v>
      </c>
      <c r="P44">
        <f t="shared" si="7"/>
        <v>0.12919093799705494</v>
      </c>
      <c r="Q44">
        <f t="shared" si="8"/>
        <v>0.11861165973160075</v>
      </c>
    </row>
    <row r="45" spans="1:17" x14ac:dyDescent="0.2">
      <c r="A45">
        <v>1</v>
      </c>
      <c r="B45">
        <v>0.75118404599999999</v>
      </c>
      <c r="C45">
        <v>0.86784141000000004</v>
      </c>
      <c r="D45">
        <v>0.96</v>
      </c>
      <c r="E45">
        <v>0.77738085700000004</v>
      </c>
      <c r="F45">
        <v>0.98</v>
      </c>
      <c r="G45">
        <f t="shared" si="0"/>
        <v>0.86728126259999994</v>
      </c>
      <c r="H45">
        <f t="shared" si="1"/>
        <v>0.78978372799999996</v>
      </c>
      <c r="K45">
        <f t="shared" si="2"/>
        <v>0.12425364439442368</v>
      </c>
      <c r="L45">
        <f t="shared" si="3"/>
        <v>6.1559630877211939E-2</v>
      </c>
      <c r="M45">
        <f t="shared" si="4"/>
        <v>1.7728766960431602E-2</v>
      </c>
      <c r="N45">
        <f t="shared" si="5"/>
        <v>0.10936615807268218</v>
      </c>
      <c r="O45">
        <f t="shared" si="6"/>
        <v>8.7739243075051505E-3</v>
      </c>
      <c r="P45">
        <f t="shared" si="7"/>
        <v>6.1840036334607065E-2</v>
      </c>
      <c r="Q45">
        <f t="shared" si="8"/>
        <v>0.10249181832371934</v>
      </c>
    </row>
    <row r="46" spans="1:17" x14ac:dyDescent="0.2">
      <c r="A46">
        <v>0</v>
      </c>
      <c r="B46">
        <v>0.43675887400000002</v>
      </c>
      <c r="C46">
        <v>0.20512820500000001</v>
      </c>
      <c r="D46">
        <v>0.76</v>
      </c>
      <c r="E46">
        <v>0.44609882499999998</v>
      </c>
      <c r="F46">
        <v>3.9061068999999997E-2</v>
      </c>
      <c r="G46">
        <f t="shared" si="0"/>
        <v>0.3774093946</v>
      </c>
      <c r="H46">
        <f t="shared" si="1"/>
        <v>0.40259306409999995</v>
      </c>
      <c r="K46">
        <f t="shared" si="2"/>
        <v>0.24930564196470334</v>
      </c>
      <c r="L46">
        <f t="shared" si="3"/>
        <v>9.9702913122179063E-2</v>
      </c>
      <c r="M46">
        <f t="shared" si="4"/>
        <v>0.61978875828839397</v>
      </c>
      <c r="N46">
        <f t="shared" si="5"/>
        <v>0.25656771357605512</v>
      </c>
      <c r="O46">
        <f t="shared" si="6"/>
        <v>1.7304211470320571E-2</v>
      </c>
      <c r="P46">
        <f t="shared" si="7"/>
        <v>0.20579743690394098</v>
      </c>
      <c r="Q46">
        <f t="shared" si="8"/>
        <v>0.22372973953970601</v>
      </c>
    </row>
    <row r="47" spans="1:17" x14ac:dyDescent="0.2">
      <c r="A47">
        <v>1</v>
      </c>
      <c r="B47">
        <v>0.76796519500000004</v>
      </c>
      <c r="C47">
        <v>0.86784141000000004</v>
      </c>
      <c r="D47">
        <v>0.8</v>
      </c>
      <c r="E47">
        <v>0.77163891600000001</v>
      </c>
      <c r="F47">
        <v>0.77737212200000005</v>
      </c>
      <c r="G47">
        <f t="shared" si="0"/>
        <v>0.79696352859999997</v>
      </c>
      <c r="H47">
        <f t="shared" si="1"/>
        <v>0.77111012029999992</v>
      </c>
      <c r="K47">
        <f t="shared" si="2"/>
        <v>0.11465846221063049</v>
      </c>
      <c r="L47">
        <f t="shared" si="3"/>
        <v>6.1559630877211939E-2</v>
      </c>
      <c r="M47">
        <f t="shared" si="4"/>
        <v>9.6910013008056392E-2</v>
      </c>
      <c r="N47">
        <f t="shared" si="5"/>
        <v>0.11258587773905625</v>
      </c>
      <c r="O47">
        <f t="shared" si="6"/>
        <v>0.10937103802769844</v>
      </c>
      <c r="P47">
        <f t="shared" si="7"/>
        <v>9.8561552744651684E-2</v>
      </c>
      <c r="Q47">
        <f t="shared" si="8"/>
        <v>0.11288359701569069</v>
      </c>
    </row>
    <row r="48" spans="1:17" x14ac:dyDescent="0.2">
      <c r="A48">
        <v>1</v>
      </c>
      <c r="B48">
        <v>0.80402145300000005</v>
      </c>
      <c r="C48">
        <v>0.86784141000000004</v>
      </c>
      <c r="D48">
        <v>0.92</v>
      </c>
      <c r="E48">
        <v>0.79080983000000005</v>
      </c>
      <c r="F48">
        <v>0.95389086000000001</v>
      </c>
      <c r="G48">
        <f t="shared" si="0"/>
        <v>0.86731271060000004</v>
      </c>
      <c r="H48">
        <f t="shared" si="1"/>
        <v>0.81108141990000004</v>
      </c>
      <c r="K48">
        <f t="shared" si="2"/>
        <v>9.4732363197790548E-2</v>
      </c>
      <c r="L48">
        <f t="shared" si="3"/>
        <v>6.1559630877211939E-2</v>
      </c>
      <c r="M48">
        <f t="shared" si="4"/>
        <v>3.6212172654444715E-2</v>
      </c>
      <c r="N48">
        <f t="shared" si="5"/>
        <v>0.10192794091599829</v>
      </c>
      <c r="O48">
        <f t="shared" si="6"/>
        <v>2.0501312519425229E-2</v>
      </c>
      <c r="P48">
        <f t="shared" si="7"/>
        <v>6.1824288911199107E-2</v>
      </c>
      <c r="Q48">
        <f t="shared" si="8"/>
        <v>9.0935547221123472E-2</v>
      </c>
    </row>
    <row r="49" spans="1:17" x14ac:dyDescent="0.2">
      <c r="A49">
        <v>1</v>
      </c>
      <c r="B49">
        <v>0.36137829599999999</v>
      </c>
      <c r="C49">
        <v>0.133333333</v>
      </c>
      <c r="D49">
        <v>0.68</v>
      </c>
      <c r="E49">
        <v>0.35298824400000001</v>
      </c>
      <c r="F49">
        <v>0.59732252399999997</v>
      </c>
      <c r="G49">
        <f t="shared" si="0"/>
        <v>0.42500447939999997</v>
      </c>
      <c r="H49">
        <f t="shared" si="1"/>
        <v>0.37993868759999999</v>
      </c>
      <c r="K49">
        <f t="shared" si="2"/>
        <v>0.44203793426121091</v>
      </c>
      <c r="L49">
        <f t="shared" si="3"/>
        <v>0.87506126447743626</v>
      </c>
      <c r="M49">
        <f t="shared" si="4"/>
        <v>0.16749108729376366</v>
      </c>
      <c r="N49">
        <f t="shared" si="5"/>
        <v>0.45223975821259321</v>
      </c>
      <c r="O49">
        <f t="shared" si="6"/>
        <v>0.22379110844985423</v>
      </c>
      <c r="P49">
        <f t="shared" si="7"/>
        <v>0.37160649261215817</v>
      </c>
      <c r="Q49">
        <f t="shared" si="8"/>
        <v>0.42028648176578703</v>
      </c>
    </row>
    <row r="50" spans="1:17" x14ac:dyDescent="0.2">
      <c r="A50">
        <v>1</v>
      </c>
      <c r="B50">
        <v>0.78661451900000001</v>
      </c>
      <c r="C50">
        <v>0.77173913000000005</v>
      </c>
      <c r="D50">
        <v>0.72</v>
      </c>
      <c r="E50">
        <v>0.73401932000000003</v>
      </c>
      <c r="F50">
        <v>0.82006108799999999</v>
      </c>
      <c r="G50">
        <f t="shared" si="0"/>
        <v>0.76648681140000008</v>
      </c>
      <c r="H50">
        <f t="shared" si="1"/>
        <v>0.75840205650000003</v>
      </c>
      <c r="K50">
        <f t="shared" si="2"/>
        <v>0.10423804182737803</v>
      </c>
      <c r="L50">
        <f t="shared" si="3"/>
        <v>0.1125294788711529</v>
      </c>
      <c r="M50">
        <f t="shared" si="4"/>
        <v>0.14266750356873156</v>
      </c>
      <c r="N50">
        <f t="shared" si="5"/>
        <v>0.13429250894092398</v>
      </c>
      <c r="O50">
        <f t="shared" si="6"/>
        <v>8.615379494171907E-2</v>
      </c>
      <c r="P50">
        <f t="shared" si="7"/>
        <v>0.11549531345863541</v>
      </c>
      <c r="Q50">
        <f t="shared" si="8"/>
        <v>0.12010049802575079</v>
      </c>
    </row>
    <row r="51" spans="1:17" x14ac:dyDescent="0.2">
      <c r="A51">
        <v>0</v>
      </c>
      <c r="B51">
        <v>0.40178428399999999</v>
      </c>
      <c r="C51">
        <v>0.133333333</v>
      </c>
      <c r="D51">
        <v>0.52</v>
      </c>
      <c r="E51">
        <v>0.36576082199999999</v>
      </c>
      <c r="F51">
        <v>0.53366583599999995</v>
      </c>
      <c r="G51">
        <f t="shared" si="0"/>
        <v>0.390908855</v>
      </c>
      <c r="H51">
        <f t="shared" si="1"/>
        <v>0.39335836200000002</v>
      </c>
      <c r="K51">
        <f t="shared" si="2"/>
        <v>0.22314218160490029</v>
      </c>
      <c r="L51">
        <f t="shared" si="3"/>
        <v>6.2147906581808104E-2</v>
      </c>
      <c r="M51">
        <f t="shared" si="4"/>
        <v>0.31875876262441277</v>
      </c>
      <c r="N51">
        <f t="shared" si="5"/>
        <v>0.19774693439394206</v>
      </c>
      <c r="O51">
        <f t="shared" si="6"/>
        <v>0.33130276663177688</v>
      </c>
      <c r="P51">
        <f t="shared" si="7"/>
        <v>0.21531771424934448</v>
      </c>
      <c r="Q51">
        <f t="shared" si="8"/>
        <v>0.21706778437643101</v>
      </c>
    </row>
  </sheetData>
  <mergeCells count="1">
    <mergeCell ref="T1:AA1"/>
  </mergeCells>
  <conditionalFormatting sqref="U3:AB9">
    <cfRule type="colorScale" priority="2">
      <colorScale>
        <cfvo type="min"/>
        <cfvo type="max"/>
        <color rgb="FFFCFCFF"/>
        <color rgb="FF63BE7B"/>
      </colorScale>
    </cfRule>
  </conditionalFormatting>
  <conditionalFormatting sqref="AC3:AC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5" x14ac:dyDescent="0.2"/>
  <cols>
    <col min="2" max="2" width="17.5" bestFit="1" customWidth="1"/>
    <col min="8" max="8" width="14.1640625" customWidth="1"/>
  </cols>
  <sheetData>
    <row r="1" spans="1:8" x14ac:dyDescent="0.2">
      <c r="A1" s="1" t="s">
        <v>45</v>
      </c>
      <c r="B1" s="1" t="s">
        <v>50</v>
      </c>
      <c r="C1" s="1" t="s">
        <v>51</v>
      </c>
      <c r="D1" s="12" t="s">
        <v>48</v>
      </c>
    </row>
    <row r="2" spans="1:8" x14ac:dyDescent="0.2">
      <c r="A2">
        <v>1</v>
      </c>
      <c r="B2">
        <v>0</v>
      </c>
      <c r="C2">
        <v>0.31853204330448281</v>
      </c>
      <c r="D2">
        <f>-IF(A2=1,LOG(C2),LOG(1-C2))</f>
        <v>0.49684687249556564</v>
      </c>
    </row>
    <row r="3" spans="1:8" x14ac:dyDescent="0.2">
      <c r="A3">
        <v>0</v>
      </c>
      <c r="B3">
        <v>0</v>
      </c>
      <c r="C3">
        <v>0.42486485013682079</v>
      </c>
      <c r="D3">
        <f t="shared" ref="D3:D51" si="0">-IF(A3=1,LOG(C3),LOG(1-C3))</f>
        <v>0.24023008932258394</v>
      </c>
    </row>
    <row r="4" spans="1:8" x14ac:dyDescent="0.2">
      <c r="A4">
        <v>0</v>
      </c>
      <c r="B4">
        <v>1</v>
      </c>
      <c r="C4">
        <v>0.73294409509249914</v>
      </c>
      <c r="D4">
        <f t="shared" si="0"/>
        <v>0.57339781484746732</v>
      </c>
      <c r="G4" t="s">
        <v>36</v>
      </c>
      <c r="H4">
        <f>SUM(D2:D51)/LEN(D2:D51)</f>
        <v>0.64824280482253094</v>
      </c>
    </row>
    <row r="5" spans="1:8" x14ac:dyDescent="0.2">
      <c r="A5">
        <v>1</v>
      </c>
      <c r="B5">
        <v>1</v>
      </c>
      <c r="C5">
        <v>0.80180928114847139</v>
      </c>
      <c r="D5">
        <f t="shared" si="0"/>
        <v>9.5928920986172825E-2</v>
      </c>
      <c r="G5" t="s">
        <v>12</v>
      </c>
      <c r="H5">
        <f>COUNTIFS(A:A,1,B:B,1)</f>
        <v>30</v>
      </c>
    </row>
    <row r="6" spans="1:8" x14ac:dyDescent="0.2">
      <c r="A6">
        <v>1</v>
      </c>
      <c r="B6">
        <v>1</v>
      </c>
      <c r="C6">
        <v>0.82380397455434973</v>
      </c>
      <c r="D6">
        <f t="shared" si="0"/>
        <v>8.4176117061735098E-2</v>
      </c>
      <c r="G6" t="s">
        <v>13</v>
      </c>
      <c r="H6">
        <f>COUNTIFS(A:A,0,B:B,1)</f>
        <v>8</v>
      </c>
    </row>
    <row r="7" spans="1:8" x14ac:dyDescent="0.2">
      <c r="A7">
        <v>0</v>
      </c>
      <c r="B7">
        <v>0</v>
      </c>
      <c r="C7">
        <v>0.26256404239162201</v>
      </c>
      <c r="D7">
        <f t="shared" si="0"/>
        <v>0.1322756898785738</v>
      </c>
      <c r="G7" t="s">
        <v>14</v>
      </c>
      <c r="H7">
        <f>COUNTIFS(A:A,0,B:B,0)</f>
        <v>8</v>
      </c>
    </row>
    <row r="8" spans="1:8" x14ac:dyDescent="0.2">
      <c r="A8">
        <v>0</v>
      </c>
      <c r="B8">
        <v>1</v>
      </c>
      <c r="C8">
        <v>0.49597386331244642</v>
      </c>
      <c r="D8">
        <f t="shared" si="0"/>
        <v>0.29754694227497774</v>
      </c>
      <c r="G8" t="s">
        <v>15</v>
      </c>
      <c r="H8">
        <f>COUNTIFS(A:A,1,B:B,0)</f>
        <v>4</v>
      </c>
    </row>
    <row r="9" spans="1:8" x14ac:dyDescent="0.2">
      <c r="A9">
        <v>1</v>
      </c>
      <c r="B9">
        <v>1</v>
      </c>
      <c r="C9">
        <v>0.76608142825144609</v>
      </c>
      <c r="D9">
        <f t="shared" si="0"/>
        <v>0.11572506592775825</v>
      </c>
      <c r="G9" t="s">
        <v>16</v>
      </c>
      <c r="H9">
        <f>(H5+H7)/SUM(H5:H8)</f>
        <v>0.76</v>
      </c>
    </row>
    <row r="10" spans="1:8" x14ac:dyDescent="0.2">
      <c r="A10">
        <v>1</v>
      </c>
      <c r="B10">
        <v>1</v>
      </c>
      <c r="C10">
        <v>0.75286921449396726</v>
      </c>
      <c r="D10">
        <f t="shared" si="0"/>
        <v>0.12328046119210759</v>
      </c>
      <c r="G10" t="s">
        <v>23</v>
      </c>
      <c r="H10">
        <f>H5/(H5+H8)</f>
        <v>0.88235294117647056</v>
      </c>
    </row>
    <row r="11" spans="1:8" x14ac:dyDescent="0.2">
      <c r="A11">
        <v>1</v>
      </c>
      <c r="B11">
        <v>1</v>
      </c>
      <c r="C11">
        <v>0.87720826886391401</v>
      </c>
      <c r="D11">
        <f t="shared" si="0"/>
        <v>5.6897283167515356E-2</v>
      </c>
      <c r="G11" t="s">
        <v>24</v>
      </c>
      <c r="H11">
        <f>H5/(H5+H6)</f>
        <v>0.78947368421052633</v>
      </c>
    </row>
    <row r="12" spans="1:8" x14ac:dyDescent="0.2">
      <c r="A12">
        <v>1</v>
      </c>
      <c r="B12">
        <v>1</v>
      </c>
      <c r="C12">
        <v>0.87220426390456285</v>
      </c>
      <c r="D12">
        <f t="shared" si="0"/>
        <v>5.9381794542096349E-2</v>
      </c>
      <c r="G12" t="s">
        <v>49</v>
      </c>
      <c r="H12">
        <f>(2*H10*H11)/(H10+H11)</f>
        <v>0.83333333333333326</v>
      </c>
    </row>
    <row r="13" spans="1:8" x14ac:dyDescent="0.2">
      <c r="A13">
        <v>1</v>
      </c>
      <c r="B13">
        <v>1</v>
      </c>
      <c r="C13">
        <v>0.49824914262614051</v>
      </c>
      <c r="D13">
        <f t="shared" si="0"/>
        <v>0.3025534399492138</v>
      </c>
    </row>
    <row r="14" spans="1:8" x14ac:dyDescent="0.2">
      <c r="A14">
        <v>0</v>
      </c>
      <c r="B14">
        <v>0</v>
      </c>
      <c r="C14">
        <v>0.20908802155111081</v>
      </c>
      <c r="D14">
        <f t="shared" si="0"/>
        <v>0.10187184697139662</v>
      </c>
    </row>
    <row r="15" spans="1:8" x14ac:dyDescent="0.2">
      <c r="A15">
        <v>0</v>
      </c>
      <c r="B15">
        <v>0</v>
      </c>
      <c r="C15">
        <v>0.27611181294759701</v>
      </c>
      <c r="D15">
        <f t="shared" si="0"/>
        <v>0.14032851045514916</v>
      </c>
    </row>
    <row r="16" spans="1:8" x14ac:dyDescent="0.2">
      <c r="A16">
        <v>1</v>
      </c>
      <c r="B16">
        <v>1</v>
      </c>
      <c r="C16">
        <v>0.84959874192975593</v>
      </c>
      <c r="D16">
        <f t="shared" si="0"/>
        <v>7.0786139357438285E-2</v>
      </c>
    </row>
    <row r="17" spans="1:4" x14ac:dyDescent="0.2">
      <c r="A17">
        <v>1</v>
      </c>
      <c r="B17">
        <v>0</v>
      </c>
      <c r="C17">
        <v>0.34862514587334997</v>
      </c>
      <c r="D17">
        <f t="shared" si="0"/>
        <v>0.45764129100634493</v>
      </c>
    </row>
    <row r="18" spans="1:4" x14ac:dyDescent="0.2">
      <c r="A18">
        <v>1</v>
      </c>
      <c r="B18">
        <v>1</v>
      </c>
      <c r="C18">
        <v>0.88098666986393392</v>
      </c>
      <c r="D18">
        <f t="shared" si="0"/>
        <v>5.5030662811941057E-2</v>
      </c>
    </row>
    <row r="19" spans="1:4" x14ac:dyDescent="0.2">
      <c r="A19">
        <v>1</v>
      </c>
      <c r="B19">
        <v>1</v>
      </c>
      <c r="C19">
        <v>0.79393954257305843</v>
      </c>
      <c r="D19">
        <f t="shared" si="0"/>
        <v>0.10021256725373168</v>
      </c>
    </row>
    <row r="20" spans="1:4" x14ac:dyDescent="0.2">
      <c r="A20">
        <v>1</v>
      </c>
      <c r="B20">
        <v>0</v>
      </c>
      <c r="C20">
        <v>0.28859743335943933</v>
      </c>
      <c r="D20">
        <f t="shared" si="0"/>
        <v>0.5397075356222516</v>
      </c>
    </row>
    <row r="21" spans="1:4" x14ac:dyDescent="0.2">
      <c r="A21">
        <v>1</v>
      </c>
      <c r="B21">
        <v>1</v>
      </c>
      <c r="C21">
        <v>0.64674298314708956</v>
      </c>
      <c r="D21">
        <f t="shared" si="0"/>
        <v>0.18926827447385514</v>
      </c>
    </row>
    <row r="22" spans="1:4" x14ac:dyDescent="0.2">
      <c r="A22">
        <v>1</v>
      </c>
      <c r="B22">
        <v>1</v>
      </c>
      <c r="C22">
        <v>0.82804210877288253</v>
      </c>
      <c r="D22">
        <f t="shared" si="0"/>
        <v>8.1947577293983359E-2</v>
      </c>
    </row>
    <row r="23" spans="1:4" x14ac:dyDescent="0.2">
      <c r="A23">
        <v>0</v>
      </c>
      <c r="B23">
        <v>1</v>
      </c>
      <c r="C23">
        <v>0.81196415425492841</v>
      </c>
      <c r="D23">
        <f t="shared" si="0"/>
        <v>0.7257593521972574</v>
      </c>
    </row>
    <row r="24" spans="1:4" x14ac:dyDescent="0.2">
      <c r="A24">
        <v>1</v>
      </c>
      <c r="B24">
        <v>1</v>
      </c>
      <c r="C24">
        <v>0.76785468038574123</v>
      </c>
      <c r="D24">
        <f t="shared" si="0"/>
        <v>0.1147209641849757</v>
      </c>
    </row>
    <row r="25" spans="1:4" x14ac:dyDescent="0.2">
      <c r="A25">
        <v>0</v>
      </c>
      <c r="B25">
        <v>1</v>
      </c>
      <c r="C25">
        <v>0.75609864966247564</v>
      </c>
      <c r="D25">
        <f t="shared" si="0"/>
        <v>0.6127857952479252</v>
      </c>
    </row>
    <row r="26" spans="1:4" x14ac:dyDescent="0.2">
      <c r="A26">
        <v>0</v>
      </c>
      <c r="B26">
        <v>0</v>
      </c>
      <c r="C26">
        <v>0.30433311294962628</v>
      </c>
      <c r="D26">
        <f t="shared" si="0"/>
        <v>0.15759866807191894</v>
      </c>
    </row>
    <row r="27" spans="1:4" x14ac:dyDescent="0.2">
      <c r="A27">
        <v>0</v>
      </c>
      <c r="B27">
        <v>1</v>
      </c>
      <c r="C27">
        <v>0.68714088962008268</v>
      </c>
      <c r="D27">
        <f t="shared" si="0"/>
        <v>0.50465119395442171</v>
      </c>
    </row>
    <row r="28" spans="1:4" x14ac:dyDescent="0.2">
      <c r="A28">
        <v>0</v>
      </c>
      <c r="B28">
        <v>1</v>
      </c>
      <c r="C28">
        <v>0.41760194670592921</v>
      </c>
      <c r="D28">
        <f t="shared" si="0"/>
        <v>0.23478008535205205</v>
      </c>
    </row>
    <row r="29" spans="1:4" x14ac:dyDescent="0.2">
      <c r="A29">
        <v>1</v>
      </c>
      <c r="B29">
        <v>1</v>
      </c>
      <c r="C29">
        <v>0.85397192098216346</v>
      </c>
      <c r="D29">
        <f t="shared" si="0"/>
        <v>6.8556408892942358E-2</v>
      </c>
    </row>
    <row r="30" spans="1:4" x14ac:dyDescent="0.2">
      <c r="A30">
        <v>1</v>
      </c>
      <c r="B30">
        <v>1</v>
      </c>
      <c r="C30">
        <v>0.88206083613398256</v>
      </c>
      <c r="D30">
        <f t="shared" si="0"/>
        <v>5.45014603487462E-2</v>
      </c>
    </row>
    <row r="31" spans="1:4" x14ac:dyDescent="0.2">
      <c r="A31">
        <v>1</v>
      </c>
      <c r="B31">
        <v>1</v>
      </c>
      <c r="C31">
        <v>0.83710250929711161</v>
      </c>
      <c r="D31">
        <f t="shared" si="0"/>
        <v>7.7221356228822882E-2</v>
      </c>
    </row>
    <row r="32" spans="1:4" x14ac:dyDescent="0.2">
      <c r="A32">
        <v>0</v>
      </c>
      <c r="B32">
        <v>1</v>
      </c>
      <c r="C32">
        <v>0.72608735762142096</v>
      </c>
      <c r="D32">
        <f t="shared" si="0"/>
        <v>0.56238792251585867</v>
      </c>
    </row>
    <row r="33" spans="1:4" x14ac:dyDescent="0.2">
      <c r="A33">
        <v>1</v>
      </c>
      <c r="B33">
        <v>1</v>
      </c>
      <c r="C33">
        <v>0.70423417666554755</v>
      </c>
      <c r="D33">
        <f t="shared" si="0"/>
        <v>0.15228290233159658</v>
      </c>
    </row>
    <row r="34" spans="1:4" x14ac:dyDescent="0.2">
      <c r="A34">
        <v>1</v>
      </c>
      <c r="B34">
        <v>1</v>
      </c>
      <c r="C34">
        <v>0.88121138631259899</v>
      </c>
      <c r="D34">
        <f t="shared" si="0"/>
        <v>5.4919899877167555E-2</v>
      </c>
    </row>
    <row r="35" spans="1:4" x14ac:dyDescent="0.2">
      <c r="A35">
        <v>1</v>
      </c>
      <c r="B35">
        <v>1</v>
      </c>
      <c r="C35">
        <v>0.77154767691680204</v>
      </c>
      <c r="D35">
        <f t="shared" si="0"/>
        <v>0.11263723203489427</v>
      </c>
    </row>
    <row r="36" spans="1:4" x14ac:dyDescent="0.2">
      <c r="A36">
        <v>1</v>
      </c>
      <c r="B36">
        <v>1</v>
      </c>
      <c r="C36">
        <v>0.72341666919256309</v>
      </c>
      <c r="D36">
        <f t="shared" si="0"/>
        <v>0.14061148831017217</v>
      </c>
    </row>
    <row r="37" spans="1:4" x14ac:dyDescent="0.2">
      <c r="A37">
        <v>1</v>
      </c>
      <c r="B37">
        <v>0</v>
      </c>
      <c r="C37">
        <v>0.2366217060905581</v>
      </c>
      <c r="D37">
        <f t="shared" si="0"/>
        <v>0.62594541861357245</v>
      </c>
    </row>
    <row r="38" spans="1:4" x14ac:dyDescent="0.2">
      <c r="A38">
        <v>1</v>
      </c>
      <c r="B38">
        <v>1</v>
      </c>
      <c r="C38">
        <v>0.86079443129396993</v>
      </c>
      <c r="D38">
        <f t="shared" si="0"/>
        <v>6.5100551234055712E-2</v>
      </c>
    </row>
    <row r="39" spans="1:4" x14ac:dyDescent="0.2">
      <c r="A39">
        <v>1</v>
      </c>
      <c r="B39">
        <v>1</v>
      </c>
      <c r="C39">
        <v>0.82508789811211602</v>
      </c>
      <c r="D39">
        <f t="shared" si="0"/>
        <v>8.3499782805669387E-2</v>
      </c>
    </row>
    <row r="40" spans="1:4" x14ac:dyDescent="0.2">
      <c r="A40">
        <v>1</v>
      </c>
      <c r="B40">
        <v>1</v>
      </c>
      <c r="C40">
        <v>0.86348972245778322</v>
      </c>
      <c r="D40">
        <f t="shared" si="0"/>
        <v>6.3742827183303055E-2</v>
      </c>
    </row>
    <row r="41" spans="1:4" x14ac:dyDescent="0.2">
      <c r="A41">
        <v>1</v>
      </c>
      <c r="B41">
        <v>1</v>
      </c>
      <c r="C41">
        <v>0.66084522838035897</v>
      </c>
      <c r="D41">
        <f t="shared" si="0"/>
        <v>0.1799002414687973</v>
      </c>
    </row>
    <row r="42" spans="1:4" x14ac:dyDescent="0.2">
      <c r="A42">
        <v>0</v>
      </c>
      <c r="B42">
        <v>0</v>
      </c>
      <c r="C42">
        <v>0.26493630782785488</v>
      </c>
      <c r="D42">
        <f t="shared" si="0"/>
        <v>0.133675028316527</v>
      </c>
    </row>
    <row r="43" spans="1:4" x14ac:dyDescent="0.2">
      <c r="A43">
        <v>0</v>
      </c>
      <c r="B43">
        <v>1</v>
      </c>
      <c r="C43">
        <v>0.8004229542357455</v>
      </c>
      <c r="D43">
        <f t="shared" si="0"/>
        <v>0.69988941029905871</v>
      </c>
    </row>
    <row r="44" spans="1:4" x14ac:dyDescent="0.2">
      <c r="A44">
        <v>1</v>
      </c>
      <c r="B44">
        <v>1</v>
      </c>
      <c r="C44">
        <v>0.78312769378240954</v>
      </c>
      <c r="D44">
        <f t="shared" si="0"/>
        <v>0.1061674177842663</v>
      </c>
    </row>
    <row r="45" spans="1:4" x14ac:dyDescent="0.2">
      <c r="A45">
        <v>1</v>
      </c>
      <c r="B45">
        <v>1</v>
      </c>
      <c r="C45">
        <v>0.80538713611608825</v>
      </c>
      <c r="D45">
        <f t="shared" si="0"/>
        <v>9.3995311354381633E-2</v>
      </c>
    </row>
    <row r="46" spans="1:4" x14ac:dyDescent="0.2">
      <c r="A46">
        <v>0</v>
      </c>
      <c r="B46">
        <v>0</v>
      </c>
      <c r="C46">
        <v>0.2651697269811758</v>
      </c>
      <c r="D46">
        <f t="shared" si="0"/>
        <v>0.13381296024020395</v>
      </c>
    </row>
    <row r="47" spans="1:4" x14ac:dyDescent="0.2">
      <c r="A47">
        <v>1</v>
      </c>
      <c r="B47">
        <v>1</v>
      </c>
      <c r="C47">
        <v>0.76864383924944457</v>
      </c>
      <c r="D47">
        <f t="shared" si="0"/>
        <v>0.1142748493783448</v>
      </c>
    </row>
    <row r="48" spans="1:4" x14ac:dyDescent="0.2">
      <c r="A48">
        <v>1</v>
      </c>
      <c r="B48">
        <v>1</v>
      </c>
      <c r="C48">
        <v>0.82920868688601401</v>
      </c>
      <c r="D48">
        <f t="shared" si="0"/>
        <v>8.1336156835172313E-2</v>
      </c>
    </row>
    <row r="49" spans="1:4" x14ac:dyDescent="0.2">
      <c r="A49">
        <v>1</v>
      </c>
      <c r="B49">
        <v>1</v>
      </c>
      <c r="C49">
        <v>0.38202696600424418</v>
      </c>
      <c r="D49">
        <f t="shared" si="0"/>
        <v>0.41790598061314527</v>
      </c>
    </row>
    <row r="50" spans="1:4" x14ac:dyDescent="0.2">
      <c r="A50">
        <v>1</v>
      </c>
      <c r="B50">
        <v>1</v>
      </c>
      <c r="C50">
        <v>0.78639647533980739</v>
      </c>
      <c r="D50">
        <f t="shared" si="0"/>
        <v>0.10435844169665152</v>
      </c>
    </row>
    <row r="51" spans="1:4" x14ac:dyDescent="0.2">
      <c r="A51">
        <v>0</v>
      </c>
      <c r="B51">
        <v>0</v>
      </c>
      <c r="C51">
        <v>0.40853871528085689</v>
      </c>
      <c r="D51">
        <f t="shared" si="0"/>
        <v>0.22807367771926465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5" x14ac:dyDescent="0.2"/>
  <cols>
    <col min="2" max="2" width="17.5" bestFit="1" customWidth="1"/>
    <col min="8" max="8" width="14.1640625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2" t="s">
        <v>48</v>
      </c>
    </row>
    <row r="2" spans="1:8" x14ac:dyDescent="0.2">
      <c r="A2">
        <v>1</v>
      </c>
      <c r="B2">
        <v>0</v>
      </c>
      <c r="C2">
        <v>0.41377094574745588</v>
      </c>
      <c r="D2">
        <f>-IF(A2=1,LOG(C2),LOG(1-C2))</f>
        <v>0.38324000797805508</v>
      </c>
    </row>
    <row r="3" spans="1:8" x14ac:dyDescent="0.2">
      <c r="A3">
        <v>0</v>
      </c>
      <c r="B3">
        <v>1</v>
      </c>
      <c r="C3">
        <v>0.50146343999900045</v>
      </c>
      <c r="D3">
        <f t="shared" ref="D3:D51" si="0">-IF(A3=1,LOG(C3),LOG(1-C3))</f>
        <v>0.30230298735336542</v>
      </c>
    </row>
    <row r="4" spans="1:8" x14ac:dyDescent="0.2">
      <c r="A4">
        <v>0</v>
      </c>
      <c r="B4">
        <v>1</v>
      </c>
      <c r="C4">
        <v>0.64696272303546709</v>
      </c>
      <c r="D4">
        <f t="shared" si="0"/>
        <v>0.45217943533380223</v>
      </c>
      <c r="G4" t="s">
        <v>36</v>
      </c>
      <c r="H4">
        <f>SUM(D2:D51)/LEN(D2:D51)</f>
        <v>0.61802655248907801</v>
      </c>
    </row>
    <row r="5" spans="1:8" x14ac:dyDescent="0.2">
      <c r="A5">
        <v>1</v>
      </c>
      <c r="B5">
        <v>1</v>
      </c>
      <c r="C5">
        <v>0.80514720048510346</v>
      </c>
      <c r="D5">
        <f t="shared" si="0"/>
        <v>9.4124712782158074E-2</v>
      </c>
      <c r="G5" t="s">
        <v>12</v>
      </c>
      <c r="H5">
        <f>COUNTIFS(A:A,1,B:B,1)</f>
        <v>30</v>
      </c>
    </row>
    <row r="6" spans="1:8" x14ac:dyDescent="0.2">
      <c r="A6">
        <v>1</v>
      </c>
      <c r="B6">
        <v>1</v>
      </c>
      <c r="C6">
        <v>0.82935159885685972</v>
      </c>
      <c r="D6">
        <f t="shared" si="0"/>
        <v>8.1261313754672507E-2</v>
      </c>
      <c r="G6" t="s">
        <v>13</v>
      </c>
      <c r="H6">
        <f>COUNTIFS(A:A,0,B:B,1)</f>
        <v>6</v>
      </c>
    </row>
    <row r="7" spans="1:8" x14ac:dyDescent="0.2">
      <c r="A7">
        <v>0</v>
      </c>
      <c r="B7">
        <v>0</v>
      </c>
      <c r="C7">
        <v>0.49388587688894348</v>
      </c>
      <c r="D7">
        <f t="shared" si="0"/>
        <v>0.29575154353764688</v>
      </c>
      <c r="G7" t="s">
        <v>14</v>
      </c>
      <c r="H7">
        <f>COUNTIFS(A:A,0,B:B,0)</f>
        <v>10</v>
      </c>
    </row>
    <row r="8" spans="1:8" x14ac:dyDescent="0.2">
      <c r="A8">
        <v>0</v>
      </c>
      <c r="B8">
        <v>0</v>
      </c>
      <c r="C8">
        <v>0.42343234213815117</v>
      </c>
      <c r="D8">
        <f t="shared" si="0"/>
        <v>0.23914972269369203</v>
      </c>
      <c r="G8" t="s">
        <v>15</v>
      </c>
      <c r="H8">
        <f>COUNTIFS(A:A,1,B:B,0)</f>
        <v>4</v>
      </c>
    </row>
    <row r="9" spans="1:8" x14ac:dyDescent="0.2">
      <c r="A9">
        <v>1</v>
      </c>
      <c r="B9">
        <v>1</v>
      </c>
      <c r="C9">
        <v>0.85324839716746415</v>
      </c>
      <c r="D9">
        <f t="shared" si="0"/>
        <v>6.892451887350115E-2</v>
      </c>
      <c r="G9" t="s">
        <v>16</v>
      </c>
      <c r="H9">
        <f>(H5+H7)/SUM(H5:H8)</f>
        <v>0.8</v>
      </c>
    </row>
    <row r="10" spans="1:8" x14ac:dyDescent="0.2">
      <c r="A10">
        <v>1</v>
      </c>
      <c r="B10">
        <v>1</v>
      </c>
      <c r="C10">
        <v>0.67409140056627959</v>
      </c>
      <c r="D10">
        <f t="shared" si="0"/>
        <v>0.17128121315261052</v>
      </c>
      <c r="G10" t="s">
        <v>23</v>
      </c>
      <c r="H10">
        <f>H5/(H5+H8)</f>
        <v>0.88235294117647056</v>
      </c>
    </row>
    <row r="11" spans="1:8" x14ac:dyDescent="0.2">
      <c r="A11">
        <v>1</v>
      </c>
      <c r="B11">
        <v>1</v>
      </c>
      <c r="C11">
        <v>0.94816703951282644</v>
      </c>
      <c r="D11">
        <f t="shared" si="0"/>
        <v>2.3115145838936309E-2</v>
      </c>
      <c r="G11" t="s">
        <v>24</v>
      </c>
      <c r="H11">
        <f>H5/(H5+H6)</f>
        <v>0.83333333333333337</v>
      </c>
    </row>
    <row r="12" spans="1:8" x14ac:dyDescent="0.2">
      <c r="A12">
        <v>1</v>
      </c>
      <c r="B12">
        <v>1</v>
      </c>
      <c r="C12">
        <v>0.82220422463205134</v>
      </c>
      <c r="D12">
        <f t="shared" si="0"/>
        <v>8.5020296067376211E-2</v>
      </c>
      <c r="G12" t="s">
        <v>49</v>
      </c>
      <c r="H12">
        <f>(2*H10*H11)/(H10+H11)</f>
        <v>0.8571428571428571</v>
      </c>
    </row>
    <row r="13" spans="1:8" x14ac:dyDescent="0.2">
      <c r="A13">
        <v>1</v>
      </c>
      <c r="B13">
        <v>0</v>
      </c>
      <c r="C13">
        <v>0.42343234213815117</v>
      </c>
      <c r="D13">
        <f t="shared" si="0"/>
        <v>0.37321597325166844</v>
      </c>
    </row>
    <row r="14" spans="1:8" x14ac:dyDescent="0.2">
      <c r="A14">
        <v>0</v>
      </c>
      <c r="B14">
        <v>0</v>
      </c>
      <c r="C14">
        <v>0.47161514335464388</v>
      </c>
      <c r="D14">
        <f t="shared" si="0"/>
        <v>0.2770496376313204</v>
      </c>
    </row>
    <row r="15" spans="1:8" x14ac:dyDescent="0.2">
      <c r="A15">
        <v>0</v>
      </c>
      <c r="B15">
        <v>0</v>
      </c>
      <c r="C15">
        <v>0.27651408072918809</v>
      </c>
      <c r="D15">
        <f t="shared" si="0"/>
        <v>0.14056991684970543</v>
      </c>
    </row>
    <row r="16" spans="1:8" x14ac:dyDescent="0.2">
      <c r="A16">
        <v>1</v>
      </c>
      <c r="B16">
        <v>1</v>
      </c>
      <c r="C16">
        <v>0.7942294077577926</v>
      </c>
      <c r="D16">
        <f t="shared" si="0"/>
        <v>0.10005403644805444</v>
      </c>
    </row>
    <row r="17" spans="1:4" x14ac:dyDescent="0.2">
      <c r="A17">
        <v>1</v>
      </c>
      <c r="B17">
        <v>0</v>
      </c>
      <c r="C17">
        <v>0.46055911421376772</v>
      </c>
      <c r="D17">
        <f t="shared" si="0"/>
        <v>0.33671461882398973</v>
      </c>
    </row>
    <row r="18" spans="1:4" x14ac:dyDescent="0.2">
      <c r="A18">
        <v>1</v>
      </c>
      <c r="B18">
        <v>1</v>
      </c>
      <c r="C18">
        <v>0.82901749952584536</v>
      </c>
      <c r="D18">
        <f t="shared" si="0"/>
        <v>8.143630193790824E-2</v>
      </c>
    </row>
    <row r="19" spans="1:4" x14ac:dyDescent="0.2">
      <c r="A19">
        <v>1</v>
      </c>
      <c r="B19">
        <v>1</v>
      </c>
      <c r="C19">
        <v>0.92838825853135842</v>
      </c>
      <c r="D19">
        <f t="shared" si="0"/>
        <v>3.2270360770283918E-2</v>
      </c>
    </row>
    <row r="20" spans="1:4" x14ac:dyDescent="0.2">
      <c r="A20">
        <v>1</v>
      </c>
      <c r="B20">
        <v>1</v>
      </c>
      <c r="C20">
        <v>0.6046491997312774</v>
      </c>
      <c r="D20">
        <f t="shared" si="0"/>
        <v>0.21849651759077188</v>
      </c>
    </row>
    <row r="21" spans="1:4" x14ac:dyDescent="0.2">
      <c r="A21">
        <v>1</v>
      </c>
      <c r="B21">
        <v>1</v>
      </c>
      <c r="C21">
        <v>0.65770136975330773</v>
      </c>
      <c r="D21">
        <f t="shared" si="0"/>
        <v>0.18197125366197892</v>
      </c>
    </row>
    <row r="22" spans="1:4" x14ac:dyDescent="0.2">
      <c r="A22">
        <v>1</v>
      </c>
      <c r="B22">
        <v>1</v>
      </c>
      <c r="C22">
        <v>0.79059764903254715</v>
      </c>
      <c r="D22">
        <f t="shared" si="0"/>
        <v>0.10204448143462418</v>
      </c>
    </row>
    <row r="23" spans="1:4" x14ac:dyDescent="0.2">
      <c r="A23">
        <v>0</v>
      </c>
      <c r="B23">
        <v>1</v>
      </c>
      <c r="C23">
        <v>0.89379359845974038</v>
      </c>
      <c r="D23">
        <f t="shared" si="0"/>
        <v>0.97384930557260496</v>
      </c>
    </row>
    <row r="24" spans="1:4" x14ac:dyDescent="0.2">
      <c r="A24">
        <v>1</v>
      </c>
      <c r="B24">
        <v>1</v>
      </c>
      <c r="C24">
        <v>0.5261276582334854</v>
      </c>
      <c r="D24">
        <f t="shared" si="0"/>
        <v>0.27890886698738926</v>
      </c>
    </row>
    <row r="25" spans="1:4" x14ac:dyDescent="0.2">
      <c r="A25">
        <v>0</v>
      </c>
      <c r="B25">
        <v>0</v>
      </c>
      <c r="C25">
        <v>0.47314056376233848</v>
      </c>
      <c r="D25">
        <f t="shared" si="0"/>
        <v>0.27830523717649513</v>
      </c>
    </row>
    <row r="26" spans="1:4" x14ac:dyDescent="0.2">
      <c r="A26">
        <v>0</v>
      </c>
      <c r="B26">
        <v>0</v>
      </c>
      <c r="C26">
        <v>0.35013427083639082</v>
      </c>
      <c r="D26">
        <f t="shared" si="0"/>
        <v>0.18717636506027754</v>
      </c>
    </row>
    <row r="27" spans="1:4" x14ac:dyDescent="0.2">
      <c r="A27">
        <v>0</v>
      </c>
      <c r="B27">
        <v>1</v>
      </c>
      <c r="C27">
        <v>0.6052228607694452</v>
      </c>
      <c r="D27">
        <f t="shared" si="0"/>
        <v>0.40364800441547311</v>
      </c>
    </row>
    <row r="28" spans="1:4" x14ac:dyDescent="0.2">
      <c r="A28">
        <v>0</v>
      </c>
      <c r="B28">
        <v>0</v>
      </c>
      <c r="C28">
        <v>0.48465198209013249</v>
      </c>
      <c r="D28">
        <f t="shared" si="0"/>
        <v>0.28789938996330161</v>
      </c>
    </row>
    <row r="29" spans="1:4" x14ac:dyDescent="0.2">
      <c r="A29">
        <v>1</v>
      </c>
      <c r="B29">
        <v>1</v>
      </c>
      <c r="C29">
        <v>0.69882116104484582</v>
      </c>
      <c r="D29">
        <f t="shared" si="0"/>
        <v>0.15563395259313775</v>
      </c>
    </row>
    <row r="30" spans="1:4" x14ac:dyDescent="0.2">
      <c r="A30">
        <v>1</v>
      </c>
      <c r="B30">
        <v>1</v>
      </c>
      <c r="C30">
        <v>0.88788813637347042</v>
      </c>
      <c r="D30">
        <f t="shared" si="0"/>
        <v>5.1641746851993998E-2</v>
      </c>
    </row>
    <row r="31" spans="1:4" x14ac:dyDescent="0.2">
      <c r="A31">
        <v>1</v>
      </c>
      <c r="B31">
        <v>1</v>
      </c>
      <c r="C31">
        <v>0.86469993286499647</v>
      </c>
      <c r="D31">
        <f t="shared" si="0"/>
        <v>6.3134574742849406E-2</v>
      </c>
    </row>
    <row r="32" spans="1:4" x14ac:dyDescent="0.2">
      <c r="A32">
        <v>0</v>
      </c>
      <c r="B32">
        <v>1</v>
      </c>
      <c r="C32">
        <v>0.73507861530790397</v>
      </c>
      <c r="D32">
        <f t="shared" si="0"/>
        <v>0.57688298364717561</v>
      </c>
    </row>
    <row r="33" spans="1:4" x14ac:dyDescent="0.2">
      <c r="A33">
        <v>1</v>
      </c>
      <c r="B33">
        <v>1</v>
      </c>
      <c r="C33">
        <v>0.55553552993443589</v>
      </c>
      <c r="D33">
        <f t="shared" si="0"/>
        <v>0.25528816001560528</v>
      </c>
    </row>
    <row r="34" spans="1:4" x14ac:dyDescent="0.2">
      <c r="A34">
        <v>1</v>
      </c>
      <c r="B34">
        <v>1</v>
      </c>
      <c r="C34">
        <v>0.90055787145752009</v>
      </c>
      <c r="D34">
        <f t="shared" si="0"/>
        <v>4.5488373408479568E-2</v>
      </c>
    </row>
    <row r="35" spans="1:4" x14ac:dyDescent="0.2">
      <c r="A35">
        <v>1</v>
      </c>
      <c r="B35">
        <v>1</v>
      </c>
      <c r="C35">
        <v>0.79806001608372712</v>
      </c>
      <c r="D35">
        <f t="shared" si="0"/>
        <v>9.7964447403781366E-2</v>
      </c>
    </row>
    <row r="36" spans="1:4" x14ac:dyDescent="0.2">
      <c r="A36">
        <v>1</v>
      </c>
      <c r="B36">
        <v>1</v>
      </c>
      <c r="C36">
        <v>0.64782220080155128</v>
      </c>
      <c r="D36">
        <f t="shared" si="0"/>
        <v>0.18854417284267444</v>
      </c>
    </row>
    <row r="37" spans="1:4" x14ac:dyDescent="0.2">
      <c r="A37">
        <v>1</v>
      </c>
      <c r="B37">
        <v>1</v>
      </c>
      <c r="C37">
        <v>0.57010499723592345</v>
      </c>
      <c r="D37">
        <f t="shared" si="0"/>
        <v>0.24404515218570391</v>
      </c>
    </row>
    <row r="38" spans="1:4" x14ac:dyDescent="0.2">
      <c r="A38">
        <v>1</v>
      </c>
      <c r="B38">
        <v>1</v>
      </c>
      <c r="C38">
        <v>0.81585883783246127</v>
      </c>
      <c r="D38">
        <f t="shared" si="0"/>
        <v>8.8384977586546731E-2</v>
      </c>
    </row>
    <row r="39" spans="1:4" x14ac:dyDescent="0.2">
      <c r="A39">
        <v>1</v>
      </c>
      <c r="B39">
        <v>1</v>
      </c>
      <c r="C39">
        <v>0.88790372532790285</v>
      </c>
      <c r="D39">
        <f t="shared" si="0"/>
        <v>5.1634121862787964E-2</v>
      </c>
    </row>
    <row r="40" spans="1:4" x14ac:dyDescent="0.2">
      <c r="A40">
        <v>1</v>
      </c>
      <c r="B40">
        <v>1</v>
      </c>
      <c r="C40">
        <v>0.86820479940732087</v>
      </c>
      <c r="D40">
        <f t="shared" si="0"/>
        <v>6.1377817725198736E-2</v>
      </c>
    </row>
    <row r="41" spans="1:4" x14ac:dyDescent="0.2">
      <c r="A41">
        <v>1</v>
      </c>
      <c r="B41">
        <v>1</v>
      </c>
      <c r="C41">
        <v>0.58436968383101728</v>
      </c>
      <c r="D41">
        <f t="shared" si="0"/>
        <v>0.23331232265973786</v>
      </c>
    </row>
    <row r="42" spans="1:4" x14ac:dyDescent="0.2">
      <c r="A42">
        <v>0</v>
      </c>
      <c r="B42">
        <v>0</v>
      </c>
      <c r="C42">
        <v>0.43669672252115233</v>
      </c>
      <c r="D42">
        <f t="shared" si="0"/>
        <v>0.24925772189293394</v>
      </c>
    </row>
    <row r="43" spans="1:4" x14ac:dyDescent="0.2">
      <c r="A43">
        <v>0</v>
      </c>
      <c r="B43">
        <v>1</v>
      </c>
      <c r="C43">
        <v>0.65665347613401526</v>
      </c>
      <c r="D43">
        <f t="shared" si="0"/>
        <v>0.46426734516350904</v>
      </c>
    </row>
    <row r="44" spans="1:4" x14ac:dyDescent="0.2">
      <c r="A44">
        <v>1</v>
      </c>
      <c r="B44">
        <v>1</v>
      </c>
      <c r="C44">
        <v>0.85362996348697295</v>
      </c>
      <c r="D44">
        <f t="shared" si="0"/>
        <v>6.8730349032670029E-2</v>
      </c>
    </row>
    <row r="45" spans="1:4" x14ac:dyDescent="0.2">
      <c r="A45">
        <v>1</v>
      </c>
      <c r="B45">
        <v>1</v>
      </c>
      <c r="C45">
        <v>0.90972853444647084</v>
      </c>
      <c r="D45">
        <f t="shared" si="0"/>
        <v>4.1088183042008522E-2</v>
      </c>
    </row>
    <row r="46" spans="1:4" x14ac:dyDescent="0.2">
      <c r="A46">
        <v>0</v>
      </c>
      <c r="B46">
        <v>0</v>
      </c>
      <c r="C46">
        <v>0.47451273474183581</v>
      </c>
      <c r="D46">
        <f t="shared" si="0"/>
        <v>0.27943780426965392</v>
      </c>
    </row>
    <row r="47" spans="1:4" x14ac:dyDescent="0.2">
      <c r="A47">
        <v>1</v>
      </c>
      <c r="B47">
        <v>1</v>
      </c>
      <c r="C47">
        <v>0.88826915740664947</v>
      </c>
      <c r="D47">
        <f t="shared" si="0"/>
        <v>5.1455417256843237E-2</v>
      </c>
    </row>
    <row r="48" spans="1:4" x14ac:dyDescent="0.2">
      <c r="A48">
        <v>1</v>
      </c>
      <c r="B48">
        <v>1</v>
      </c>
      <c r="C48">
        <v>0.81555489252415347</v>
      </c>
      <c r="D48">
        <f t="shared" si="0"/>
        <v>8.8546802596683044E-2</v>
      </c>
    </row>
    <row r="49" spans="1:4" x14ac:dyDescent="0.2">
      <c r="A49">
        <v>1</v>
      </c>
      <c r="B49">
        <v>0</v>
      </c>
      <c r="C49">
        <v>0.43817627885833688</v>
      </c>
      <c r="D49">
        <f t="shared" si="0"/>
        <v>0.35835113713537181</v>
      </c>
    </row>
    <row r="50" spans="1:4" x14ac:dyDescent="0.2">
      <c r="A50">
        <v>1</v>
      </c>
      <c r="B50">
        <v>1</v>
      </c>
      <c r="C50">
        <v>0.86104723045225839</v>
      </c>
      <c r="D50">
        <f t="shared" si="0"/>
        <v>6.4973025825996997E-2</v>
      </c>
    </row>
    <row r="51" spans="1:4" x14ac:dyDescent="0.2">
      <c r="A51">
        <v>0</v>
      </c>
      <c r="B51">
        <v>0</v>
      </c>
      <c r="C51">
        <v>0.47161514335464388</v>
      </c>
      <c r="D51">
        <f t="shared" si="0"/>
        <v>0.2770496376313204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Hard Voting</vt:lpstr>
      <vt:lpstr>Probabilities</vt:lpstr>
      <vt:lpstr>Clipped Probabilities</vt:lpstr>
      <vt:lpstr>Soft Voting</vt:lpstr>
      <vt:lpstr>Blending</vt:lpstr>
      <vt:lpstr>Stacking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2017-11-01T11:27:30Z</dcterms:created>
  <dcterms:modified xsi:type="dcterms:W3CDTF">2017-11-10T05:56:02Z</dcterms:modified>
</cp:coreProperties>
</file>