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9393167c7eefc4/Documents/Sensitivity Analysis - Paper 1/Sensitivity-Analysis-Simulations/"/>
    </mc:Choice>
  </mc:AlternateContent>
  <xr:revisionPtr revIDLastSave="529" documentId="8_{4E4D6D94-5C6C-4E35-8E9B-2BB75B79FED8}" xr6:coauthVersionLast="47" xr6:coauthVersionMax="47" xr10:uidLastSave="{210CBFA0-C4AF-4DF5-9504-795D3177B865}"/>
  <bookViews>
    <workbookView xWindow="-108" yWindow="-108" windowWidth="23256" windowHeight="12456" activeTab="2" xr2:uid="{130891D4-96F8-423C-AE54-69CF7EEFE102}"/>
  </bookViews>
  <sheets>
    <sheet name="MCAR Results" sheetId="1" r:id="rId1"/>
    <sheet name="MAR Res" sheetId="2" r:id="rId2"/>
    <sheet name="Normal outcome 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2" i="2"/>
  <c r="J13" i="2"/>
  <c r="J14" i="2"/>
  <c r="J15" i="2"/>
  <c r="J16" i="2"/>
  <c r="J17" i="2"/>
  <c r="J10" i="2"/>
  <c r="F21" i="2"/>
  <c r="C17" i="1"/>
  <c r="C18" i="1"/>
  <c r="B18" i="1"/>
  <c r="B17" i="1"/>
</calcChain>
</file>

<file path=xl/sharedStrings.xml><?xml version="1.0" encoding="utf-8"?>
<sst xmlns="http://schemas.openxmlformats.org/spreadsheetml/2006/main" count="186" uniqueCount="84">
  <si>
    <t>Analysis</t>
  </si>
  <si>
    <t>Miss Mech</t>
  </si>
  <si>
    <t>HD Prop</t>
  </si>
  <si>
    <t>SE</t>
  </si>
  <si>
    <t>Bias</t>
  </si>
  <si>
    <t>MSE</t>
  </si>
  <si>
    <t>CC</t>
  </si>
  <si>
    <t>Full data</t>
  </si>
  <si>
    <t>-6e-04 [-0.1168, 0.1155]</t>
  </si>
  <si>
    <t>0.0022 [-0.1284, 0.1328]</t>
  </si>
  <si>
    <t>0.001 [-0.1576, 0.1595]</t>
  </si>
  <si>
    <t>-0.0031 [-0.138, 0.1318]</t>
  </si>
  <si>
    <t>-3e-04 [-0.1553, 0.1548]</t>
  </si>
  <si>
    <t>TV Missing</t>
  </si>
  <si>
    <t>Y Missing</t>
  </si>
  <si>
    <t>Timing Effect</t>
  </si>
  <si>
    <t>20% MCAR in Y</t>
  </si>
  <si>
    <t>40% MCAR in Y</t>
  </si>
  <si>
    <t>20% MCAR in TV &amp; Y</t>
  </si>
  <si>
    <t>40% MCAR in TV &amp; Y</t>
  </si>
  <si>
    <t>Coverage %</t>
  </si>
  <si>
    <t>Type I Error</t>
  </si>
  <si>
    <t>N</t>
  </si>
  <si>
    <t>Nreps</t>
  </si>
  <si>
    <t>-0.000173 [-0.118937, 0.118592]</t>
  </si>
  <si>
    <t>0.000633 [-0.133899, 0.135164]</t>
  </si>
  <si>
    <t>0.000662 [-0.153474, 0.154798]</t>
  </si>
  <si>
    <t>Theoretical SE ratio</t>
  </si>
  <si>
    <t>Simulation SE ratio</t>
  </si>
  <si>
    <t>theta</t>
  </si>
  <si>
    <t>theta.se</t>
  </si>
  <si>
    <t>theta.lb</t>
  </si>
  <si>
    <t>theta.ub</t>
  </si>
  <si>
    <t>bias</t>
  </si>
  <si>
    <t>Covp</t>
  </si>
  <si>
    <t>rej.prob</t>
  </si>
  <si>
    <t>TVmissing</t>
  </si>
  <si>
    <t>Ymissing</t>
  </si>
  <si>
    <t>sim.type</t>
  </si>
  <si>
    <t>missTV</t>
  </si>
  <si>
    <t>missY</t>
  </si>
  <si>
    <t>nreps</t>
  </si>
  <si>
    <t>1   0.07151269</t>
  </si>
  <si>
    <t>MA</t>
  </si>
  <si>
    <t>R   MAR</t>
  </si>
  <si>
    <t>HD.prop</t>
  </si>
  <si>
    <t xml:space="preserve">    CC</t>
  </si>
  <si>
    <t>MI</t>
  </si>
  <si>
    <t>MAR</t>
  </si>
  <si>
    <t>m=5 datasets</t>
  </si>
  <si>
    <t xml:space="preserve">Results after Re-coding the Missingness models </t>
  </si>
  <si>
    <t>% missing in TV</t>
  </si>
  <si>
    <t>% missing in Y</t>
  </si>
  <si>
    <t>Lower bound</t>
  </si>
  <si>
    <t>Upper bound</t>
  </si>
  <si>
    <t>Type 1 error</t>
  </si>
  <si>
    <t>Mech (TV &amp; Y)</t>
  </si>
  <si>
    <t xml:space="preserve">Coverage </t>
  </si>
  <si>
    <t xml:space="preserve">Theta-hat </t>
  </si>
  <si>
    <t>Reps</t>
  </si>
  <si>
    <t>MNAR</t>
  </si>
  <si>
    <t>% Non-responders</t>
  </si>
  <si>
    <t>In full data, ~12% were non-responders</t>
  </si>
  <si>
    <t>Test Stat</t>
  </si>
  <si>
    <t>NULL CASE</t>
  </si>
  <si>
    <t xml:space="preserve">In full data, 56.2% were nonresponders </t>
  </si>
  <si>
    <t>Z-stat</t>
  </si>
  <si>
    <t>Mech</t>
  </si>
  <si>
    <t>%TVmis</t>
  </si>
  <si>
    <t>%Ymis</t>
  </si>
  <si>
    <t>Theta-hat</t>
  </si>
  <si>
    <t>%NR</t>
  </si>
  <si>
    <t>none</t>
  </si>
  <si>
    <t>NaN</t>
  </si>
  <si>
    <t>Test stat</t>
  </si>
  <si>
    <t>Coverage</t>
  </si>
  <si>
    <t>Type1 Error</t>
  </si>
  <si>
    <t>Observed distribution</t>
  </si>
  <si>
    <t xml:space="preserve">Missing distribution </t>
  </si>
  <si>
    <t>Tailoring Variable</t>
  </si>
  <si>
    <t>Y (follow-up 1)</t>
  </si>
  <si>
    <t>t statistic</t>
  </si>
  <si>
    <t>Comparing observed and missing distibrution (N=10000, 20% missingness)</t>
  </si>
  <si>
    <t>&lt;.0001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</si>
</sst>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9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2" borderId="0" xfId="0" applyFill="1"/>
    <xf numFmtId="9" fontId="0" fillId="2" borderId="0" xfId="0" applyNumberFormat="1" applyFill="1"/>
    <xf numFmtId="10" fontId="0" fillId="2" borderId="0" xfId="0" applyNumberFormat="1" applyFill="1"/>
    <xf numFmtId="0" fontId="1" fillId="2" borderId="0" xfId="0" applyFont="1" applyFill="1"/>
    <xf numFmtId="164" fontId="0" fillId="0" borderId="0" xfId="0" applyNumberFormat="1"/>
    <xf numFmtId="0" fontId="0" fillId="0" borderId="0" xfId="0" applyFont="1"/>
    <xf numFmtId="0" fontId="0" fillId="0" borderId="0" xfId="0" applyNumberFormat="1"/>
    <xf numFmtId="165" fontId="0" fillId="0" borderId="0" xfId="1" applyNumberFormat="1" applyFont="1"/>
    <xf numFmtId="9" fontId="0" fillId="0" borderId="0" xfId="1" applyNumberFormat="1" applyFont="1"/>
    <xf numFmtId="9" fontId="0" fillId="2" borderId="0" xfId="1" applyNumberFormat="1" applyFont="1" applyFill="1"/>
    <xf numFmtId="164" fontId="0" fillId="3" borderId="0" xfId="0" applyNumberFormat="1" applyFill="1"/>
    <xf numFmtId="165" fontId="0" fillId="3" borderId="0" xfId="1" applyNumberFormat="1" applyFont="1" applyFill="1"/>
    <xf numFmtId="167" fontId="0" fillId="0" borderId="0" xfId="0" applyNumberFormat="1"/>
    <xf numFmtId="164" fontId="1" fillId="0" borderId="0" xfId="0" applyNumberFormat="1" applyFont="1"/>
    <xf numFmtId="167" fontId="1" fillId="0" borderId="0" xfId="0" applyNumberFormat="1" applyFont="1"/>
    <xf numFmtId="1" fontId="0" fillId="0" borderId="0" xfId="0" applyNumberFormat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411480</xdr:colOff>
      <xdr:row>14</xdr:row>
      <xdr:rowOff>167640</xdr:rowOff>
    </xdr:from>
    <xdr:to>
      <xdr:col>12</xdr:col>
      <xdr:colOff>227709</xdr:colOff>
      <xdr:row>45</xdr:row>
      <xdr:rowOff>31474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592656-DC36-614D-6439-B892AF4F5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0580" y="2179320"/>
          <a:ext cx="6849489" cy="55331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549401</xdr:colOff>
      <xdr:row>26</xdr:row>
      <xdr:rowOff>50004</xdr:rowOff>
    </xdr:from>
    <xdr:to>
      <xdr:col>23</xdr:col>
      <xdr:colOff>167640</xdr:colOff>
      <xdr:row>36</xdr:row>
      <xdr:rowOff>15240</xdr:rowOff>
    </xdr:to>
    <xdr:pic>
      <xdr:nvPicPr>
        <xdr:cNvPr id="2" name="Picture 1" descr="Plot object">
          <a:extLst>
            <a:ext uri="{FF2B5EF4-FFF2-40B4-BE49-F238E27FC236}">
              <a16:creationId xmlns:a16="http://schemas.microsoft.com/office/drawing/2014/main" id="{850B9480-A7FC-3F4E-8501-09F5914A8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7261" y="7913844"/>
          <a:ext cx="3893059" cy="1794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EA68-D974-4DF5-AB87-5A862539A4B1}">
  <dimension ref="A1:Q53"/>
  <sheetViews>
    <sheetView zoomScaleNormal="100" workbookViewId="0">
      <selection activeCell="E2" sqref="E2"/>
    </sheetView>
  </sheetViews>
  <sheetFormatPr defaultRowHeight="14.4" x14ac:dyDescent="0.3"/>
  <cols>
    <col min="1" max="1" width="13.77734375" customWidth="1"/>
    <col min="2" max="2" width="27.5546875" customWidth="1"/>
    <col min="3" max="3" width="11.44140625" customWidth="1"/>
    <col min="6" max="6" width="31.5546875" customWidth="1"/>
    <col min="11" max="11" width="17.6640625" customWidth="1"/>
  </cols>
  <sheetData>
    <row r="1" spans="1:13" s="3" customFormat="1" x14ac:dyDescent="0.3">
      <c r="A1" s="3" t="s">
        <v>0</v>
      </c>
      <c r="B1" s="3" t="s">
        <v>1</v>
      </c>
      <c r="C1" s="3" t="s">
        <v>13</v>
      </c>
      <c r="D1" s="3" t="s">
        <v>14</v>
      </c>
      <c r="E1" s="3" t="s">
        <v>2</v>
      </c>
      <c r="F1" s="3" t="s">
        <v>15</v>
      </c>
      <c r="G1" s="3" t="s">
        <v>3</v>
      </c>
      <c r="H1" s="3" t="s">
        <v>4</v>
      </c>
      <c r="I1" s="3" t="s">
        <v>5</v>
      </c>
      <c r="J1" s="3" t="s">
        <v>20</v>
      </c>
      <c r="K1" s="3" t="s">
        <v>21</v>
      </c>
      <c r="L1" s="3" t="s">
        <v>22</v>
      </c>
      <c r="M1" s="3" t="s">
        <v>23</v>
      </c>
    </row>
    <row r="2" spans="1:13" s="3" customFormat="1" x14ac:dyDescent="0.3">
      <c r="A2" t="s">
        <v>6</v>
      </c>
      <c r="B2" s="5" t="s">
        <v>7</v>
      </c>
      <c r="C2">
        <v>0</v>
      </c>
      <c r="D2">
        <v>0</v>
      </c>
      <c r="E2" s="13">
        <v>0.11942</v>
      </c>
      <c r="F2" t="s">
        <v>24</v>
      </c>
      <c r="G2" s="5">
        <v>6.0594000000000002E-2</v>
      </c>
      <c r="H2">
        <v>-1.73E-4</v>
      </c>
      <c r="I2">
        <v>4.7999999999999996E-3</v>
      </c>
      <c r="J2" s="4">
        <v>0.9466</v>
      </c>
      <c r="K2" s="4">
        <v>5.1499999999999997E-2</v>
      </c>
      <c r="L2">
        <v>591</v>
      </c>
      <c r="M2" s="5">
        <v>10000</v>
      </c>
    </row>
    <row r="3" spans="1:13" s="3" customFormat="1" x14ac:dyDescent="0.3">
      <c r="A3" t="s">
        <v>6</v>
      </c>
      <c r="B3" s="5" t="s">
        <v>16</v>
      </c>
      <c r="C3">
        <v>0</v>
      </c>
      <c r="D3">
        <v>0.20003499999999999</v>
      </c>
      <c r="E3" s="13">
        <v>0.11942</v>
      </c>
      <c r="F3" t="s">
        <v>25</v>
      </c>
      <c r="G3" s="5">
        <v>6.8638000000000005E-2</v>
      </c>
      <c r="H3">
        <v>6.3299999999999999E-4</v>
      </c>
      <c r="I3">
        <v>5.0000000000000001E-3</v>
      </c>
      <c r="J3" s="4">
        <v>0.95140000000000002</v>
      </c>
      <c r="K3" s="4">
        <v>4.6199999999999998E-2</v>
      </c>
      <c r="L3">
        <v>591</v>
      </c>
      <c r="M3" s="5">
        <v>10000</v>
      </c>
    </row>
    <row r="4" spans="1:13" s="3" customFormat="1" x14ac:dyDescent="0.3">
      <c r="A4" t="s">
        <v>6</v>
      </c>
      <c r="B4" s="5" t="s">
        <v>17</v>
      </c>
      <c r="C4">
        <v>0</v>
      </c>
      <c r="D4">
        <v>0.39983800000000003</v>
      </c>
      <c r="E4" s="13">
        <v>0.11942</v>
      </c>
      <c r="F4" t="s">
        <v>26</v>
      </c>
      <c r="G4" s="5">
        <v>7.8641000000000003E-2</v>
      </c>
      <c r="H4">
        <v>6.6200000000000005E-4</v>
      </c>
      <c r="I4">
        <v>4.7999999999999996E-3</v>
      </c>
      <c r="J4" s="2">
        <v>0.95</v>
      </c>
      <c r="K4" s="4">
        <v>4.7699999999999999E-2</v>
      </c>
      <c r="L4">
        <v>591</v>
      </c>
      <c r="M4" s="5">
        <v>10000</v>
      </c>
    </row>
    <row r="5" spans="1:13" s="8" customFormat="1" x14ac:dyDescent="0.3">
      <c r="A5" s="5"/>
      <c r="B5" s="5"/>
      <c r="C5" s="5"/>
      <c r="D5" s="5"/>
      <c r="E5" s="14"/>
      <c r="F5" s="5"/>
      <c r="G5" s="5"/>
      <c r="H5" s="5"/>
      <c r="I5" s="5"/>
      <c r="J5" s="6"/>
      <c r="K5" s="7"/>
      <c r="L5" s="5"/>
      <c r="M5" s="5"/>
    </row>
    <row r="6" spans="1:13" x14ac:dyDescent="0.3">
      <c r="A6" t="s">
        <v>6</v>
      </c>
      <c r="B6" t="s">
        <v>7</v>
      </c>
      <c r="C6">
        <v>0</v>
      </c>
      <c r="D6">
        <v>0</v>
      </c>
      <c r="E6" s="13">
        <v>0.1195</v>
      </c>
      <c r="F6" t="s">
        <v>8</v>
      </c>
      <c r="G6">
        <v>5.9200000000000003E-2</v>
      </c>
      <c r="H6" s="1">
        <v>-5.9999999999999995E-4</v>
      </c>
      <c r="I6">
        <v>3.5000000000000001E-3</v>
      </c>
      <c r="J6" s="4">
        <v>0.94799999999999995</v>
      </c>
      <c r="K6" s="2">
        <v>0.05</v>
      </c>
      <c r="L6">
        <v>591</v>
      </c>
      <c r="M6">
        <v>1000</v>
      </c>
    </row>
    <row r="7" spans="1:13" x14ac:dyDescent="0.3">
      <c r="A7" t="s">
        <v>6</v>
      </c>
      <c r="B7" t="s">
        <v>16</v>
      </c>
      <c r="C7">
        <v>0</v>
      </c>
      <c r="D7">
        <v>0.2</v>
      </c>
      <c r="E7" s="13">
        <v>0.1195</v>
      </c>
      <c r="F7" t="s">
        <v>9</v>
      </c>
      <c r="G7">
        <v>6.6600000000000006E-2</v>
      </c>
      <c r="H7">
        <v>2.2000000000000001E-3</v>
      </c>
      <c r="I7">
        <v>4.4000000000000003E-3</v>
      </c>
      <c r="J7" s="4">
        <v>0.95599999999999996</v>
      </c>
      <c r="K7" s="4">
        <v>4.3999999999999997E-2</v>
      </c>
      <c r="L7">
        <v>591</v>
      </c>
      <c r="M7">
        <v>1000</v>
      </c>
    </row>
    <row r="8" spans="1:13" x14ac:dyDescent="0.3">
      <c r="A8" t="s">
        <v>6</v>
      </c>
      <c r="B8" t="s">
        <v>17</v>
      </c>
      <c r="C8">
        <v>0</v>
      </c>
      <c r="D8">
        <v>0.39960000000000001</v>
      </c>
      <c r="E8" s="13">
        <v>0.1195</v>
      </c>
      <c r="F8" t="s">
        <v>10</v>
      </c>
      <c r="G8">
        <v>8.09E-2</v>
      </c>
      <c r="H8">
        <v>1E-3</v>
      </c>
      <c r="I8">
        <v>4.7000000000000002E-3</v>
      </c>
      <c r="J8" s="4">
        <v>0.94399999999999995</v>
      </c>
      <c r="K8" s="4">
        <v>5.2999999999999999E-2</v>
      </c>
      <c r="L8">
        <v>591</v>
      </c>
      <c r="M8">
        <v>1000</v>
      </c>
    </row>
    <row r="9" spans="1:13" x14ac:dyDescent="0.3">
      <c r="A9" t="s">
        <v>6</v>
      </c>
      <c r="B9" t="s">
        <v>18</v>
      </c>
      <c r="C9">
        <v>0.19969999999999999</v>
      </c>
      <c r="D9">
        <v>0.19980000000000001</v>
      </c>
      <c r="E9" s="13">
        <v>9.5399999999999999E-2</v>
      </c>
      <c r="F9" t="s">
        <v>11</v>
      </c>
      <c r="G9">
        <v>6.88E-2</v>
      </c>
      <c r="H9">
        <v>-3.0999999999999999E-3</v>
      </c>
      <c r="I9">
        <v>6.4999999999999997E-3</v>
      </c>
      <c r="J9" s="4">
        <v>0.94699999999999995</v>
      </c>
      <c r="K9" s="4">
        <v>5.1999999999999998E-2</v>
      </c>
      <c r="L9">
        <v>591</v>
      </c>
      <c r="M9">
        <v>1000</v>
      </c>
    </row>
    <row r="10" spans="1:13" x14ac:dyDescent="0.3">
      <c r="A10" t="s">
        <v>6</v>
      </c>
      <c r="B10" t="s">
        <v>19</v>
      </c>
      <c r="C10">
        <v>0.3997</v>
      </c>
      <c r="D10">
        <v>0.39960000000000001</v>
      </c>
      <c r="E10" s="13">
        <v>7.1800000000000003E-2</v>
      </c>
      <c r="F10" t="s">
        <v>12</v>
      </c>
      <c r="G10">
        <v>7.9100000000000004E-2</v>
      </c>
      <c r="H10" s="1">
        <v>-2.9999999999999997E-4</v>
      </c>
      <c r="I10">
        <v>6.1999999999999998E-3</v>
      </c>
      <c r="J10" s="4">
        <v>0.94899999999999995</v>
      </c>
      <c r="K10" s="4">
        <v>4.9000000000000002E-2</v>
      </c>
      <c r="L10">
        <v>591</v>
      </c>
      <c r="M10">
        <v>1000</v>
      </c>
    </row>
    <row r="11" spans="1:13" x14ac:dyDescent="0.3">
      <c r="H11" s="1"/>
      <c r="J11" s="4"/>
      <c r="K11" s="4"/>
    </row>
    <row r="12" spans="1:13" x14ac:dyDescent="0.3">
      <c r="H12" s="1"/>
      <c r="J12" s="4"/>
      <c r="K12" s="4"/>
    </row>
    <row r="13" spans="1:13" x14ac:dyDescent="0.3">
      <c r="H13" s="1"/>
      <c r="J13" s="4"/>
      <c r="K13" s="4"/>
    </row>
    <row r="16" spans="1:13" x14ac:dyDescent="0.3">
      <c r="B16" t="s">
        <v>27</v>
      </c>
      <c r="C16" t="s">
        <v>28</v>
      </c>
    </row>
    <row r="17" spans="2:6" x14ac:dyDescent="0.3">
      <c r="B17">
        <f>1/(SQRT(0.8))</f>
        <v>1.1180339887498949</v>
      </c>
      <c r="C17">
        <f>G3/G2</f>
        <v>1.1327524177311286</v>
      </c>
    </row>
    <row r="18" spans="2:6" x14ac:dyDescent="0.3">
      <c r="B18">
        <f>1/SQRT(0.6)</f>
        <v>1.2909944487358056</v>
      </c>
      <c r="C18">
        <f>G4/G2</f>
        <v>1.2978347691190546</v>
      </c>
    </row>
    <row r="20" spans="2:6" x14ac:dyDescent="0.3">
      <c r="E20" s="4"/>
      <c r="F20" s="4"/>
    </row>
    <row r="21" spans="2:6" x14ac:dyDescent="0.3">
      <c r="E21" s="4"/>
      <c r="F21" s="4"/>
    </row>
    <row r="22" spans="2:6" x14ac:dyDescent="0.3">
      <c r="E22" s="2"/>
      <c r="F22" s="4"/>
    </row>
    <row r="52" spans="3:17" x14ac:dyDescent="0.3">
      <c r="C52" t="s">
        <v>29</v>
      </c>
      <c r="D52" t="s">
        <v>30</v>
      </c>
      <c r="E52" t="s">
        <v>31</v>
      </c>
      <c r="F52" t="s">
        <v>32</v>
      </c>
      <c r="G52" t="s">
        <v>33</v>
      </c>
      <c r="H52" t="s">
        <v>34</v>
      </c>
      <c r="I52" t="s">
        <v>35</v>
      </c>
      <c r="J52" t="s">
        <v>45</v>
      </c>
      <c r="K52" t="s">
        <v>36</v>
      </c>
      <c r="L52" t="s">
        <v>37</v>
      </c>
      <c r="M52" t="s">
        <v>38</v>
      </c>
      <c r="N52" t="s">
        <v>39</v>
      </c>
      <c r="O52" t="s">
        <v>40</v>
      </c>
      <c r="P52" t="s">
        <v>22</v>
      </c>
      <c r="Q52" t="s">
        <v>41</v>
      </c>
    </row>
    <row r="53" spans="3:17" x14ac:dyDescent="0.3">
      <c r="C53">
        <v>-5.6430719999999998E-3</v>
      </c>
      <c r="D53">
        <v>7.1827100000000005E-2</v>
      </c>
      <c r="E53">
        <v>-0.1464242</v>
      </c>
      <c r="F53">
        <v>0.13513800000000001</v>
      </c>
      <c r="G53">
        <v>-5.6430719999999998E-3</v>
      </c>
      <c r="H53">
        <v>0.93600000000000005</v>
      </c>
      <c r="I53">
        <v>0.06</v>
      </c>
      <c r="J53" t="s">
        <v>42</v>
      </c>
      <c r="K53">
        <v>0.25825550000000003</v>
      </c>
      <c r="L53">
        <v>0.21763099999999999</v>
      </c>
      <c r="M53" t="s">
        <v>46</v>
      </c>
      <c r="N53" t="s">
        <v>43</v>
      </c>
      <c r="O53" t="s">
        <v>44</v>
      </c>
      <c r="P53">
        <v>591</v>
      </c>
      <c r="Q53">
        <v>1000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4496-CC29-46A1-8FF6-754143E81584}">
  <dimension ref="A2:Q21"/>
  <sheetViews>
    <sheetView topLeftCell="A7" workbookViewId="0">
      <selection activeCell="K24" sqref="K24"/>
    </sheetView>
  </sheetViews>
  <sheetFormatPr defaultRowHeight="14.4" x14ac:dyDescent="0.3"/>
  <cols>
    <col min="1" max="1" width="14.33203125" customWidth="1"/>
    <col min="2" max="2" width="15.21875" customWidth="1"/>
    <col min="3" max="3" width="14.6640625" customWidth="1"/>
    <col min="4" max="4" width="12.77734375" customWidth="1"/>
    <col min="5" max="5" width="11.21875" customWidth="1"/>
    <col min="6" max="6" width="6.77734375" customWidth="1"/>
    <col min="7" max="7" width="12.6640625" customWidth="1"/>
    <col min="8" max="8" width="12.109375" customWidth="1"/>
    <col min="9" max="10" width="7.5546875" customWidth="1"/>
    <col min="11" max="11" width="8.77734375" customWidth="1"/>
    <col min="12" max="12" width="6.44140625" customWidth="1"/>
    <col min="13" max="13" width="14.5546875" customWidth="1"/>
    <col min="14" max="14" width="5.5546875" customWidth="1"/>
    <col min="15" max="15" width="8.21875" customWidth="1"/>
    <col min="16" max="16" width="13.6640625" bestFit="1" customWidth="1"/>
  </cols>
  <sheetData>
    <row r="2" spans="1:17" x14ac:dyDescent="0.3">
      <c r="A2" t="s">
        <v>38</v>
      </c>
      <c r="B2" t="s">
        <v>39</v>
      </c>
      <c r="E2" t="s">
        <v>40</v>
      </c>
      <c r="F2" t="s">
        <v>36</v>
      </c>
      <c r="G2" t="s">
        <v>37</v>
      </c>
      <c r="H2" t="s">
        <v>29</v>
      </c>
      <c r="I2" t="s">
        <v>30</v>
      </c>
      <c r="K2" t="s">
        <v>31</v>
      </c>
      <c r="L2" t="s">
        <v>32</v>
      </c>
      <c r="M2" t="s">
        <v>33</v>
      </c>
      <c r="N2" t="s">
        <v>45</v>
      </c>
      <c r="O2" t="s">
        <v>22</v>
      </c>
      <c r="P2" t="s">
        <v>41</v>
      </c>
    </row>
    <row r="3" spans="1:17" x14ac:dyDescent="0.3">
      <c r="A3" t="s">
        <v>6</v>
      </c>
      <c r="B3" t="s">
        <v>48</v>
      </c>
      <c r="E3" t="s">
        <v>48</v>
      </c>
      <c r="F3">
        <v>0.25825550000000003</v>
      </c>
      <c r="G3">
        <v>0.21763109999999999</v>
      </c>
      <c r="H3">
        <v>-5.6430719999999998E-3</v>
      </c>
      <c r="I3">
        <v>7.1827100000000005E-2</v>
      </c>
      <c r="K3">
        <v>-0.1464242</v>
      </c>
      <c r="L3">
        <v>0.13513800000000001</v>
      </c>
      <c r="M3">
        <v>-5.6430719999999998E-3</v>
      </c>
      <c r="N3">
        <v>7.1512690000000004E-2</v>
      </c>
      <c r="O3">
        <v>591</v>
      </c>
      <c r="P3">
        <v>1000</v>
      </c>
    </row>
    <row r="4" spans="1:17" x14ac:dyDescent="0.3">
      <c r="A4" t="s">
        <v>47</v>
      </c>
      <c r="B4" t="s">
        <v>48</v>
      </c>
      <c r="E4" t="s">
        <v>48</v>
      </c>
      <c r="F4">
        <v>0.2524112</v>
      </c>
      <c r="G4">
        <v>0.22098139999999999</v>
      </c>
      <c r="H4">
        <v>-1.058739E-2</v>
      </c>
      <c r="I4">
        <v>6.2773480000000006E-2</v>
      </c>
      <c r="K4">
        <v>-0.1336234</v>
      </c>
      <c r="L4">
        <v>0.1124486</v>
      </c>
      <c r="M4">
        <v>-1.058739E-2</v>
      </c>
      <c r="N4">
        <v>0.34752959999999999</v>
      </c>
      <c r="O4">
        <v>591</v>
      </c>
      <c r="P4">
        <v>40</v>
      </c>
      <c r="Q4" t="s">
        <v>49</v>
      </c>
    </row>
    <row r="7" spans="1:17" x14ac:dyDescent="0.3">
      <c r="A7" t="s">
        <v>50</v>
      </c>
    </row>
    <row r="9" spans="1:17" s="3" customFormat="1" x14ac:dyDescent="0.3">
      <c r="A9" s="3" t="s">
        <v>0</v>
      </c>
      <c r="B9" s="3" t="s">
        <v>56</v>
      </c>
      <c r="C9" s="3" t="s">
        <v>51</v>
      </c>
      <c r="D9" s="3" t="s">
        <v>52</v>
      </c>
      <c r="E9" s="3" t="s">
        <v>58</v>
      </c>
      <c r="F9" s="3" t="s">
        <v>3</v>
      </c>
      <c r="G9" s="3" t="s">
        <v>53</v>
      </c>
      <c r="H9" s="3" t="s">
        <v>54</v>
      </c>
      <c r="I9" s="3" t="s">
        <v>4</v>
      </c>
      <c r="J9" s="3" t="s">
        <v>66</v>
      </c>
      <c r="K9" s="3" t="s">
        <v>57</v>
      </c>
      <c r="L9" s="3" t="s">
        <v>55</v>
      </c>
      <c r="M9" s="3" t="s">
        <v>61</v>
      </c>
      <c r="N9" s="3" t="s">
        <v>22</v>
      </c>
      <c r="O9" s="3" t="s">
        <v>59</v>
      </c>
    </row>
    <row r="10" spans="1:17" s="3" customFormat="1" x14ac:dyDescent="0.3">
      <c r="A10" t="s">
        <v>6</v>
      </c>
      <c r="B10" t="s">
        <v>48</v>
      </c>
      <c r="C10" s="9">
        <v>0.22696620000000001</v>
      </c>
      <c r="D10" s="9">
        <v>0.22944500000000001</v>
      </c>
      <c r="E10" s="9">
        <v>-4.4693950000000003E-2</v>
      </c>
      <c r="F10" s="9">
        <v>7.2577290000000003E-2</v>
      </c>
      <c r="G10" s="9">
        <v>-0.18694540000000001</v>
      </c>
      <c r="H10" s="9">
        <v>9.7557539999999998E-2</v>
      </c>
      <c r="I10" s="9">
        <v>-4.4693950000000003E-2</v>
      </c>
      <c r="J10" s="9">
        <f>I10/(F10/SQRT(1000))</f>
        <v>-19.473678285546697</v>
      </c>
      <c r="K10" s="12">
        <v>0.9</v>
      </c>
      <c r="L10" s="12">
        <v>9.7000000000000003E-2</v>
      </c>
      <c r="M10" s="12">
        <v>8.6008459999999995E-2</v>
      </c>
      <c r="N10" s="10">
        <v>591</v>
      </c>
      <c r="O10" s="10">
        <v>1000</v>
      </c>
      <c r="Q10" s="3" t="s">
        <v>62</v>
      </c>
    </row>
    <row r="11" spans="1:17" s="3" customFormat="1" x14ac:dyDescent="0.3">
      <c r="A11" t="s">
        <v>6</v>
      </c>
      <c r="B11" t="s">
        <v>48</v>
      </c>
      <c r="C11" s="9">
        <v>0.40523350000000002</v>
      </c>
      <c r="D11" s="9">
        <v>0.40591369999999999</v>
      </c>
      <c r="E11" s="9">
        <v>-5.7349820000000003E-2</v>
      </c>
      <c r="F11" s="9">
        <v>8.89987E-2</v>
      </c>
      <c r="G11" s="9">
        <v>-0.2317873</v>
      </c>
      <c r="H11" s="9">
        <v>0.1170876</v>
      </c>
      <c r="I11" s="9">
        <v>-5.7349820000000003E-2</v>
      </c>
      <c r="J11" s="9">
        <f t="shared" ref="J11:J17" si="0">I11/(F11/SQRT(1000))</f>
        <v>-20.37738243375215</v>
      </c>
      <c r="K11" s="12">
        <v>0.90600000000000003</v>
      </c>
      <c r="L11" s="12">
        <v>8.5999999999999993E-2</v>
      </c>
      <c r="M11" s="12">
        <v>6.3840949999999994E-2</v>
      </c>
      <c r="N11" s="10">
        <v>591</v>
      </c>
      <c r="O11" s="10">
        <v>1000</v>
      </c>
    </row>
    <row r="12" spans="1:17" s="9" customFormat="1" x14ac:dyDescent="0.3">
      <c r="A12" s="9" t="s">
        <v>6</v>
      </c>
      <c r="B12" s="9" t="s">
        <v>60</v>
      </c>
      <c r="C12" s="9">
        <v>0.22613710000000001</v>
      </c>
      <c r="D12" s="9">
        <v>0.2317275</v>
      </c>
      <c r="E12" s="9">
        <v>-9.4097650000000005E-2</v>
      </c>
      <c r="F12" s="9">
        <v>7.3670410000000006E-2</v>
      </c>
      <c r="G12" s="9">
        <v>-0.2384916</v>
      </c>
      <c r="H12" s="9">
        <v>5.0296349999999997E-2</v>
      </c>
      <c r="I12" s="9">
        <v>-9.4097650000000005E-2</v>
      </c>
      <c r="J12" s="9">
        <f t="shared" si="0"/>
        <v>-40.391100914104193</v>
      </c>
      <c r="K12" s="12">
        <v>0.752</v>
      </c>
      <c r="L12" s="12">
        <v>0.23799999999999999</v>
      </c>
      <c r="M12" s="12">
        <v>8.5683590000000004E-2</v>
      </c>
      <c r="N12" s="11">
        <v>591</v>
      </c>
      <c r="O12" s="11">
        <v>1000</v>
      </c>
    </row>
    <row r="13" spans="1:17" x14ac:dyDescent="0.3">
      <c r="A13" t="s">
        <v>6</v>
      </c>
      <c r="B13" t="s">
        <v>60</v>
      </c>
      <c r="C13" s="9">
        <v>0.40479700000000002</v>
      </c>
      <c r="D13" s="9">
        <v>0.40190520000000002</v>
      </c>
      <c r="E13" s="9">
        <v>-0.12120649999999999</v>
      </c>
      <c r="F13" s="9">
        <v>9.3474249999999995E-2</v>
      </c>
      <c r="G13" s="9">
        <v>-0.30441600000000002</v>
      </c>
      <c r="H13" s="9">
        <v>6.2003059999999999E-2</v>
      </c>
      <c r="I13" s="9">
        <v>-0.12120649999999999</v>
      </c>
      <c r="J13" s="9">
        <f t="shared" si="0"/>
        <v>-41.004726672554064</v>
      </c>
      <c r="K13" s="12">
        <v>0.72699999999999998</v>
      </c>
      <c r="L13" s="12">
        <v>0.25600000000000001</v>
      </c>
      <c r="M13" s="12">
        <v>6.2510999999999997E-2</v>
      </c>
      <c r="N13">
        <v>591</v>
      </c>
      <c r="O13">
        <v>1000</v>
      </c>
    </row>
    <row r="14" spans="1:17" x14ac:dyDescent="0.3">
      <c r="A14" t="s">
        <v>47</v>
      </c>
      <c r="B14" t="s">
        <v>48</v>
      </c>
      <c r="C14" s="9">
        <v>0.2276734</v>
      </c>
      <c r="D14" s="9">
        <v>0.2290423</v>
      </c>
      <c r="E14" s="15">
        <v>-8.6217800000000008E-3</v>
      </c>
      <c r="F14" s="9">
        <v>6.6523209999999999E-2</v>
      </c>
      <c r="G14" s="9">
        <v>-0.1390073</v>
      </c>
      <c r="H14" s="9">
        <v>0.1217637</v>
      </c>
      <c r="I14" s="9">
        <v>-8.6217800000000008E-3</v>
      </c>
      <c r="J14" s="9">
        <f t="shared" si="0"/>
        <v>-4.0984886755895467</v>
      </c>
      <c r="K14" s="12">
        <v>0.95099999999999996</v>
      </c>
      <c r="L14" s="12">
        <v>4.8000000000000001E-2</v>
      </c>
      <c r="M14" s="16">
        <v>0.35294989999999998</v>
      </c>
      <c r="N14">
        <v>591</v>
      </c>
      <c r="O14">
        <v>1000</v>
      </c>
    </row>
    <row r="15" spans="1:17" x14ac:dyDescent="0.3">
      <c r="A15" t="s">
        <v>47</v>
      </c>
      <c r="B15" t="s">
        <v>48</v>
      </c>
      <c r="C15" s="9">
        <v>0.4052267</v>
      </c>
      <c r="D15" s="9">
        <v>0.40624870000000002</v>
      </c>
      <c r="E15" s="15">
        <v>-9.1911400000000004E-3</v>
      </c>
      <c r="F15" s="9">
        <v>7.1189749999999996E-2</v>
      </c>
      <c r="G15" s="9">
        <v>-0.1487231</v>
      </c>
      <c r="H15" s="9">
        <v>0.13034080000000001</v>
      </c>
      <c r="I15" s="9">
        <v>-9.1911400000000004E-3</v>
      </c>
      <c r="J15" s="9">
        <f t="shared" si="0"/>
        <v>-4.082741784242816</v>
      </c>
      <c r="K15" s="12">
        <v>0.97099999999999997</v>
      </c>
      <c r="L15" s="12">
        <v>2.8000000000000001E-2</v>
      </c>
      <c r="M15" s="16">
        <v>0.35528559999999998</v>
      </c>
      <c r="N15">
        <v>591</v>
      </c>
      <c r="O15">
        <v>1000</v>
      </c>
    </row>
    <row r="16" spans="1:17" x14ac:dyDescent="0.3">
      <c r="A16" t="s">
        <v>47</v>
      </c>
      <c r="B16" t="s">
        <v>60</v>
      </c>
      <c r="C16" s="9">
        <v>0.2255296</v>
      </c>
      <c r="D16" s="9">
        <v>0.2314409</v>
      </c>
      <c r="E16" s="9">
        <v>-2.6840989999999999E-2</v>
      </c>
      <c r="F16" s="9">
        <v>6.5501379999999998E-2</v>
      </c>
      <c r="G16" s="9">
        <v>-0.15522369999999999</v>
      </c>
      <c r="H16" s="9">
        <v>0.1015417</v>
      </c>
      <c r="I16" s="9">
        <v>-2.6840989999999999E-2</v>
      </c>
      <c r="J16" s="9">
        <f t="shared" si="0"/>
        <v>-12.958301497434539</v>
      </c>
      <c r="K16" s="12">
        <v>0.95399999999999996</v>
      </c>
      <c r="L16" s="12">
        <v>4.3999999999999997E-2</v>
      </c>
      <c r="M16" s="16">
        <v>0.33659919999999999</v>
      </c>
      <c r="N16">
        <v>591</v>
      </c>
      <c r="O16">
        <v>1000</v>
      </c>
    </row>
    <row r="17" spans="1:15" x14ac:dyDescent="0.3">
      <c r="A17" t="s">
        <v>47</v>
      </c>
      <c r="B17" t="s">
        <v>60</v>
      </c>
      <c r="C17" s="9">
        <v>0.4033486</v>
      </c>
      <c r="D17" s="9">
        <v>0.40151100000000001</v>
      </c>
      <c r="E17" s="9">
        <v>-4.2292160000000002E-2</v>
      </c>
      <c r="F17" s="9">
        <v>6.8448430000000005E-2</v>
      </c>
      <c r="G17" s="9">
        <v>-0.1764511</v>
      </c>
      <c r="H17" s="9">
        <v>9.1866760000000006E-2</v>
      </c>
      <c r="I17" s="9">
        <v>-4.2292160000000002E-2</v>
      </c>
      <c r="J17" s="9">
        <f t="shared" si="0"/>
        <v>-19.538731972123642</v>
      </c>
      <c r="K17" s="12">
        <v>0.95299999999999996</v>
      </c>
      <c r="L17" s="12">
        <v>3.9E-2</v>
      </c>
      <c r="M17" s="16">
        <v>0.33029629999999999</v>
      </c>
      <c r="N17">
        <v>591</v>
      </c>
      <c r="O17">
        <v>1000</v>
      </c>
    </row>
    <row r="21" spans="1:15" x14ac:dyDescent="0.3">
      <c r="F21">
        <f xml:space="preserve"> 0.009/(0.067/SQRT(1000))</f>
        <v>4.2478356629127481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5F2C-032D-4418-ABC5-157716C426FA}">
  <dimension ref="A2:P37"/>
  <sheetViews>
    <sheetView tabSelected="1" topLeftCell="A17" workbookViewId="0">
      <selection activeCell="G27" sqref="G27"/>
    </sheetView>
  </sheetViews>
  <sheetFormatPr defaultRowHeight="14.4" x14ac:dyDescent="0.3"/>
  <cols>
    <col min="2" max="2" width="17.109375" customWidth="1"/>
    <col min="3" max="3" width="18.5546875" customWidth="1"/>
    <col min="4" max="4" width="16.44140625" customWidth="1"/>
    <col min="5" max="7" width="9" bestFit="1" customWidth="1"/>
    <col min="8" max="8" width="15.5546875" customWidth="1"/>
    <col min="9" max="9" width="13.88671875" customWidth="1"/>
    <col min="10" max="11" width="9" bestFit="1" customWidth="1"/>
    <col min="12" max="12" width="15.44140625" customWidth="1"/>
    <col min="13" max="13" width="17" customWidth="1"/>
    <col min="14" max="15" width="10.5546875" bestFit="1" customWidth="1"/>
  </cols>
  <sheetData>
    <row r="2" spans="1:16" x14ac:dyDescent="0.3">
      <c r="A2" t="s">
        <v>64</v>
      </c>
    </row>
    <row r="3" spans="1:16" s="3" customFormat="1" x14ac:dyDescent="0.3">
      <c r="A3" s="3" t="s">
        <v>0</v>
      </c>
      <c r="B3" s="3" t="s">
        <v>56</v>
      </c>
      <c r="C3" s="3" t="s">
        <v>51</v>
      </c>
      <c r="D3" s="3" t="s">
        <v>52</v>
      </c>
      <c r="E3" s="3" t="s">
        <v>58</v>
      </c>
      <c r="F3" s="3" t="s">
        <v>3</v>
      </c>
      <c r="G3" s="3" t="s">
        <v>63</v>
      </c>
      <c r="H3" s="3" t="s">
        <v>53</v>
      </c>
      <c r="I3" s="3" t="s">
        <v>54</v>
      </c>
      <c r="J3" s="3" t="s">
        <v>4</v>
      </c>
      <c r="K3" s="3" t="s">
        <v>57</v>
      </c>
      <c r="L3" s="3" t="s">
        <v>55</v>
      </c>
      <c r="M3" s="3" t="s">
        <v>61</v>
      </c>
      <c r="N3" s="3" t="s">
        <v>22</v>
      </c>
      <c r="O3" s="3" t="s">
        <v>59</v>
      </c>
    </row>
    <row r="4" spans="1:16" s="3" customFormat="1" x14ac:dyDescent="0.3">
      <c r="A4" t="s">
        <v>6</v>
      </c>
      <c r="B4" t="s">
        <v>48</v>
      </c>
      <c r="P4" s="3" t="s">
        <v>65</v>
      </c>
    </row>
    <row r="5" spans="1:16" x14ac:dyDescent="0.3">
      <c r="A5" t="s">
        <v>6</v>
      </c>
      <c r="B5" t="s">
        <v>48</v>
      </c>
    </row>
    <row r="6" spans="1:16" x14ac:dyDescent="0.3">
      <c r="A6" s="9" t="s">
        <v>6</v>
      </c>
      <c r="B6" s="9" t="s">
        <v>60</v>
      </c>
      <c r="C6">
        <v>0.224</v>
      </c>
      <c r="D6">
        <v>0.23905999999999999</v>
      </c>
      <c r="E6">
        <v>1.5495979999999999E-3</v>
      </c>
      <c r="F6">
        <v>5.2314739999999998E-2</v>
      </c>
      <c r="G6">
        <v>0.2962069</v>
      </c>
      <c r="H6">
        <v>-0.1009873</v>
      </c>
      <c r="I6">
        <v>0.1040865</v>
      </c>
      <c r="J6">
        <v>1.5495979999999999E-3</v>
      </c>
      <c r="K6">
        <v>0.93</v>
      </c>
      <c r="L6">
        <v>7.0000000000000007E-2</v>
      </c>
      <c r="M6">
        <v>0.56137999999999999</v>
      </c>
      <c r="N6">
        <v>500</v>
      </c>
      <c r="O6">
        <v>100</v>
      </c>
    </row>
    <row r="7" spans="1:16" x14ac:dyDescent="0.3">
      <c r="A7" t="s">
        <v>6</v>
      </c>
      <c r="B7" t="s">
        <v>60</v>
      </c>
    </row>
    <row r="8" spans="1:16" x14ac:dyDescent="0.3">
      <c r="A8" t="s">
        <v>47</v>
      </c>
      <c r="B8" t="s">
        <v>48</v>
      </c>
      <c r="C8">
        <v>0.22495999999999999</v>
      </c>
      <c r="D8">
        <v>0.23935999999999999</v>
      </c>
      <c r="E8">
        <v>5.1815309999999996E-3</v>
      </c>
      <c r="F8">
        <v>6.0615469999999998E-2</v>
      </c>
      <c r="G8">
        <v>0.85482000000000002</v>
      </c>
      <c r="H8">
        <v>-0.1136248</v>
      </c>
      <c r="I8">
        <v>0.1239878</v>
      </c>
      <c r="J8">
        <v>5.1815309999999996E-3</v>
      </c>
      <c r="K8">
        <v>0.94</v>
      </c>
      <c r="L8">
        <v>0.06</v>
      </c>
      <c r="M8">
        <v>0.56820199999999998</v>
      </c>
      <c r="N8">
        <v>500</v>
      </c>
      <c r="O8">
        <v>100</v>
      </c>
    </row>
    <row r="9" spans="1:16" x14ac:dyDescent="0.3">
      <c r="A9" t="s">
        <v>47</v>
      </c>
      <c r="B9" t="s">
        <v>48</v>
      </c>
    </row>
    <row r="10" spans="1:16" x14ac:dyDescent="0.3">
      <c r="A10" t="s">
        <v>47</v>
      </c>
      <c r="B10" t="s">
        <v>60</v>
      </c>
    </row>
    <row r="11" spans="1:16" x14ac:dyDescent="0.3">
      <c r="A11" t="s">
        <v>47</v>
      </c>
      <c r="B11" t="s">
        <v>60</v>
      </c>
    </row>
    <row r="17" spans="1:15" s="3" customFormat="1" x14ac:dyDescent="0.3">
      <c r="A17" s="3" t="s">
        <v>0</v>
      </c>
      <c r="B17" s="3" t="s">
        <v>67</v>
      </c>
      <c r="C17" s="3" t="s">
        <v>68</v>
      </c>
      <c r="D17" s="3" t="s">
        <v>69</v>
      </c>
      <c r="E17" s="3" t="s">
        <v>70</v>
      </c>
      <c r="F17" s="3" t="s">
        <v>3</v>
      </c>
      <c r="G17" s="3" t="s">
        <v>74</v>
      </c>
      <c r="H17" s="3" t="s">
        <v>53</v>
      </c>
      <c r="I17" s="3" t="s">
        <v>54</v>
      </c>
      <c r="J17" s="3" t="s">
        <v>4</v>
      </c>
      <c r="K17" s="3" t="s">
        <v>75</v>
      </c>
      <c r="L17" s="3" t="s">
        <v>76</v>
      </c>
      <c r="M17" s="3" t="s">
        <v>71</v>
      </c>
      <c r="N17" s="3" t="s">
        <v>22</v>
      </c>
      <c r="O17" s="3" t="s">
        <v>59</v>
      </c>
    </row>
    <row r="18" spans="1:15" x14ac:dyDescent="0.3">
      <c r="A18" t="s">
        <v>6</v>
      </c>
      <c r="B18" t="s">
        <v>72</v>
      </c>
      <c r="C18" t="s">
        <v>73</v>
      </c>
      <c r="D18" t="s">
        <v>73</v>
      </c>
      <c r="E18" s="17">
        <v>3.553796E-4</v>
      </c>
      <c r="F18" s="9">
        <v>3.1694760000000002E-2</v>
      </c>
      <c r="G18" s="18">
        <v>0.35457250000000001</v>
      </c>
      <c r="H18" s="9">
        <v>-6.1766349999999998E-2</v>
      </c>
      <c r="I18" s="9">
        <v>6.2477110000000002E-2</v>
      </c>
      <c r="J18" s="19">
        <v>3.553796E-4</v>
      </c>
      <c r="K18" s="9">
        <v>0.94599999999999995</v>
      </c>
      <c r="L18" s="9">
        <v>5.3999999999999999E-2</v>
      </c>
      <c r="M18" s="18">
        <v>0.56330400000000003</v>
      </c>
      <c r="N18" s="20">
        <v>1000</v>
      </c>
      <c r="O18" s="20">
        <v>1000</v>
      </c>
    </row>
    <row r="19" spans="1:15" x14ac:dyDescent="0.3">
      <c r="A19" t="s">
        <v>6</v>
      </c>
      <c r="B19" t="s">
        <v>48</v>
      </c>
      <c r="C19" s="9">
        <v>0.22656699999999999</v>
      </c>
      <c r="D19" s="9">
        <v>0.23877699999999999</v>
      </c>
      <c r="E19" s="17">
        <v>9.8003210000000007E-4</v>
      </c>
      <c r="F19" s="9">
        <v>3.8407429999999999E-2</v>
      </c>
      <c r="G19" s="18">
        <v>0.80691000000000002</v>
      </c>
      <c r="H19" s="9">
        <v>-7.4298520000000007E-2</v>
      </c>
      <c r="I19" s="9">
        <v>7.6258590000000001E-2</v>
      </c>
      <c r="J19" s="19">
        <v>9.8003210000000007E-4</v>
      </c>
      <c r="K19" s="9">
        <v>0.94099999999999995</v>
      </c>
      <c r="L19" s="9">
        <v>5.8999999999999997E-2</v>
      </c>
      <c r="M19" s="9">
        <v>0.43604599999999999</v>
      </c>
      <c r="N19" s="20">
        <v>1000</v>
      </c>
      <c r="O19" s="20">
        <v>1000</v>
      </c>
    </row>
    <row r="20" spans="1:15" x14ac:dyDescent="0.3">
      <c r="A20" t="s">
        <v>6</v>
      </c>
      <c r="B20" t="s">
        <v>48</v>
      </c>
      <c r="C20" s="9">
        <v>0.40557599999999999</v>
      </c>
      <c r="D20" s="9">
        <v>0.41240300000000002</v>
      </c>
      <c r="E20" s="17">
        <v>1.294798E-3</v>
      </c>
      <c r="F20" s="9">
        <v>4.5452100000000002E-2</v>
      </c>
      <c r="G20" s="18">
        <v>0.90084070000000005</v>
      </c>
      <c r="H20" s="9">
        <v>-8.7791309999999997E-2</v>
      </c>
      <c r="I20" s="9">
        <v>9.03809E-2</v>
      </c>
      <c r="J20" s="19">
        <v>1.294798E-3</v>
      </c>
      <c r="K20" s="9">
        <v>0.94</v>
      </c>
      <c r="L20" s="9">
        <v>0.06</v>
      </c>
      <c r="M20" s="9">
        <v>0.33465299999999998</v>
      </c>
      <c r="N20" s="20">
        <v>1000</v>
      </c>
      <c r="O20" s="20">
        <v>1000</v>
      </c>
    </row>
    <row r="21" spans="1:15" x14ac:dyDescent="0.3">
      <c r="A21" t="s">
        <v>6</v>
      </c>
      <c r="B21" t="s">
        <v>60</v>
      </c>
      <c r="C21" s="9">
        <v>0.22441800000000001</v>
      </c>
      <c r="D21" s="9">
        <v>0.23846300000000001</v>
      </c>
      <c r="E21" s="17">
        <v>3.863982E-4</v>
      </c>
      <c r="F21" s="9">
        <v>3.712157E-2</v>
      </c>
      <c r="G21" s="18">
        <v>0.32916129999999999</v>
      </c>
      <c r="H21" s="9">
        <v>-7.2371870000000005E-2</v>
      </c>
      <c r="I21" s="9">
        <v>7.3144669999999995E-2</v>
      </c>
      <c r="J21" s="19">
        <v>3.863982E-4</v>
      </c>
      <c r="K21" s="9">
        <v>0.96</v>
      </c>
      <c r="L21" s="9">
        <v>0.04</v>
      </c>
      <c r="M21" s="9">
        <v>0.42810500000000001</v>
      </c>
      <c r="N21" s="20">
        <v>1000</v>
      </c>
      <c r="O21" s="20">
        <v>1000</v>
      </c>
    </row>
    <row r="22" spans="1:15" x14ac:dyDescent="0.3">
      <c r="A22" t="s">
        <v>6</v>
      </c>
      <c r="B22" t="s">
        <v>60</v>
      </c>
      <c r="C22" s="9">
        <v>0.40475699999999998</v>
      </c>
      <c r="D22" s="9">
        <v>0.41155900000000001</v>
      </c>
      <c r="E22" s="17">
        <v>-2.4652469999999998E-3</v>
      </c>
      <c r="F22" s="9">
        <v>4.5475160000000001E-2</v>
      </c>
      <c r="G22" s="18">
        <v>-1.7142980000000001</v>
      </c>
      <c r="H22" s="9">
        <v>-9.1596549999999999E-2</v>
      </c>
      <c r="I22" s="9">
        <v>8.6666060000000003E-2</v>
      </c>
      <c r="J22" s="19">
        <v>-2.4652469999999998E-3</v>
      </c>
      <c r="K22" s="9">
        <v>0.93799999999999994</v>
      </c>
      <c r="L22" s="9">
        <v>6.2E-2</v>
      </c>
      <c r="M22" s="9">
        <v>0.32413399999999998</v>
      </c>
      <c r="N22" s="20">
        <v>1000</v>
      </c>
      <c r="O22" s="20">
        <v>1000</v>
      </c>
    </row>
    <row r="23" spans="1:15" x14ac:dyDescent="0.3">
      <c r="A23" t="s">
        <v>47</v>
      </c>
      <c r="B23" t="s">
        <v>48</v>
      </c>
      <c r="C23" s="17">
        <v>0.22719200000000001</v>
      </c>
      <c r="D23" s="17">
        <v>0.23888000000000001</v>
      </c>
      <c r="E23" s="17">
        <v>4.793202E-4</v>
      </c>
      <c r="F23" s="17">
        <v>4.035354E-2</v>
      </c>
      <c r="G23" s="19">
        <v>0.26560070000000002</v>
      </c>
      <c r="H23" s="17">
        <v>-7.861361E-2</v>
      </c>
      <c r="I23" s="17">
        <v>7.9572249999999997E-2</v>
      </c>
      <c r="J23" s="3">
        <v>4.793202E-4</v>
      </c>
      <c r="K23">
        <v>0.95799999999999996</v>
      </c>
      <c r="L23">
        <v>3.7999999999999999E-2</v>
      </c>
      <c r="M23" s="9">
        <v>0.56237320000000002</v>
      </c>
      <c r="N23">
        <v>1000</v>
      </c>
      <c r="O23">
        <v>500</v>
      </c>
    </row>
    <row r="24" spans="1:15" x14ac:dyDescent="0.3">
      <c r="A24" t="s">
        <v>47</v>
      </c>
      <c r="B24" t="s">
        <v>60</v>
      </c>
      <c r="C24" s="17">
        <v>0.22486999999999999</v>
      </c>
      <c r="D24" s="17">
        <v>0.237292</v>
      </c>
      <c r="E24" s="17">
        <v>-3.9578760000000003E-4</v>
      </c>
      <c r="F24" s="17">
        <v>4.0290960000000001E-2</v>
      </c>
      <c r="G24" s="19">
        <v>-0.21965419999999999</v>
      </c>
      <c r="H24" s="17">
        <v>-7.9366069999999997E-2</v>
      </c>
      <c r="I24" s="17">
        <v>7.8574489999999997E-2</v>
      </c>
      <c r="J24" s="3">
        <v>-3.9578760000000003E-4</v>
      </c>
      <c r="K24">
        <v>0.96</v>
      </c>
      <c r="L24">
        <v>0.03</v>
      </c>
      <c r="M24" s="9">
        <v>0.54951240000000001</v>
      </c>
      <c r="N24">
        <v>1000</v>
      </c>
      <c r="O24">
        <v>500</v>
      </c>
    </row>
    <row r="29" spans="1:15" x14ac:dyDescent="0.3">
      <c r="B29" s="3" t="s">
        <v>82</v>
      </c>
      <c r="C29" s="3"/>
      <c r="D29" s="3"/>
    </row>
    <row r="31" spans="1:15" x14ac:dyDescent="0.3">
      <c r="A31" s="3" t="s">
        <v>60</v>
      </c>
      <c r="C31" t="s">
        <v>77</v>
      </c>
      <c r="D31" t="s">
        <v>78</v>
      </c>
      <c r="E31" t="s">
        <v>81</v>
      </c>
    </row>
    <row r="32" spans="1:15" x14ac:dyDescent="0.3">
      <c r="A32" t="s">
        <v>79</v>
      </c>
      <c r="C32">
        <v>1.23</v>
      </c>
      <c r="D32">
        <v>1.36</v>
      </c>
      <c r="E32">
        <v>-5.0599999999999996</v>
      </c>
      <c r="F32" t="s">
        <v>83</v>
      </c>
    </row>
    <row r="33" spans="1:6" x14ac:dyDescent="0.3">
      <c r="A33" t="s">
        <v>80</v>
      </c>
      <c r="C33" s="21">
        <v>1.01</v>
      </c>
      <c r="D33" s="21">
        <v>1.03</v>
      </c>
      <c r="E33" s="21">
        <v>-0.68110000000000004</v>
      </c>
      <c r="F33" s="21">
        <v>0.45900000000000002</v>
      </c>
    </row>
    <row r="35" spans="1:6" x14ac:dyDescent="0.3">
      <c r="A35" s="3" t="s">
        <v>48</v>
      </c>
    </row>
    <row r="36" spans="1:6" x14ac:dyDescent="0.3">
      <c r="A36" t="s">
        <v>79</v>
      </c>
      <c r="C36">
        <v>1.26</v>
      </c>
      <c r="D36">
        <v>1.24</v>
      </c>
      <c r="E36">
        <v>-0.6</v>
      </c>
      <c r="F36">
        <v>0.52</v>
      </c>
    </row>
    <row r="37" spans="1:6" x14ac:dyDescent="0.3">
      <c r="A37" t="s">
        <v>80</v>
      </c>
      <c r="C37" s="21">
        <v>1.02</v>
      </c>
      <c r="D37" s="21">
        <v>1.02</v>
      </c>
      <c r="E37" s="21">
        <v>-0.1</v>
      </c>
      <c r="F37" s="21">
        <v>0.91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MCAR Results</vt:lpstr>
      <vt:lpstr>MAR Res</vt:lpstr>
      <vt:lpstr>Normal outcome 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Aparajita Sur</dc:creator>
  <cp:lastModifiedBy>Aparajita Sur</cp:lastModifiedBy>
  <dcterms:created xsi:type="dcterms:W3CDTF">2022-10-06T07:34:29Z</dcterms:created>
  <dcterms:modified xsi:type="dcterms:W3CDTF">2022-11-10T17:06:50Z</dcterms:modified>
</cp:coreProperties>
</file>